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DOMAŽLICE CHODNÍK DUKELSKÁ_HUSOVA\ROZPOČET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'SO101 - KOMUNIKACE'!$C$123:$K$239</definedName>
    <definedName name="_xlnm.Print_Area" localSheetId="1">'SO101 - KOMUNIKACE'!$C$4:$J$76,'SO101 - KOMUNIKACE'!$C$82:$J$105,'SO101 - KOMUNIKACE'!$C$111:$K$239</definedName>
    <definedName name="_xlnm.Print_Titles" localSheetId="1">'SO101 - KOMUNIKACE'!$123:$123</definedName>
  </definedNames>
  <calcPr/>
</workbook>
</file>

<file path=xl/calcChain.xml><?xml version="1.0" encoding="utf-8"?>
<calcChain xmlns="http://schemas.openxmlformats.org/spreadsheetml/2006/main">
  <c i="2" l="1" r="T224"/>
  <c r="R224"/>
  <c r="P224"/>
  <c r="BK224"/>
  <c r="J224"/>
  <c r="J101"/>
  <c r="J37"/>
  <c r="J36"/>
  <c i="1" r="AY95"/>
  <c i="2" r="J35"/>
  <c i="1" r="AX95"/>
  <c i="2" r="BI239"/>
  <c r="BH239"/>
  <c r="BG239"/>
  <c r="BF239"/>
  <c r="T239"/>
  <c r="T238"/>
  <c r="T237"/>
  <c r="R239"/>
  <c r="R238"/>
  <c r="R237"/>
  <c r="P239"/>
  <c r="P238"/>
  <c r="P237"/>
  <c r="BI236"/>
  <c r="BH236"/>
  <c r="BG236"/>
  <c r="BF236"/>
  <c r="T236"/>
  <c r="T235"/>
  <c r="R236"/>
  <c r="R235"/>
  <c r="P236"/>
  <c r="P235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48"/>
  <c r="BH148"/>
  <c r="BG148"/>
  <c r="BF148"/>
  <c r="T148"/>
  <c r="R148"/>
  <c r="P148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85"/>
  <c i="1" r="L90"/>
  <c r="AM90"/>
  <c r="AM89"/>
  <c r="L89"/>
  <c r="AM87"/>
  <c r="L87"/>
  <c r="L85"/>
  <c r="L84"/>
  <c i="2" r="BK197"/>
  <c r="J193"/>
  <c r="BK189"/>
  <c r="BK185"/>
  <c r="J185"/>
  <c r="BK180"/>
  <c r="J180"/>
  <c r="BK176"/>
  <c r="J176"/>
  <c r="BK172"/>
  <c r="J172"/>
  <c r="BK168"/>
  <c r="J168"/>
  <c r="BK162"/>
  <c r="J162"/>
  <c r="BK158"/>
  <c r="J158"/>
  <c r="BK154"/>
  <c r="J154"/>
  <c r="BK148"/>
  <c r="J142"/>
  <c r="BK132"/>
  <c r="J127"/>
  <c r="BK210"/>
  <c r="J220"/>
  <c r="BK217"/>
  <c r="J217"/>
  <c r="J239"/>
  <c r="BK225"/>
  <c r="J225"/>
  <c r="J215"/>
  <c r="J214"/>
  <c r="J210"/>
  <c r="BK205"/>
  <c r="J205"/>
  <c r="BK201"/>
  <c r="J197"/>
  <c r="BK193"/>
  <c r="J189"/>
  <c r="BK236"/>
  <c r="BK223"/>
  <c r="J223"/>
  <c r="J148"/>
  <c r="BK142"/>
  <c r="J137"/>
  <c r="BK127"/>
  <c i="1" r="AS94"/>
  <c i="2" r="BK216"/>
  <c r="BK215"/>
  <c r="J236"/>
  <c r="BK220"/>
  <c r="BK137"/>
  <c r="J132"/>
  <c r="BK239"/>
  <c r="J216"/>
  <c r="BK214"/>
  <c r="J201"/>
  <c l="1" r="R126"/>
  <c r="BK126"/>
  <c r="T126"/>
  <c r="P147"/>
  <c r="T147"/>
  <c r="R184"/>
  <c r="R147"/>
  <c r="BK147"/>
  <c r="J147"/>
  <c r="J99"/>
  <c r="P126"/>
  <c r="T184"/>
  <c r="BK184"/>
  <c r="J184"/>
  <c r="J100"/>
  <c r="P184"/>
  <c r="BE215"/>
  <c r="BE223"/>
  <c r="J89"/>
  <c r="E114"/>
  <c r="F121"/>
  <c r="BE132"/>
  <c r="BK235"/>
  <c r="J235"/>
  <c r="J102"/>
  <c r="BE214"/>
  <c r="BE216"/>
  <c r="BE239"/>
  <c r="BE137"/>
  <c r="BE142"/>
  <c r="BE148"/>
  <c r="BE220"/>
  <c r="BE189"/>
  <c r="BE225"/>
  <c r="BK238"/>
  <c r="J238"/>
  <c r="J104"/>
  <c r="BE193"/>
  <c r="BE197"/>
  <c r="BE205"/>
  <c r="BE210"/>
  <c r="BE217"/>
  <c r="BE127"/>
  <c r="BE154"/>
  <c r="BE158"/>
  <c r="BE162"/>
  <c r="BE168"/>
  <c r="BE172"/>
  <c r="BE176"/>
  <c r="BE180"/>
  <c r="BE185"/>
  <c r="BE236"/>
  <c r="BE201"/>
  <c r="F34"/>
  <c i="1" r="BA95"/>
  <c r="BA94"/>
  <c r="AW94"/>
  <c r="AK30"/>
  <c i="2" r="F35"/>
  <c i="1" r="BB95"/>
  <c r="BB94"/>
  <c r="AX94"/>
  <c i="2" r="J34"/>
  <c i="1" r="AW95"/>
  <c i="2" r="F36"/>
  <c i="1" r="BC95"/>
  <c r="BC94"/>
  <c r="W32"/>
  <c i="2" r="F37"/>
  <c i="1" r="BD95"/>
  <c r="BD94"/>
  <c r="W33"/>
  <c i="2" l="1" r="P125"/>
  <c r="P124"/>
  <c i="1" r="AU95"/>
  <c i="2" r="T125"/>
  <c r="T124"/>
  <c r="BK125"/>
  <c r="J125"/>
  <c r="J97"/>
  <c r="R125"/>
  <c r="R124"/>
  <c r="J126"/>
  <c r="J98"/>
  <c r="BK237"/>
  <c r="J237"/>
  <c r="J103"/>
  <c i="1" r="AU94"/>
  <c r="AY94"/>
  <c r="W30"/>
  <c i="2" r="J33"/>
  <c i="1" r="AV95"/>
  <c r="AT95"/>
  <c r="W31"/>
  <c i="2" r="F33"/>
  <c i="1" r="AZ95"/>
  <c r="AZ94"/>
  <c r="W29"/>
  <c i="2" l="1" r="BK124"/>
  <c r="J124"/>
  <c r="J96"/>
  <c i="1" r="AV94"/>
  <c r="AK29"/>
  <c l="1" r="AT94"/>
  <c i="2" r="J30"/>
  <c i="1" r="AG95"/>
  <c r="AN95"/>
  <c i="2" l="1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<sst xmlns="http://schemas.openxmlformats.org/spreadsheetml/2006/main">
  <si>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</si>
  <si>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</si>
  <si>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</si>
  <si>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</si>
  <si>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</si>
  <si>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{b2b2a2b1-317f-4816-9f14-a224bc6a4c97}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</si>
  <si>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</si>
  <si>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</si>
  <si>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</si>
  <si>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</si>
  <si>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</si>
  <si>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</si>
  <si>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</si>
  <si>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</si>
  <si>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0726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</si>
  <si>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</si>
  <si>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</si>
  <si>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DOMAŽLICE - OPRAVA CHODNÍKU DUKELSKÁ - HUSOVA</t>
  </si>
  <si>
    <t>KSO:</t>
  </si>
  <si>
    <t>CC-CZ:</t>
  </si>
  <si>
    <t>Místo:</t>
  </si>
  <si>
    <t xml:space="preserve"> </t>
  </si>
  <si>
    <t>Datum:</t>
  </si>
  <si>
    <t>26. 2. 2026</t>
  </si>
  <si>
    <t>Zadavatel:</t>
  </si>
  <si>
    <t>IČ:</t>
  </si>
  <si>
    <t>Město Domažlice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</si>
  <si>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</si>
  <si>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</si>
  <si>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</si>
  <si>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</si>
  <si>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</si>
  <si>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</si>
  <si>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</si>
  <si>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</si>
  <si>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</si>
  <si>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</si>
  <si>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</si>
  <si>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</si>
  <si>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</si>
  <si>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</si>
  <si>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</si>
  <si>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</si>
  <si>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</si>
  <si>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</si>
  <si>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</si>
  <si>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</si>
  <si>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</si>
  <si>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</si>
  <si>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</si>
  <si>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</si>
  <si>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</si>
  <si>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</si>
  <si>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</si>
  <si>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</si>
  <si>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</si>
  <si>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</si>
  <si>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</si>
  <si>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</si>
  <si>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</si>
  <si>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</si>
  <si>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</si>
  <si>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</si>
  <si>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</si>
  <si>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</si>
  <si>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</si>
  <si>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</si>
  <si>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</si>
  <si>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</si>
  <si>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</si>
  <si>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</si>
  <si>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</si>
  <si>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</si>
  <si>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</si>
  <si>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</si>
  <si>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</si>
  <si>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</si>
  <si>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</si>
  <si>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</si>
  <si>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</si>
  <si>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</si>
  <si>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</si>
  <si>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</si>
  <si>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</si>
  <si>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</si>
  <si>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{3e572f16-ddc3-4757-a4b5-80d97e71ec16}</t>
  </si>
  <si>
    <t>2</t>
  </si>
  <si>
    <t>KRYCÍ LIST SOUPISU PRACÍ</t>
  </si>
  <si>
    <t>Objekt:</t>
  </si>
  <si>
    <t>SO101 -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</si>
  <si>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</si>
  <si>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</si>
  <si>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</si>
  <si>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</si>
  <si>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</si>
  <si>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</si>
  <si>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</si>
  <si>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</si>
  <si>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</si>
  <si>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</si>
  <si>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</si>
  <si>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</si>
  <si>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</si>
  <si>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</si>
  <si>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</si>
  <si>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</si>
  <si>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</si>
  <si>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</si>
  <si>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</si>
  <si>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</si>
  <si>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</si>
  <si>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</si>
  <si>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</si>
  <si>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</si>
  <si>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</si>
  <si>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</si>
  <si>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</si>
  <si>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</si>
  <si>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</si>
  <si>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</si>
  <si>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</si>
  <si>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</si>
  <si>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</si>
  <si>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m2</t>
  </si>
  <si>
    <t>CS ÚRS 2026 01</t>
  </si>
  <si>
    <t>4</t>
  </si>
  <si>
    <t>-1833242385</t>
  </si>
  <si>
    <t>P</t>
  </si>
  <si>
    <t>Poznámka k položce:_x000d_
Přesun a likvidace viz položka 997211511R.</t>
  </si>
  <si>
    <t>VV</t>
  </si>
  <si>
    <t>odstranění stávajícího živičného krytu - chodníky a sjezdy</t>
  </si>
  <si>
    <t>690+160</t>
  </si>
  <si>
    <t>Součet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</si>
  <si>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</si>
  <si>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</si>
  <si>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105728027</t>
  </si>
  <si>
    <t>Poznámka k položce:_x000d_
tloušťka vrstvy 60 mm</t>
  </si>
  <si>
    <t>odstranění podkladu - chodníky a sjezdy</t>
  </si>
  <si>
    <t>3</t>
  </si>
  <si>
    <t>113204111</t>
  </si>
  <si>
    <t>Vytrhání obrub s vybouráním lože, s přemístěním hmot na skládku na vzdálenost do 3 m nebo s naložením na dopravní prostředek záhonových</t>
  </si>
  <si>
    <t>m</t>
  </si>
  <si>
    <t>1756162661</t>
  </si>
  <si>
    <t>vytrhání stávajících betonových záhonových obrub</t>
  </si>
  <si>
    <t>36+12</t>
  </si>
  <si>
    <t>113202111</t>
  </si>
  <si>
    <t>Vytrhání obrub s vybouráním lože, s přemístěním hmot na skládku na vzdálenost do 3 m nebo s naložením na dopravní prostředek z krajníků nebo obrubníků stojatých</t>
  </si>
  <si>
    <t>-3506641</t>
  </si>
  <si>
    <t>Poznámka k položce:_x000d_
Přesun a likvidace viz položka 997211511R._x000d_
Vytrhání ručně s ohledem na nepoškození stávající přídlažby.</t>
  </si>
  <si>
    <t>vytrhání stávajících silničních obrub stojatých</t>
  </si>
  <si>
    <t>14</t>
  </si>
  <si>
    <t>5</t>
  </si>
  <si>
    <t>Komunikace pozemní</t>
  </si>
  <si>
    <t>566301111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</si>
  <si>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0,04 do 0,06 m3/m2</t>
  </si>
  <si>
    <t>-301696660</t>
  </si>
  <si>
    <t>chodníky</t>
  </si>
  <si>
    <t>690</t>
  </si>
  <si>
    <t>sjezdy</t>
  </si>
  <si>
    <t>160</t>
  </si>
  <si>
    <t>6</t>
  </si>
  <si>
    <t>564921411</t>
  </si>
  <si>
    <t>Podklad nebo podsyp z asfaltového recyklátu s rozprostřením a zhutněním plochy přes 100 m2, po zhutnění tl. 60 mm</t>
  </si>
  <si>
    <t>-1247714847</t>
  </si>
  <si>
    <t>7</t>
  </si>
  <si>
    <t>565145011</t>
  </si>
  <si>
    <t>Asfaltový beton vrstva podkladní ACP 16 z nemodifikovaného asfaltu s rozprostřením a zhutněním ACP 16 + v pruhu šířky přes 1,5 do 3 m, po zhutnění tl. 60 mm</t>
  </si>
  <si>
    <t>-1158572593</t>
  </si>
  <si>
    <t>132</t>
  </si>
  <si>
    <t>8</t>
  </si>
  <si>
    <t>577133112</t>
  </si>
  <si>
    <t>Asfaltový beton vrstva obrusná ACO 8 z nemodifikovaného asfaltu s rozprostřením a se zhutněním ACO 8 CH v pruhu šířky přes 1,5 do 3 m, po zhutnění tl. 40 mm</t>
  </si>
  <si>
    <t>1819062372</t>
  </si>
  <si>
    <t>685</t>
  </si>
  <si>
    <t>9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</si>
  <si>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</si>
  <si>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</si>
  <si>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516458345</t>
  </si>
  <si>
    <t>chodníky - dlažba pro nevidomé</t>
  </si>
  <si>
    <t>10</t>
  </si>
  <si>
    <t>M</t>
  </si>
  <si>
    <t>59245006</t>
  </si>
  <si>
    <t>dlažba pro nevidomé betonová 200x100mm tl 60mm barevná</t>
  </si>
  <si>
    <t>-508304813</t>
  </si>
  <si>
    <t>5*1,02</t>
  </si>
  <si>
    <t>11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</si>
  <si>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</si>
  <si>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</si>
  <si>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738977967</t>
  </si>
  <si>
    <t>chodníky sjezdy - dlažba pro nevidomé</t>
  </si>
  <si>
    <t>28</t>
  </si>
  <si>
    <t>59245226</t>
  </si>
  <si>
    <t>dlažba pro nevidomé betonová 200x100mm tl 80mm barevná</t>
  </si>
  <si>
    <t>-414676036</t>
  </si>
  <si>
    <t>28*1,02</t>
  </si>
  <si>
    <t>Ostatní konstrukce a práce, bourání</t>
  </si>
  <si>
    <t>13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</si>
  <si>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</si>
  <si>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</si>
  <si>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-1337950665</t>
  </si>
  <si>
    <t>silniční betonové obruby</t>
  </si>
  <si>
    <t>59217031</t>
  </si>
  <si>
    <t>obrubník silniční betonový 1000x150x250mm</t>
  </si>
  <si>
    <t>-322484133</t>
  </si>
  <si>
    <t>silniční betonové obruby délky 1000 mm</t>
  </si>
  <si>
    <t>4*1,02</t>
  </si>
  <si>
    <t>15</t>
  </si>
  <si>
    <t>59217026</t>
  </si>
  <si>
    <t>obrubník silniční betonový 500x150x250mm</t>
  </si>
  <si>
    <t>748394170</t>
  </si>
  <si>
    <t>silniční betonové obruby délky 500 mm</t>
  </si>
  <si>
    <t>10*1,02</t>
  </si>
  <si>
    <t>16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</si>
  <si>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</si>
  <si>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</si>
  <si>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-1586268601</t>
  </si>
  <si>
    <t>chodníkové betonové obruby</t>
  </si>
  <si>
    <t>17</t>
  </si>
  <si>
    <t>59217016</t>
  </si>
  <si>
    <t>obrubník betonový chodníkový 1000x80x250mm</t>
  </si>
  <si>
    <t>1717854609</t>
  </si>
  <si>
    <t>chodníkové betonové obruby - předpoklad doplnění ve vjezdech</t>
  </si>
  <si>
    <t>48*1,02</t>
  </si>
  <si>
    <t>18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</si>
  <si>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</si>
  <si>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</si>
  <si>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kus</t>
  </si>
  <si>
    <t>-1961377789</t>
  </si>
  <si>
    <t>Poznámka k položce:_x000d_
značky budou demontovány a po dokončení prací zpětně osazeny</t>
  </si>
  <si>
    <t>odstranění stávajících dopravních značek</t>
  </si>
  <si>
    <t>19</t>
  </si>
  <si>
    <t>914511112</t>
  </si>
  <si>
    <t>Montáž sloupku dopravních značek délky do 3,5 m do hliníkové patky pro sloupek D 60 mm</t>
  </si>
  <si>
    <t>-980172452</t>
  </si>
  <si>
    <t>zpětná montáž stávajících značek</t>
  </si>
  <si>
    <t>20</t>
  </si>
  <si>
    <t>40445225</t>
  </si>
  <si>
    <t>sloupek pro dopravní značku Zn D 60mm v 3,5m</t>
  </si>
  <si>
    <t>-951972286</t>
  </si>
  <si>
    <t>40445240</t>
  </si>
  <si>
    <t>patka pro sloupek Al D 60mm</t>
  </si>
  <si>
    <t>-457268207</t>
  </si>
  <si>
    <t>22</t>
  </si>
  <si>
    <t>40445253</t>
  </si>
  <si>
    <t>víčko plastové na sloupek D 60mm</t>
  </si>
  <si>
    <t>1643339952</t>
  </si>
  <si>
    <t>23</t>
  </si>
  <si>
    <t>919735112</t>
  </si>
  <si>
    <t>Řezání stávajícího živičného krytu nebo podkladu hloubky přes 50 do 100 mm</t>
  </si>
  <si>
    <t>-1308463653</t>
  </si>
  <si>
    <t>24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</si>
  <si>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</si>
  <si>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</si>
  <si>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-496215958</t>
  </si>
  <si>
    <t>25</t>
  </si>
  <si>
    <t>0001R</t>
  </si>
  <si>
    <t>Veřejné osvětlení - výměna stávajícího AYKY kabelu za CYKY 4x16mm a to v úseku mezi lampami č. 12, 13, 14, 18, 19 včetně zemních prací (rýha 0,35x0,85m), demonáže a montáže kabelů, odpojení a napojení do sloupu, zemícího drátu FeZn 10mm, obsypu pískem, výstražné fólie, zásypu rýhy novým materiálem ŠD 0/32 mm, chrániček kabelů, dodání potřebného materiálu a včetně odvozu a likvidace přebytečných materiálů a zeminy</t>
  </si>
  <si>
    <t>1709616273</t>
  </si>
  <si>
    <t>997</t>
  </si>
  <si>
    <t>Doprava suti a vybouraných hmot</t>
  </si>
  <si>
    <t>26</t>
  </si>
  <si>
    <t>997211511R</t>
  </si>
  <si>
    <t xml:space="preserve">Vodorovná doprava suti nebo vybouraných hmot suti se složením a hrubým urovnáním, včetně likvidace v souladu se zákonem o odpadech - zajišťuje zhotovitel </t>
  </si>
  <si>
    <t>t</t>
  </si>
  <si>
    <t>902906498</t>
  </si>
  <si>
    <t>z položky 113107241 odstranění podkladu živičného</t>
  </si>
  <si>
    <t>83,3</t>
  </si>
  <si>
    <t>z položky 113107221 odstranění podkladu z kameniva drceného</t>
  </si>
  <si>
    <t>102</t>
  </si>
  <si>
    <t>z položky 113204111 vytrhání obrub záhonových</t>
  </si>
  <si>
    <t>1,92</t>
  </si>
  <si>
    <t>z položky 113202111 vytrhání obrub silničních</t>
  </si>
  <si>
    <t>2,87</t>
  </si>
  <si>
    <t>998</t>
  </si>
  <si>
    <t>Přesun hmot</t>
  </si>
  <si>
    <t>27</t>
  </si>
  <si>
    <t>998225111</t>
  </si>
  <si>
    <t xml:space="preserve">Přesun hmot pro komunikace s krytem z kameniva, monolitickým betonovým nebo živičným  dopravní vzdálenost do 200 m jakékoliv délky objektu</t>
  </si>
  <si>
    <t>1254949254</t>
  </si>
  <si>
    <t>VRN</t>
  </si>
  <si>
    <t>Vedlejší rozpočtové náklady</t>
  </si>
  <si>
    <t>VRN3</t>
  </si>
  <si>
    <t>Zařízení staveniště</t>
  </si>
  <si>
    <t>034303000</t>
  </si>
  <si>
    <t>Dopravní značení na staveništi včetně inženýrské činnosti (projednání jednotlivých etap s úřady), včetně zajištění značení pro jednotlivé etapy DIO a kontroly a údržby DIO po celou dobu trvání uzavírky.</t>
  </si>
  <si>
    <t>kč</t>
  </si>
  <si>
    <t>1024</t>
  </si>
  <si>
    <t>824126834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</si>
</sst>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0726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DOMAŽLICE - OPRAVA CHODNÍKU DUKELSKÁ - HUSOVA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26. 2. 2026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Domažlice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MACÁN 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Žižkovský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'SO101 -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'SO101 - KOMUNIKACE'!P124</f>
        <v>0</v>
      </c>
      <c r="AV95" s="128">
        <f>'SO101 - KOMUNIKACE'!J33</f>
        <v>0</v>
      </c>
      <c r="AW95" s="128">
        <f>'SO101 - KOMUNIKACE'!J34</f>
        <v>0</v>
      </c>
      <c r="AX95" s="128">
        <f>'SO101 - KOMUNIKACE'!J35</f>
        <v>0</v>
      </c>
      <c r="AY95" s="128">
        <f>'SO101 - KOMUNIKACE'!J36</f>
        <v>0</v>
      </c>
      <c r="AZ95" s="128">
        <f>'SO101 - KOMUNIKACE'!F33</f>
        <v>0</v>
      </c>
      <c r="BA95" s="128">
        <f>'SO101 - KOMUNIKACE'!F34</f>
        <v>0</v>
      </c>
      <c r="BB95" s="128">
        <f>'SO101 - KOMUNIKACE'!F35</f>
        <v>0</v>
      </c>
      <c r="BC95" s="128">
        <f>'SO101 - KOMUNIKACE'!F36</f>
        <v>0</v>
      </c>
      <c r="BD95" s="130">
        <f>'SO101 - KOMUNIKACE'!F37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sDhv97Nhd7P4sH1EJ5nSZbhWGuJDw23X51uT5GHq03bv+ol2xzdjMoN9cPYkpw9uPlBIb1dQrhnbmqCDpn9Wbw==" hashValue="FNTGSqaf90zdBQkbbKxGU47bCCMfeeJq5CXa1CkCE4PEgES5horbyNb8EV8yf+8u06zujLCD3XFxKeTFNeMfk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101 - KOMUNIK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86</v>
      </c>
    </row>
    <row r="4" s="1" customFormat="1" ht="24.96" customHeight="1">
      <c r="B4" s="20"/>
      <c r="D4" s="134" t="s">
        <v>87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DOMAŽLICE - OPRAVA CHODNÍKU DUKELSKÁ - HUSOVA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26. 2. 2026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26</v>
      </c>
      <c r="F15" s="38"/>
      <c r="G15" s="38"/>
      <c r="H15" s="38"/>
      <c r="I15" s="136" t="s">
        <v>27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28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30</v>
      </c>
      <c r="E20" s="38"/>
      <c r="F20" s="38"/>
      <c r="G20" s="38"/>
      <c r="H20" s="38"/>
      <c r="I20" s="136" t="s">
        <v>25</v>
      </c>
      <c r="J20" s="139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31</v>
      </c>
      <c r="F21" s="38"/>
      <c r="G21" s="38"/>
      <c r="H21" s="38"/>
      <c r="I21" s="136" t="s">
        <v>27</v>
      </c>
      <c r="J21" s="139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33</v>
      </c>
      <c r="E23" s="38"/>
      <c r="F23" s="38"/>
      <c r="G23" s="38"/>
      <c r="H23" s="38"/>
      <c r="I23" s="136" t="s">
        <v>25</v>
      </c>
      <c r="J23" s="139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34</v>
      </c>
      <c r="F24" s="38"/>
      <c r="G24" s="38"/>
      <c r="H24" s="38"/>
      <c r="I24" s="136" t="s">
        <v>27</v>
      </c>
      <c r="J24" s="139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36</v>
      </c>
      <c r="E30" s="38"/>
      <c r="F30" s="38"/>
      <c r="G30" s="38"/>
      <c r="H30" s="38"/>
      <c r="I30" s="38"/>
      <c r="J30" s="147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38</v>
      </c>
      <c r="G32" s="38"/>
      <c r="H32" s="38"/>
      <c r="I32" s="148" t="s">
        <v>37</v>
      </c>
      <c r="J32" s="148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40</v>
      </c>
      <c r="E33" s="136" t="s">
        <v>41</v>
      </c>
      <c r="F33" s="150">
        <f>ROUND((SUM(BE124:BE239)),  2)</f>
        <v>0</v>
      </c>
      <c r="G33" s="38"/>
      <c r="H33" s="38"/>
      <c r="I33" s="151">
        <v>0.20999999999999999</v>
      </c>
      <c r="J33" s="150">
        <f>ROUND(((SUM(BE124:BE239))*I33),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42</v>
      </c>
      <c r="F34" s="150">
        <f>ROUND((SUM(BF124:BF239)),  2)</f>
        <v>0</v>
      </c>
      <c r="G34" s="38"/>
      <c r="H34" s="38"/>
      <c r="I34" s="151">
        <v>0.12</v>
      </c>
      <c r="J34" s="150">
        <f>ROUND(((SUM(BF124:BF239))*I34),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43</v>
      </c>
      <c r="F35" s="150">
        <f>ROUND((SUM(BG124:BG239)),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44</v>
      </c>
      <c r="F36" s="150">
        <f>ROUND((SUM(BH124:BH239)),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45</v>
      </c>
      <c r="F37" s="150">
        <f>ROUND((SUM(BI124:BI239)),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49</v>
      </c>
      <c r="E50" s="160"/>
      <c r="F50" s="160"/>
      <c r="G50" s="159" t="s">
        <v>50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51</v>
      </c>
      <c r="E61" s="162"/>
      <c r="F61" s="163" t="s">
        <v>52</v>
      </c>
      <c r="G61" s="161" t="s">
        <v>51</v>
      </c>
      <c r="H61" s="162"/>
      <c r="I61" s="162"/>
      <c r="J61" s="164" t="s">
        <v>52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53</v>
      </c>
      <c r="E65" s="165"/>
      <c r="F65" s="165"/>
      <c r="G65" s="159" t="s">
        <v>54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51</v>
      </c>
      <c r="E76" s="162"/>
      <c r="F76" s="163" t="s">
        <v>52</v>
      </c>
      <c r="G76" s="161" t="s">
        <v>51</v>
      </c>
      <c r="H76" s="162"/>
      <c r="I76" s="162"/>
      <c r="J76" s="164" t="s">
        <v>52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DOMAŽLICE - OPRAVA CHODNÍKU DUKELSKÁ - HUSOVA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Domažlice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91</v>
      </c>
      <c r="D94" s="172"/>
      <c r="E94" s="172"/>
      <c r="F94" s="172"/>
      <c r="G94" s="172"/>
      <c r="H94" s="172"/>
      <c r="I94" s="172"/>
      <c r="J94" s="173" t="s">
        <v>92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93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5"/>
      <c r="C97" s="176"/>
      <c r="D97" s="177" t="s">
        <v>95</v>
      </c>
      <c r="E97" s="178"/>
      <c r="F97" s="178"/>
      <c r="G97" s="178"/>
      <c r="H97" s="178"/>
      <c r="I97" s="178"/>
      <c r="J97" s="179">
        <f>J125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96</v>
      </c>
      <c r="E98" s="184"/>
      <c r="F98" s="184"/>
      <c r="G98" s="184"/>
      <c r="H98" s="184"/>
      <c r="I98" s="184"/>
      <c r="J98" s="185">
        <f>J126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97</v>
      </c>
      <c r="E99" s="184"/>
      <c r="F99" s="184"/>
      <c r="G99" s="184"/>
      <c r="H99" s="184"/>
      <c r="I99" s="184"/>
      <c r="J99" s="185">
        <f>J147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98</v>
      </c>
      <c r="E100" s="184"/>
      <c r="F100" s="184"/>
      <c r="G100" s="184"/>
      <c r="H100" s="184"/>
      <c r="I100" s="184"/>
      <c r="J100" s="185">
        <f>J184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99</v>
      </c>
      <c r="E101" s="184"/>
      <c r="F101" s="184"/>
      <c r="G101" s="184"/>
      <c r="H101" s="184"/>
      <c r="I101" s="184"/>
      <c r="J101" s="185">
        <f>J224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100</v>
      </c>
      <c r="E102" s="184"/>
      <c r="F102" s="184"/>
      <c r="G102" s="184"/>
      <c r="H102" s="184"/>
      <c r="I102" s="184"/>
      <c r="J102" s="185">
        <f>J235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101</v>
      </c>
      <c r="E103" s="178"/>
      <c r="F103" s="178"/>
      <c r="G103" s="178"/>
      <c r="H103" s="178"/>
      <c r="I103" s="178"/>
      <c r="J103" s="179">
        <f>J237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102</v>
      </c>
      <c r="E104" s="184"/>
      <c r="F104" s="184"/>
      <c r="G104" s="184"/>
      <c r="H104" s="184"/>
      <c r="I104" s="184"/>
      <c r="J104" s="185">
        <f>J238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103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0" t="str">
        <f>E7</f>
        <v>DOMAŽLICE - OPRAVA CHODNÍKU DUKELSKÁ - HUSOVA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88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SO101 - KOMUNIKACE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26. 2. 2026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E15</f>
        <v>Město Domažlice</v>
      </c>
      <c r="G120" s="40"/>
      <c r="H120" s="40"/>
      <c r="I120" s="32" t="s">
        <v>30</v>
      </c>
      <c r="J120" s="36" t="str">
        <f>E21</f>
        <v>MACÁN PROJEKCE DS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Žižkovský Petr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87"/>
      <c r="B123" s="188"/>
      <c r="C123" s="189" t="s">
        <v>104</v>
      </c>
      <c r="D123" s="190" t="s">
        <v>61</v>
      </c>
      <c r="E123" s="190" t="s">
        <v>57</v>
      </c>
      <c r="F123" s="190" t="s">
        <v>58</v>
      </c>
      <c r="G123" s="190" t="s">
        <v>105</v>
      </c>
      <c r="H123" s="190" t="s">
        <v>106</v>
      </c>
      <c r="I123" s="190" t="s">
        <v>107</v>
      </c>
      <c r="J123" s="190" t="s">
        <v>92</v>
      </c>
      <c r="K123" s="191" t="s">
        <v>108</v>
      </c>
      <c r="L123" s="192"/>
      <c r="M123" s="100" t="s">
        <v>1</v>
      </c>
      <c r="N123" s="101" t="s">
        <v>40</v>
      </c>
      <c r="O123" s="101" t="s">
        <v>109</v>
      </c>
      <c r="P123" s="101" t="s">
        <v>110</v>
      </c>
      <c r="Q123" s="101" t="s">
        <v>111</v>
      </c>
      <c r="R123" s="101" t="s">
        <v>112</v>
      </c>
      <c r="S123" s="101" t="s">
        <v>113</v>
      </c>
      <c r="T123" s="102" t="s">
        <v>114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="2" customFormat="1" ht="22.8" customHeight="1">
      <c r="A124" s="38"/>
      <c r="B124" s="39"/>
      <c r="C124" s="107" t="s">
        <v>115</v>
      </c>
      <c r="D124" s="40"/>
      <c r="E124" s="40"/>
      <c r="F124" s="40"/>
      <c r="G124" s="40"/>
      <c r="H124" s="40"/>
      <c r="I124" s="40"/>
      <c r="J124" s="193">
        <f>BK124</f>
        <v>0</v>
      </c>
      <c r="K124" s="40"/>
      <c r="L124" s="44"/>
      <c r="M124" s="103"/>
      <c r="N124" s="194"/>
      <c r="O124" s="104"/>
      <c r="P124" s="195">
        <f>P125+P237</f>
        <v>0</v>
      </c>
      <c r="Q124" s="104"/>
      <c r="R124" s="195">
        <f>R125+R237</f>
        <v>105.75758999999999</v>
      </c>
      <c r="S124" s="104"/>
      <c r="T124" s="196">
        <f>T125+T237</f>
        <v>190.33599999999998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94</v>
      </c>
      <c r="BK124" s="197">
        <f>BK125+BK237</f>
        <v>0</v>
      </c>
    </row>
    <row r="125" s="12" customFormat="1" ht="25.92" customHeight="1">
      <c r="A125" s="12"/>
      <c r="B125" s="198"/>
      <c r="C125" s="199"/>
      <c r="D125" s="200" t="s">
        <v>75</v>
      </c>
      <c r="E125" s="201" t="s">
        <v>116</v>
      </c>
      <c r="F125" s="201" t="s">
        <v>117</v>
      </c>
      <c r="G125" s="199"/>
      <c r="H125" s="199"/>
      <c r="I125" s="202"/>
      <c r="J125" s="203">
        <f>BK125</f>
        <v>0</v>
      </c>
      <c r="K125" s="199"/>
      <c r="L125" s="204"/>
      <c r="M125" s="205"/>
      <c r="N125" s="206"/>
      <c r="O125" s="206"/>
      <c r="P125" s="207">
        <f>P126+P147+P184+P224+P235</f>
        <v>0</v>
      </c>
      <c r="Q125" s="206"/>
      <c r="R125" s="207">
        <f>R126+R147+R184+R224+R235</f>
        <v>105.75758999999999</v>
      </c>
      <c r="S125" s="206"/>
      <c r="T125" s="208">
        <f>T126+T147+T184+T224+T235</f>
        <v>190.33599999999998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84</v>
      </c>
      <c r="AT125" s="210" t="s">
        <v>75</v>
      </c>
      <c r="AU125" s="210" t="s">
        <v>76</v>
      </c>
      <c r="AY125" s="209" t="s">
        <v>118</v>
      </c>
      <c r="BK125" s="211">
        <f>BK126+BK147+BK184+BK224+BK235</f>
        <v>0</v>
      </c>
    </row>
    <row r="126" s="12" customFormat="1" ht="22.8" customHeight="1">
      <c r="A126" s="12"/>
      <c r="B126" s="198"/>
      <c r="C126" s="199"/>
      <c r="D126" s="200" t="s">
        <v>75</v>
      </c>
      <c r="E126" s="212" t="s">
        <v>84</v>
      </c>
      <c r="F126" s="212" t="s">
        <v>119</v>
      </c>
      <c r="G126" s="199"/>
      <c r="H126" s="199"/>
      <c r="I126" s="202"/>
      <c r="J126" s="213">
        <f>BK126</f>
        <v>0</v>
      </c>
      <c r="K126" s="199"/>
      <c r="L126" s="204"/>
      <c r="M126" s="205"/>
      <c r="N126" s="206"/>
      <c r="O126" s="206"/>
      <c r="P126" s="207">
        <f>SUM(P127:P146)</f>
        <v>0</v>
      </c>
      <c r="Q126" s="206"/>
      <c r="R126" s="207">
        <f>SUM(R127:R146)</f>
        <v>0</v>
      </c>
      <c r="S126" s="206"/>
      <c r="T126" s="208">
        <f>SUM(T127:T146)</f>
        <v>190.08999999999998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84</v>
      </c>
      <c r="AT126" s="210" t="s">
        <v>75</v>
      </c>
      <c r="AU126" s="210" t="s">
        <v>84</v>
      </c>
      <c r="AY126" s="209" t="s">
        <v>118</v>
      </c>
      <c r="BK126" s="211">
        <f>SUM(BK127:BK146)</f>
        <v>0</v>
      </c>
    </row>
    <row r="127" s="2" customFormat="1" ht="55.5" customHeight="1">
      <c r="A127" s="38"/>
      <c r="B127" s="39"/>
      <c r="C127" s="214" t="s">
        <v>84</v>
      </c>
      <c r="D127" s="214" t="s">
        <v>120</v>
      </c>
      <c r="E127" s="215" t="s">
        <v>121</v>
      </c>
      <c r="F127" s="216" t="s">
        <v>122</v>
      </c>
      <c r="G127" s="217" t="s">
        <v>123</v>
      </c>
      <c r="H127" s="218">
        <v>850</v>
      </c>
      <c r="I127" s="219"/>
      <c r="J127" s="220">
        <f>ROUND(I127*H127,2)</f>
        <v>0</v>
      </c>
      <c r="K127" s="216" t="s">
        <v>124</v>
      </c>
      <c r="L127" s="44"/>
      <c r="M127" s="221" t="s">
        <v>1</v>
      </c>
      <c r="N127" s="222" t="s">
        <v>41</v>
      </c>
      <c r="O127" s="91"/>
      <c r="P127" s="223">
        <f>O127*H127</f>
        <v>0</v>
      </c>
      <c r="Q127" s="223">
        <v>0</v>
      </c>
      <c r="R127" s="223">
        <f>Q127*H127</f>
        <v>0</v>
      </c>
      <c r="S127" s="223">
        <v>0.098000000000000004</v>
      </c>
      <c r="T127" s="224">
        <f>S127*H127</f>
        <v>83.299999999999997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5" t="s">
        <v>125</v>
      </c>
      <c r="AT127" s="225" t="s">
        <v>120</v>
      </c>
      <c r="AU127" s="225" t="s">
        <v>86</v>
      </c>
      <c r="AY127" s="17" t="s">
        <v>118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7" t="s">
        <v>84</v>
      </c>
      <c r="BK127" s="226">
        <f>ROUND(I127*H127,2)</f>
        <v>0</v>
      </c>
      <c r="BL127" s="17" t="s">
        <v>125</v>
      </c>
      <c r="BM127" s="225" t="s">
        <v>126</v>
      </c>
    </row>
    <row r="128" s="2" customFormat="1">
      <c r="A128" s="38"/>
      <c r="B128" s="39"/>
      <c r="C128" s="40"/>
      <c r="D128" s="227" t="s">
        <v>127</v>
      </c>
      <c r="E128" s="40"/>
      <c r="F128" s="228" t="s">
        <v>128</v>
      </c>
      <c r="G128" s="40"/>
      <c r="H128" s="40"/>
      <c r="I128" s="229"/>
      <c r="J128" s="40"/>
      <c r="K128" s="40"/>
      <c r="L128" s="44"/>
      <c r="M128" s="230"/>
      <c r="N128" s="231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127</v>
      </c>
      <c r="AU128" s="17" t="s">
        <v>86</v>
      </c>
    </row>
    <row r="129" s="13" customFormat="1">
      <c r="A129" s="13"/>
      <c r="B129" s="232"/>
      <c r="C129" s="233"/>
      <c r="D129" s="227" t="s">
        <v>129</v>
      </c>
      <c r="E129" s="234" t="s">
        <v>1</v>
      </c>
      <c r="F129" s="235" t="s">
        <v>130</v>
      </c>
      <c r="G129" s="233"/>
      <c r="H129" s="234" t="s">
        <v>1</v>
      </c>
      <c r="I129" s="236"/>
      <c r="J129" s="233"/>
      <c r="K129" s="233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129</v>
      </c>
      <c r="AU129" s="241" t="s">
        <v>86</v>
      </c>
      <c r="AV129" s="13" t="s">
        <v>84</v>
      </c>
      <c r="AW129" s="13" t="s">
        <v>32</v>
      </c>
      <c r="AX129" s="13" t="s">
        <v>76</v>
      </c>
      <c r="AY129" s="241" t="s">
        <v>118</v>
      </c>
    </row>
    <row r="130" s="14" customFormat="1">
      <c r="A130" s="14"/>
      <c r="B130" s="242"/>
      <c r="C130" s="243"/>
      <c r="D130" s="227" t="s">
        <v>129</v>
      </c>
      <c r="E130" s="244" t="s">
        <v>1</v>
      </c>
      <c r="F130" s="245" t="s">
        <v>131</v>
      </c>
      <c r="G130" s="243"/>
      <c r="H130" s="246">
        <v>850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2" t="s">
        <v>129</v>
      </c>
      <c r="AU130" s="252" t="s">
        <v>86</v>
      </c>
      <c r="AV130" s="14" t="s">
        <v>86</v>
      </c>
      <c r="AW130" s="14" t="s">
        <v>32</v>
      </c>
      <c r="AX130" s="14" t="s">
        <v>76</v>
      </c>
      <c r="AY130" s="252" t="s">
        <v>118</v>
      </c>
    </row>
    <row r="131" s="15" customFormat="1">
      <c r="A131" s="15"/>
      <c r="B131" s="253"/>
      <c r="C131" s="254"/>
      <c r="D131" s="227" t="s">
        <v>129</v>
      </c>
      <c r="E131" s="255" t="s">
        <v>1</v>
      </c>
      <c r="F131" s="256" t="s">
        <v>132</v>
      </c>
      <c r="G131" s="254"/>
      <c r="H131" s="257">
        <v>850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3" t="s">
        <v>129</v>
      </c>
      <c r="AU131" s="263" t="s">
        <v>86</v>
      </c>
      <c r="AV131" s="15" t="s">
        <v>125</v>
      </c>
      <c r="AW131" s="15" t="s">
        <v>32</v>
      </c>
      <c r="AX131" s="15" t="s">
        <v>84</v>
      </c>
      <c r="AY131" s="263" t="s">
        <v>118</v>
      </c>
    </row>
    <row r="132" s="2" customFormat="1" ht="62.7" customHeight="1">
      <c r="A132" s="38"/>
      <c r="B132" s="39"/>
      <c r="C132" s="214" t="s">
        <v>86</v>
      </c>
      <c r="D132" s="214" t="s">
        <v>120</v>
      </c>
      <c r="E132" s="215" t="s">
        <v>133</v>
      </c>
      <c r="F132" s="216" t="s">
        <v>134</v>
      </c>
      <c r="G132" s="217" t="s">
        <v>123</v>
      </c>
      <c r="H132" s="218">
        <v>850</v>
      </c>
      <c r="I132" s="219"/>
      <c r="J132" s="220">
        <f>ROUND(I132*H132,2)</f>
        <v>0</v>
      </c>
      <c r="K132" s="216" t="s">
        <v>124</v>
      </c>
      <c r="L132" s="44"/>
      <c r="M132" s="221" t="s">
        <v>1</v>
      </c>
      <c r="N132" s="222" t="s">
        <v>41</v>
      </c>
      <c r="O132" s="91"/>
      <c r="P132" s="223">
        <f>O132*H132</f>
        <v>0</v>
      </c>
      <c r="Q132" s="223">
        <v>0</v>
      </c>
      <c r="R132" s="223">
        <f>Q132*H132</f>
        <v>0</v>
      </c>
      <c r="S132" s="223">
        <v>0.12</v>
      </c>
      <c r="T132" s="224">
        <f>S132*H132</f>
        <v>102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5" t="s">
        <v>125</v>
      </c>
      <c r="AT132" s="225" t="s">
        <v>120</v>
      </c>
      <c r="AU132" s="225" t="s">
        <v>86</v>
      </c>
      <c r="AY132" s="17" t="s">
        <v>118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7" t="s">
        <v>84</v>
      </c>
      <c r="BK132" s="226">
        <f>ROUND(I132*H132,2)</f>
        <v>0</v>
      </c>
      <c r="BL132" s="17" t="s">
        <v>125</v>
      </c>
      <c r="BM132" s="225" t="s">
        <v>135</v>
      </c>
    </row>
    <row r="133" s="2" customFormat="1">
      <c r="A133" s="38"/>
      <c r="B133" s="39"/>
      <c r="C133" s="40"/>
      <c r="D133" s="227" t="s">
        <v>127</v>
      </c>
      <c r="E133" s="40"/>
      <c r="F133" s="228" t="s">
        <v>136</v>
      </c>
      <c r="G133" s="40"/>
      <c r="H133" s="40"/>
      <c r="I133" s="229"/>
      <c r="J133" s="40"/>
      <c r="K133" s="40"/>
      <c r="L133" s="44"/>
      <c r="M133" s="230"/>
      <c r="N133" s="231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127</v>
      </c>
      <c r="AU133" s="17" t="s">
        <v>86</v>
      </c>
    </row>
    <row r="134" s="13" customFormat="1">
      <c r="A134" s="13"/>
      <c r="B134" s="232"/>
      <c r="C134" s="233"/>
      <c r="D134" s="227" t="s">
        <v>129</v>
      </c>
      <c r="E134" s="234" t="s">
        <v>1</v>
      </c>
      <c r="F134" s="235" t="s">
        <v>137</v>
      </c>
      <c r="G134" s="233"/>
      <c r="H134" s="234" t="s">
        <v>1</v>
      </c>
      <c r="I134" s="236"/>
      <c r="J134" s="233"/>
      <c r="K134" s="233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129</v>
      </c>
      <c r="AU134" s="241" t="s">
        <v>86</v>
      </c>
      <c r="AV134" s="13" t="s">
        <v>84</v>
      </c>
      <c r="AW134" s="13" t="s">
        <v>32</v>
      </c>
      <c r="AX134" s="13" t="s">
        <v>76</v>
      </c>
      <c r="AY134" s="241" t="s">
        <v>118</v>
      </c>
    </row>
    <row r="135" s="14" customFormat="1">
      <c r="A135" s="14"/>
      <c r="B135" s="242"/>
      <c r="C135" s="243"/>
      <c r="D135" s="227" t="s">
        <v>129</v>
      </c>
      <c r="E135" s="244" t="s">
        <v>1</v>
      </c>
      <c r="F135" s="245" t="s">
        <v>131</v>
      </c>
      <c r="G135" s="243"/>
      <c r="H135" s="246">
        <v>850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2" t="s">
        <v>129</v>
      </c>
      <c r="AU135" s="252" t="s">
        <v>86</v>
      </c>
      <c r="AV135" s="14" t="s">
        <v>86</v>
      </c>
      <c r="AW135" s="14" t="s">
        <v>32</v>
      </c>
      <c r="AX135" s="14" t="s">
        <v>76</v>
      </c>
      <c r="AY135" s="252" t="s">
        <v>118</v>
      </c>
    </row>
    <row r="136" s="15" customFormat="1">
      <c r="A136" s="15"/>
      <c r="B136" s="253"/>
      <c r="C136" s="254"/>
      <c r="D136" s="227" t="s">
        <v>129</v>
      </c>
      <c r="E136" s="255" t="s">
        <v>1</v>
      </c>
      <c r="F136" s="256" t="s">
        <v>132</v>
      </c>
      <c r="G136" s="254"/>
      <c r="H136" s="257">
        <v>850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3" t="s">
        <v>129</v>
      </c>
      <c r="AU136" s="263" t="s">
        <v>86</v>
      </c>
      <c r="AV136" s="15" t="s">
        <v>125</v>
      </c>
      <c r="AW136" s="15" t="s">
        <v>32</v>
      </c>
      <c r="AX136" s="15" t="s">
        <v>84</v>
      </c>
      <c r="AY136" s="263" t="s">
        <v>118</v>
      </c>
    </row>
    <row r="137" s="2" customFormat="1" ht="37.8" customHeight="1">
      <c r="A137" s="38"/>
      <c r="B137" s="39"/>
      <c r="C137" s="214" t="s">
        <v>138</v>
      </c>
      <c r="D137" s="214" t="s">
        <v>120</v>
      </c>
      <c r="E137" s="215" t="s">
        <v>139</v>
      </c>
      <c r="F137" s="216" t="s">
        <v>140</v>
      </c>
      <c r="G137" s="217" t="s">
        <v>141</v>
      </c>
      <c r="H137" s="218">
        <v>48</v>
      </c>
      <c r="I137" s="219"/>
      <c r="J137" s="220">
        <f>ROUND(I137*H137,2)</f>
        <v>0</v>
      </c>
      <c r="K137" s="216" t="s">
        <v>124</v>
      </c>
      <c r="L137" s="44"/>
      <c r="M137" s="221" t="s">
        <v>1</v>
      </c>
      <c r="N137" s="222" t="s">
        <v>41</v>
      </c>
      <c r="O137" s="91"/>
      <c r="P137" s="223">
        <f>O137*H137</f>
        <v>0</v>
      </c>
      <c r="Q137" s="223">
        <v>0</v>
      </c>
      <c r="R137" s="223">
        <f>Q137*H137</f>
        <v>0</v>
      </c>
      <c r="S137" s="223">
        <v>0.040000000000000001</v>
      </c>
      <c r="T137" s="224">
        <f>S137*H137</f>
        <v>1.9199999999999999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5" t="s">
        <v>125</v>
      </c>
      <c r="AT137" s="225" t="s">
        <v>120</v>
      </c>
      <c r="AU137" s="225" t="s">
        <v>86</v>
      </c>
      <c r="AY137" s="17" t="s">
        <v>118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7" t="s">
        <v>84</v>
      </c>
      <c r="BK137" s="226">
        <f>ROUND(I137*H137,2)</f>
        <v>0</v>
      </c>
      <c r="BL137" s="17" t="s">
        <v>125</v>
      </c>
      <c r="BM137" s="225" t="s">
        <v>142</v>
      </c>
    </row>
    <row r="138" s="2" customFormat="1">
      <c r="A138" s="38"/>
      <c r="B138" s="39"/>
      <c r="C138" s="40"/>
      <c r="D138" s="227" t="s">
        <v>127</v>
      </c>
      <c r="E138" s="40"/>
      <c r="F138" s="228" t="s">
        <v>128</v>
      </c>
      <c r="G138" s="40"/>
      <c r="H138" s="40"/>
      <c r="I138" s="229"/>
      <c r="J138" s="40"/>
      <c r="K138" s="40"/>
      <c r="L138" s="44"/>
      <c r="M138" s="230"/>
      <c r="N138" s="231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127</v>
      </c>
      <c r="AU138" s="17" t="s">
        <v>86</v>
      </c>
    </row>
    <row r="139" s="13" customFormat="1">
      <c r="A139" s="13"/>
      <c r="B139" s="232"/>
      <c r="C139" s="233"/>
      <c r="D139" s="227" t="s">
        <v>129</v>
      </c>
      <c r="E139" s="234" t="s">
        <v>1</v>
      </c>
      <c r="F139" s="235" t="s">
        <v>143</v>
      </c>
      <c r="G139" s="233"/>
      <c r="H139" s="234" t="s">
        <v>1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129</v>
      </c>
      <c r="AU139" s="241" t="s">
        <v>86</v>
      </c>
      <c r="AV139" s="13" t="s">
        <v>84</v>
      </c>
      <c r="AW139" s="13" t="s">
        <v>32</v>
      </c>
      <c r="AX139" s="13" t="s">
        <v>76</v>
      </c>
      <c r="AY139" s="241" t="s">
        <v>118</v>
      </c>
    </row>
    <row r="140" s="14" customFormat="1">
      <c r="A140" s="14"/>
      <c r="B140" s="242"/>
      <c r="C140" s="243"/>
      <c r="D140" s="227" t="s">
        <v>129</v>
      </c>
      <c r="E140" s="244" t="s">
        <v>1</v>
      </c>
      <c r="F140" s="245" t="s">
        <v>144</v>
      </c>
      <c r="G140" s="243"/>
      <c r="H140" s="246">
        <v>48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2" t="s">
        <v>129</v>
      </c>
      <c r="AU140" s="252" t="s">
        <v>86</v>
      </c>
      <c r="AV140" s="14" t="s">
        <v>86</v>
      </c>
      <c r="AW140" s="14" t="s">
        <v>32</v>
      </c>
      <c r="AX140" s="14" t="s">
        <v>76</v>
      </c>
      <c r="AY140" s="252" t="s">
        <v>118</v>
      </c>
    </row>
    <row r="141" s="15" customFormat="1">
      <c r="A141" s="15"/>
      <c r="B141" s="253"/>
      <c r="C141" s="254"/>
      <c r="D141" s="227" t="s">
        <v>129</v>
      </c>
      <c r="E141" s="255" t="s">
        <v>1</v>
      </c>
      <c r="F141" s="256" t="s">
        <v>132</v>
      </c>
      <c r="G141" s="254"/>
      <c r="H141" s="257">
        <v>48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3" t="s">
        <v>129</v>
      </c>
      <c r="AU141" s="263" t="s">
        <v>86</v>
      </c>
      <c r="AV141" s="15" t="s">
        <v>125</v>
      </c>
      <c r="AW141" s="15" t="s">
        <v>32</v>
      </c>
      <c r="AX141" s="15" t="s">
        <v>84</v>
      </c>
      <c r="AY141" s="263" t="s">
        <v>118</v>
      </c>
    </row>
    <row r="142" s="2" customFormat="1" ht="49.05" customHeight="1">
      <c r="A142" s="38"/>
      <c r="B142" s="39"/>
      <c r="C142" s="214" t="s">
        <v>125</v>
      </c>
      <c r="D142" s="214" t="s">
        <v>120</v>
      </c>
      <c r="E142" s="215" t="s">
        <v>145</v>
      </c>
      <c r="F142" s="216" t="s">
        <v>146</v>
      </c>
      <c r="G142" s="217" t="s">
        <v>141</v>
      </c>
      <c r="H142" s="218">
        <v>14</v>
      </c>
      <c r="I142" s="219"/>
      <c r="J142" s="220">
        <f>ROUND(I142*H142,2)</f>
        <v>0</v>
      </c>
      <c r="K142" s="216" t="s">
        <v>124</v>
      </c>
      <c r="L142" s="44"/>
      <c r="M142" s="221" t="s">
        <v>1</v>
      </c>
      <c r="N142" s="222" t="s">
        <v>41</v>
      </c>
      <c r="O142" s="91"/>
      <c r="P142" s="223">
        <f>O142*H142</f>
        <v>0</v>
      </c>
      <c r="Q142" s="223">
        <v>0</v>
      </c>
      <c r="R142" s="223">
        <f>Q142*H142</f>
        <v>0</v>
      </c>
      <c r="S142" s="223">
        <v>0.20499999999999999</v>
      </c>
      <c r="T142" s="224">
        <f>S142*H142</f>
        <v>2.8699999999999997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5" t="s">
        <v>125</v>
      </c>
      <c r="AT142" s="225" t="s">
        <v>120</v>
      </c>
      <c r="AU142" s="225" t="s">
        <v>86</v>
      </c>
      <c r="AY142" s="17" t="s">
        <v>118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7" t="s">
        <v>84</v>
      </c>
      <c r="BK142" s="226">
        <f>ROUND(I142*H142,2)</f>
        <v>0</v>
      </c>
      <c r="BL142" s="17" t="s">
        <v>125</v>
      </c>
      <c r="BM142" s="225" t="s">
        <v>147</v>
      </c>
    </row>
    <row r="143" s="2" customFormat="1">
      <c r="A143" s="38"/>
      <c r="B143" s="39"/>
      <c r="C143" s="40"/>
      <c r="D143" s="227" t="s">
        <v>127</v>
      </c>
      <c r="E143" s="40"/>
      <c r="F143" s="228" t="s">
        <v>148</v>
      </c>
      <c r="G143" s="40"/>
      <c r="H143" s="40"/>
      <c r="I143" s="229"/>
      <c r="J143" s="40"/>
      <c r="K143" s="40"/>
      <c r="L143" s="44"/>
      <c r="M143" s="230"/>
      <c r="N143" s="231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127</v>
      </c>
      <c r="AU143" s="17" t="s">
        <v>86</v>
      </c>
    </row>
    <row r="144" s="13" customFormat="1">
      <c r="A144" s="13"/>
      <c r="B144" s="232"/>
      <c r="C144" s="233"/>
      <c r="D144" s="227" t="s">
        <v>129</v>
      </c>
      <c r="E144" s="234" t="s">
        <v>1</v>
      </c>
      <c r="F144" s="235" t="s">
        <v>149</v>
      </c>
      <c r="G144" s="233"/>
      <c r="H144" s="234" t="s">
        <v>1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129</v>
      </c>
      <c r="AU144" s="241" t="s">
        <v>86</v>
      </c>
      <c r="AV144" s="13" t="s">
        <v>84</v>
      </c>
      <c r="AW144" s="13" t="s">
        <v>32</v>
      </c>
      <c r="AX144" s="13" t="s">
        <v>76</v>
      </c>
      <c r="AY144" s="241" t="s">
        <v>118</v>
      </c>
    </row>
    <row r="145" s="14" customFormat="1">
      <c r="A145" s="14"/>
      <c r="B145" s="242"/>
      <c r="C145" s="243"/>
      <c r="D145" s="227" t="s">
        <v>129</v>
      </c>
      <c r="E145" s="244" t="s">
        <v>1</v>
      </c>
      <c r="F145" s="245" t="s">
        <v>150</v>
      </c>
      <c r="G145" s="243"/>
      <c r="H145" s="246">
        <v>14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2" t="s">
        <v>129</v>
      </c>
      <c r="AU145" s="252" t="s">
        <v>86</v>
      </c>
      <c r="AV145" s="14" t="s">
        <v>86</v>
      </c>
      <c r="AW145" s="14" t="s">
        <v>32</v>
      </c>
      <c r="AX145" s="14" t="s">
        <v>76</v>
      </c>
      <c r="AY145" s="252" t="s">
        <v>118</v>
      </c>
    </row>
    <row r="146" s="15" customFormat="1">
      <c r="A146" s="15"/>
      <c r="B146" s="253"/>
      <c r="C146" s="254"/>
      <c r="D146" s="227" t="s">
        <v>129</v>
      </c>
      <c r="E146" s="255" t="s">
        <v>1</v>
      </c>
      <c r="F146" s="256" t="s">
        <v>132</v>
      </c>
      <c r="G146" s="254"/>
      <c r="H146" s="257">
        <v>14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3" t="s">
        <v>129</v>
      </c>
      <c r="AU146" s="263" t="s">
        <v>86</v>
      </c>
      <c r="AV146" s="15" t="s">
        <v>125</v>
      </c>
      <c r="AW146" s="15" t="s">
        <v>32</v>
      </c>
      <c r="AX146" s="15" t="s">
        <v>84</v>
      </c>
      <c r="AY146" s="263" t="s">
        <v>118</v>
      </c>
    </row>
    <row r="147" s="12" customFormat="1" ht="22.8" customHeight="1">
      <c r="A147" s="12"/>
      <c r="B147" s="198"/>
      <c r="C147" s="199"/>
      <c r="D147" s="200" t="s">
        <v>75</v>
      </c>
      <c r="E147" s="212" t="s">
        <v>151</v>
      </c>
      <c r="F147" s="212" t="s">
        <v>152</v>
      </c>
      <c r="G147" s="199"/>
      <c r="H147" s="199"/>
      <c r="I147" s="202"/>
      <c r="J147" s="213">
        <f>BK147</f>
        <v>0</v>
      </c>
      <c r="K147" s="199"/>
      <c r="L147" s="204"/>
      <c r="M147" s="205"/>
      <c r="N147" s="206"/>
      <c r="O147" s="206"/>
      <c r="P147" s="207">
        <f>SUM(P148:P183)</f>
        <v>0</v>
      </c>
      <c r="Q147" s="206"/>
      <c r="R147" s="207">
        <f>SUM(R148:R183)</f>
        <v>92.94556</v>
      </c>
      <c r="S147" s="206"/>
      <c r="T147" s="208">
        <f>SUM(T148:T183)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84</v>
      </c>
      <c r="AT147" s="210" t="s">
        <v>75</v>
      </c>
      <c r="AU147" s="210" t="s">
        <v>84</v>
      </c>
      <c r="AY147" s="209" t="s">
        <v>118</v>
      </c>
      <c r="BK147" s="211">
        <f>SUM(BK148:BK183)</f>
        <v>0</v>
      </c>
    </row>
    <row r="148" s="2" customFormat="1" ht="66.75" customHeight="1">
      <c r="A148" s="38"/>
      <c r="B148" s="39"/>
      <c r="C148" s="214" t="s">
        <v>151</v>
      </c>
      <c r="D148" s="214" t="s">
        <v>120</v>
      </c>
      <c r="E148" s="215" t="s">
        <v>153</v>
      </c>
      <c r="F148" s="216" t="s">
        <v>154</v>
      </c>
      <c r="G148" s="217" t="s">
        <v>123</v>
      </c>
      <c r="H148" s="218">
        <v>850</v>
      </c>
      <c r="I148" s="219"/>
      <c r="J148" s="220">
        <f>ROUND(I148*H148,2)</f>
        <v>0</v>
      </c>
      <c r="K148" s="216" t="s">
        <v>124</v>
      </c>
      <c r="L148" s="44"/>
      <c r="M148" s="221" t="s">
        <v>1</v>
      </c>
      <c r="N148" s="222" t="s">
        <v>41</v>
      </c>
      <c r="O148" s="91"/>
      <c r="P148" s="223">
        <f>O148*H148</f>
        <v>0</v>
      </c>
      <c r="Q148" s="223">
        <v>0.098479999999999998</v>
      </c>
      <c r="R148" s="223">
        <f>Q148*H148</f>
        <v>83.707999999999998</v>
      </c>
      <c r="S148" s="223">
        <v>0</v>
      </c>
      <c r="T148" s="22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5" t="s">
        <v>125</v>
      </c>
      <c r="AT148" s="225" t="s">
        <v>120</v>
      </c>
      <c r="AU148" s="225" t="s">
        <v>86</v>
      </c>
      <c r="AY148" s="17" t="s">
        <v>118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7" t="s">
        <v>84</v>
      </c>
      <c r="BK148" s="226">
        <f>ROUND(I148*H148,2)</f>
        <v>0</v>
      </c>
      <c r="BL148" s="17" t="s">
        <v>125</v>
      </c>
      <c r="BM148" s="225" t="s">
        <v>155</v>
      </c>
    </row>
    <row r="149" s="13" customFormat="1">
      <c r="A149" s="13"/>
      <c r="B149" s="232"/>
      <c r="C149" s="233"/>
      <c r="D149" s="227" t="s">
        <v>129</v>
      </c>
      <c r="E149" s="234" t="s">
        <v>1</v>
      </c>
      <c r="F149" s="235" t="s">
        <v>156</v>
      </c>
      <c r="G149" s="233"/>
      <c r="H149" s="234" t="s">
        <v>1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129</v>
      </c>
      <c r="AU149" s="241" t="s">
        <v>86</v>
      </c>
      <c r="AV149" s="13" t="s">
        <v>84</v>
      </c>
      <c r="AW149" s="13" t="s">
        <v>32</v>
      </c>
      <c r="AX149" s="13" t="s">
        <v>76</v>
      </c>
      <c r="AY149" s="241" t="s">
        <v>118</v>
      </c>
    </row>
    <row r="150" s="14" customFormat="1">
      <c r="A150" s="14"/>
      <c r="B150" s="242"/>
      <c r="C150" s="243"/>
      <c r="D150" s="227" t="s">
        <v>129</v>
      </c>
      <c r="E150" s="244" t="s">
        <v>1</v>
      </c>
      <c r="F150" s="245" t="s">
        <v>157</v>
      </c>
      <c r="G150" s="243"/>
      <c r="H150" s="246">
        <v>690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2" t="s">
        <v>129</v>
      </c>
      <c r="AU150" s="252" t="s">
        <v>86</v>
      </c>
      <c r="AV150" s="14" t="s">
        <v>86</v>
      </c>
      <c r="AW150" s="14" t="s">
        <v>32</v>
      </c>
      <c r="AX150" s="14" t="s">
        <v>76</v>
      </c>
      <c r="AY150" s="252" t="s">
        <v>118</v>
      </c>
    </row>
    <row r="151" s="13" customFormat="1">
      <c r="A151" s="13"/>
      <c r="B151" s="232"/>
      <c r="C151" s="233"/>
      <c r="D151" s="227" t="s">
        <v>129</v>
      </c>
      <c r="E151" s="234" t="s">
        <v>1</v>
      </c>
      <c r="F151" s="235" t="s">
        <v>158</v>
      </c>
      <c r="G151" s="233"/>
      <c r="H151" s="234" t="s">
        <v>1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129</v>
      </c>
      <c r="AU151" s="241" t="s">
        <v>86</v>
      </c>
      <c r="AV151" s="13" t="s">
        <v>84</v>
      </c>
      <c r="AW151" s="13" t="s">
        <v>32</v>
      </c>
      <c r="AX151" s="13" t="s">
        <v>76</v>
      </c>
      <c r="AY151" s="241" t="s">
        <v>118</v>
      </c>
    </row>
    <row r="152" s="14" customFormat="1">
      <c r="A152" s="14"/>
      <c r="B152" s="242"/>
      <c r="C152" s="243"/>
      <c r="D152" s="227" t="s">
        <v>129</v>
      </c>
      <c r="E152" s="244" t="s">
        <v>1</v>
      </c>
      <c r="F152" s="245" t="s">
        <v>159</v>
      </c>
      <c r="G152" s="243"/>
      <c r="H152" s="246">
        <v>160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2" t="s">
        <v>129</v>
      </c>
      <c r="AU152" s="252" t="s">
        <v>86</v>
      </c>
      <c r="AV152" s="14" t="s">
        <v>86</v>
      </c>
      <c r="AW152" s="14" t="s">
        <v>32</v>
      </c>
      <c r="AX152" s="14" t="s">
        <v>76</v>
      </c>
      <c r="AY152" s="252" t="s">
        <v>118</v>
      </c>
    </row>
    <row r="153" s="15" customFormat="1">
      <c r="A153" s="15"/>
      <c r="B153" s="253"/>
      <c r="C153" s="254"/>
      <c r="D153" s="227" t="s">
        <v>129</v>
      </c>
      <c r="E153" s="255" t="s">
        <v>1</v>
      </c>
      <c r="F153" s="256" t="s">
        <v>132</v>
      </c>
      <c r="G153" s="254"/>
      <c r="H153" s="257">
        <v>850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3" t="s">
        <v>129</v>
      </c>
      <c r="AU153" s="263" t="s">
        <v>86</v>
      </c>
      <c r="AV153" s="15" t="s">
        <v>125</v>
      </c>
      <c r="AW153" s="15" t="s">
        <v>32</v>
      </c>
      <c r="AX153" s="15" t="s">
        <v>84</v>
      </c>
      <c r="AY153" s="263" t="s">
        <v>118</v>
      </c>
    </row>
    <row r="154" s="2" customFormat="1" ht="37.8" customHeight="1">
      <c r="A154" s="38"/>
      <c r="B154" s="39"/>
      <c r="C154" s="214" t="s">
        <v>160</v>
      </c>
      <c r="D154" s="214" t="s">
        <v>120</v>
      </c>
      <c r="E154" s="215" t="s">
        <v>161</v>
      </c>
      <c r="F154" s="216" t="s">
        <v>162</v>
      </c>
      <c r="G154" s="217" t="s">
        <v>123</v>
      </c>
      <c r="H154" s="218">
        <v>690</v>
      </c>
      <c r="I154" s="219"/>
      <c r="J154" s="220">
        <f>ROUND(I154*H154,2)</f>
        <v>0</v>
      </c>
      <c r="K154" s="216" t="s">
        <v>124</v>
      </c>
      <c r="L154" s="44"/>
      <c r="M154" s="221" t="s">
        <v>1</v>
      </c>
      <c r="N154" s="222" t="s">
        <v>41</v>
      </c>
      <c r="O154" s="91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5" t="s">
        <v>125</v>
      </c>
      <c r="AT154" s="225" t="s">
        <v>120</v>
      </c>
      <c r="AU154" s="225" t="s">
        <v>86</v>
      </c>
      <c r="AY154" s="17" t="s">
        <v>118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7" t="s">
        <v>84</v>
      </c>
      <c r="BK154" s="226">
        <f>ROUND(I154*H154,2)</f>
        <v>0</v>
      </c>
      <c r="BL154" s="17" t="s">
        <v>125</v>
      </c>
      <c r="BM154" s="225" t="s">
        <v>163</v>
      </c>
    </row>
    <row r="155" s="13" customFormat="1">
      <c r="A155" s="13"/>
      <c r="B155" s="232"/>
      <c r="C155" s="233"/>
      <c r="D155" s="227" t="s">
        <v>129</v>
      </c>
      <c r="E155" s="234" t="s">
        <v>1</v>
      </c>
      <c r="F155" s="235" t="s">
        <v>156</v>
      </c>
      <c r="G155" s="233"/>
      <c r="H155" s="234" t="s">
        <v>1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129</v>
      </c>
      <c r="AU155" s="241" t="s">
        <v>86</v>
      </c>
      <c r="AV155" s="13" t="s">
        <v>84</v>
      </c>
      <c r="AW155" s="13" t="s">
        <v>32</v>
      </c>
      <c r="AX155" s="13" t="s">
        <v>76</v>
      </c>
      <c r="AY155" s="241" t="s">
        <v>118</v>
      </c>
    </row>
    <row r="156" s="14" customFormat="1">
      <c r="A156" s="14"/>
      <c r="B156" s="242"/>
      <c r="C156" s="243"/>
      <c r="D156" s="227" t="s">
        <v>129</v>
      </c>
      <c r="E156" s="244" t="s">
        <v>1</v>
      </c>
      <c r="F156" s="245" t="s">
        <v>157</v>
      </c>
      <c r="G156" s="243"/>
      <c r="H156" s="246">
        <v>690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129</v>
      </c>
      <c r="AU156" s="252" t="s">
        <v>86</v>
      </c>
      <c r="AV156" s="14" t="s">
        <v>86</v>
      </c>
      <c r="AW156" s="14" t="s">
        <v>32</v>
      </c>
      <c r="AX156" s="14" t="s">
        <v>76</v>
      </c>
      <c r="AY156" s="252" t="s">
        <v>118</v>
      </c>
    </row>
    <row r="157" s="15" customFormat="1">
      <c r="A157" s="15"/>
      <c r="B157" s="253"/>
      <c r="C157" s="254"/>
      <c r="D157" s="227" t="s">
        <v>129</v>
      </c>
      <c r="E157" s="255" t="s">
        <v>1</v>
      </c>
      <c r="F157" s="256" t="s">
        <v>132</v>
      </c>
      <c r="G157" s="254"/>
      <c r="H157" s="257">
        <v>690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3" t="s">
        <v>129</v>
      </c>
      <c r="AU157" s="263" t="s">
        <v>86</v>
      </c>
      <c r="AV157" s="15" t="s">
        <v>125</v>
      </c>
      <c r="AW157" s="15" t="s">
        <v>32</v>
      </c>
      <c r="AX157" s="15" t="s">
        <v>84</v>
      </c>
      <c r="AY157" s="263" t="s">
        <v>118</v>
      </c>
    </row>
    <row r="158" s="2" customFormat="1" ht="49.05" customHeight="1">
      <c r="A158" s="38"/>
      <c r="B158" s="39"/>
      <c r="C158" s="214" t="s">
        <v>164</v>
      </c>
      <c r="D158" s="214" t="s">
        <v>120</v>
      </c>
      <c r="E158" s="215" t="s">
        <v>165</v>
      </c>
      <c r="F158" s="216" t="s">
        <v>166</v>
      </c>
      <c r="G158" s="217" t="s">
        <v>123</v>
      </c>
      <c r="H158" s="218">
        <v>132</v>
      </c>
      <c r="I158" s="219"/>
      <c r="J158" s="220">
        <f>ROUND(I158*H158,2)</f>
        <v>0</v>
      </c>
      <c r="K158" s="216" t="s">
        <v>124</v>
      </c>
      <c r="L158" s="44"/>
      <c r="M158" s="221" t="s">
        <v>1</v>
      </c>
      <c r="N158" s="222" t="s">
        <v>41</v>
      </c>
      <c r="O158" s="91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5" t="s">
        <v>125</v>
      </c>
      <c r="AT158" s="225" t="s">
        <v>120</v>
      </c>
      <c r="AU158" s="225" t="s">
        <v>86</v>
      </c>
      <c r="AY158" s="17" t="s">
        <v>118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7" t="s">
        <v>84</v>
      </c>
      <c r="BK158" s="226">
        <f>ROUND(I158*H158,2)</f>
        <v>0</v>
      </c>
      <c r="BL158" s="17" t="s">
        <v>125</v>
      </c>
      <c r="BM158" s="225" t="s">
        <v>167</v>
      </c>
    </row>
    <row r="159" s="13" customFormat="1">
      <c r="A159" s="13"/>
      <c r="B159" s="232"/>
      <c r="C159" s="233"/>
      <c r="D159" s="227" t="s">
        <v>129</v>
      </c>
      <c r="E159" s="234" t="s">
        <v>1</v>
      </c>
      <c r="F159" s="235" t="s">
        <v>158</v>
      </c>
      <c r="G159" s="233"/>
      <c r="H159" s="234" t="s">
        <v>1</v>
      </c>
      <c r="I159" s="236"/>
      <c r="J159" s="233"/>
      <c r="K159" s="233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129</v>
      </c>
      <c r="AU159" s="241" t="s">
        <v>86</v>
      </c>
      <c r="AV159" s="13" t="s">
        <v>84</v>
      </c>
      <c r="AW159" s="13" t="s">
        <v>32</v>
      </c>
      <c r="AX159" s="13" t="s">
        <v>76</v>
      </c>
      <c r="AY159" s="241" t="s">
        <v>118</v>
      </c>
    </row>
    <row r="160" s="14" customFormat="1">
      <c r="A160" s="14"/>
      <c r="B160" s="242"/>
      <c r="C160" s="243"/>
      <c r="D160" s="227" t="s">
        <v>129</v>
      </c>
      <c r="E160" s="244" t="s">
        <v>1</v>
      </c>
      <c r="F160" s="245" t="s">
        <v>168</v>
      </c>
      <c r="G160" s="243"/>
      <c r="H160" s="246">
        <v>132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129</v>
      </c>
      <c r="AU160" s="252" t="s">
        <v>86</v>
      </c>
      <c r="AV160" s="14" t="s">
        <v>86</v>
      </c>
      <c r="AW160" s="14" t="s">
        <v>32</v>
      </c>
      <c r="AX160" s="14" t="s">
        <v>76</v>
      </c>
      <c r="AY160" s="252" t="s">
        <v>118</v>
      </c>
    </row>
    <row r="161" s="15" customFormat="1">
      <c r="A161" s="15"/>
      <c r="B161" s="253"/>
      <c r="C161" s="254"/>
      <c r="D161" s="227" t="s">
        <v>129</v>
      </c>
      <c r="E161" s="255" t="s">
        <v>1</v>
      </c>
      <c r="F161" s="256" t="s">
        <v>132</v>
      </c>
      <c r="G161" s="254"/>
      <c r="H161" s="257">
        <v>132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3" t="s">
        <v>129</v>
      </c>
      <c r="AU161" s="263" t="s">
        <v>86</v>
      </c>
      <c r="AV161" s="15" t="s">
        <v>125</v>
      </c>
      <c r="AW161" s="15" t="s">
        <v>32</v>
      </c>
      <c r="AX161" s="15" t="s">
        <v>84</v>
      </c>
      <c r="AY161" s="263" t="s">
        <v>118</v>
      </c>
    </row>
    <row r="162" s="2" customFormat="1" ht="49.05" customHeight="1">
      <c r="A162" s="38"/>
      <c r="B162" s="39"/>
      <c r="C162" s="214" t="s">
        <v>169</v>
      </c>
      <c r="D162" s="214" t="s">
        <v>120</v>
      </c>
      <c r="E162" s="215" t="s">
        <v>170</v>
      </c>
      <c r="F162" s="216" t="s">
        <v>171</v>
      </c>
      <c r="G162" s="217" t="s">
        <v>123</v>
      </c>
      <c r="H162" s="218">
        <v>817</v>
      </c>
      <c r="I162" s="219"/>
      <c r="J162" s="220">
        <f>ROUND(I162*H162,2)</f>
        <v>0</v>
      </c>
      <c r="K162" s="216" t="s">
        <v>124</v>
      </c>
      <c r="L162" s="44"/>
      <c r="M162" s="221" t="s">
        <v>1</v>
      </c>
      <c r="N162" s="222" t="s">
        <v>41</v>
      </c>
      <c r="O162" s="91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5" t="s">
        <v>125</v>
      </c>
      <c r="AT162" s="225" t="s">
        <v>120</v>
      </c>
      <c r="AU162" s="225" t="s">
        <v>86</v>
      </c>
      <c r="AY162" s="17" t="s">
        <v>118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7" t="s">
        <v>84</v>
      </c>
      <c r="BK162" s="226">
        <f>ROUND(I162*H162,2)</f>
        <v>0</v>
      </c>
      <c r="BL162" s="17" t="s">
        <v>125</v>
      </c>
      <c r="BM162" s="225" t="s">
        <v>172</v>
      </c>
    </row>
    <row r="163" s="13" customFormat="1">
      <c r="A163" s="13"/>
      <c r="B163" s="232"/>
      <c r="C163" s="233"/>
      <c r="D163" s="227" t="s">
        <v>129</v>
      </c>
      <c r="E163" s="234" t="s">
        <v>1</v>
      </c>
      <c r="F163" s="235" t="s">
        <v>156</v>
      </c>
      <c r="G163" s="233"/>
      <c r="H163" s="234" t="s">
        <v>1</v>
      </c>
      <c r="I163" s="236"/>
      <c r="J163" s="233"/>
      <c r="K163" s="233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129</v>
      </c>
      <c r="AU163" s="241" t="s">
        <v>86</v>
      </c>
      <c r="AV163" s="13" t="s">
        <v>84</v>
      </c>
      <c r="AW163" s="13" t="s">
        <v>32</v>
      </c>
      <c r="AX163" s="13" t="s">
        <v>76</v>
      </c>
      <c r="AY163" s="241" t="s">
        <v>118</v>
      </c>
    </row>
    <row r="164" s="14" customFormat="1">
      <c r="A164" s="14"/>
      <c r="B164" s="242"/>
      <c r="C164" s="243"/>
      <c r="D164" s="227" t="s">
        <v>129</v>
      </c>
      <c r="E164" s="244" t="s">
        <v>1</v>
      </c>
      <c r="F164" s="245" t="s">
        <v>173</v>
      </c>
      <c r="G164" s="243"/>
      <c r="H164" s="246">
        <v>685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129</v>
      </c>
      <c r="AU164" s="252" t="s">
        <v>86</v>
      </c>
      <c r="AV164" s="14" t="s">
        <v>86</v>
      </c>
      <c r="AW164" s="14" t="s">
        <v>32</v>
      </c>
      <c r="AX164" s="14" t="s">
        <v>76</v>
      </c>
      <c r="AY164" s="252" t="s">
        <v>118</v>
      </c>
    </row>
    <row r="165" s="13" customFormat="1">
      <c r="A165" s="13"/>
      <c r="B165" s="232"/>
      <c r="C165" s="233"/>
      <c r="D165" s="227" t="s">
        <v>129</v>
      </c>
      <c r="E165" s="234" t="s">
        <v>1</v>
      </c>
      <c r="F165" s="235" t="s">
        <v>158</v>
      </c>
      <c r="G165" s="233"/>
      <c r="H165" s="234" t="s">
        <v>1</v>
      </c>
      <c r="I165" s="236"/>
      <c r="J165" s="233"/>
      <c r="K165" s="233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129</v>
      </c>
      <c r="AU165" s="241" t="s">
        <v>86</v>
      </c>
      <c r="AV165" s="13" t="s">
        <v>84</v>
      </c>
      <c r="AW165" s="13" t="s">
        <v>32</v>
      </c>
      <c r="AX165" s="13" t="s">
        <v>76</v>
      </c>
      <c r="AY165" s="241" t="s">
        <v>118</v>
      </c>
    </row>
    <row r="166" s="14" customFormat="1">
      <c r="A166" s="14"/>
      <c r="B166" s="242"/>
      <c r="C166" s="243"/>
      <c r="D166" s="227" t="s">
        <v>129</v>
      </c>
      <c r="E166" s="244" t="s">
        <v>1</v>
      </c>
      <c r="F166" s="245" t="s">
        <v>168</v>
      </c>
      <c r="G166" s="243"/>
      <c r="H166" s="246">
        <v>132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129</v>
      </c>
      <c r="AU166" s="252" t="s">
        <v>86</v>
      </c>
      <c r="AV166" s="14" t="s">
        <v>86</v>
      </c>
      <c r="AW166" s="14" t="s">
        <v>32</v>
      </c>
      <c r="AX166" s="14" t="s">
        <v>76</v>
      </c>
      <c r="AY166" s="252" t="s">
        <v>118</v>
      </c>
    </row>
    <row r="167" s="15" customFormat="1">
      <c r="A167" s="15"/>
      <c r="B167" s="253"/>
      <c r="C167" s="254"/>
      <c r="D167" s="227" t="s">
        <v>129</v>
      </c>
      <c r="E167" s="255" t="s">
        <v>1</v>
      </c>
      <c r="F167" s="256" t="s">
        <v>132</v>
      </c>
      <c r="G167" s="254"/>
      <c r="H167" s="257">
        <v>817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3" t="s">
        <v>129</v>
      </c>
      <c r="AU167" s="263" t="s">
        <v>86</v>
      </c>
      <c r="AV167" s="15" t="s">
        <v>125</v>
      </c>
      <c r="AW167" s="15" t="s">
        <v>32</v>
      </c>
      <c r="AX167" s="15" t="s">
        <v>84</v>
      </c>
      <c r="AY167" s="263" t="s">
        <v>118</v>
      </c>
    </row>
    <row r="168" s="2" customFormat="1" ht="78" customHeight="1">
      <c r="A168" s="38"/>
      <c r="B168" s="39"/>
      <c r="C168" s="214" t="s">
        <v>174</v>
      </c>
      <c r="D168" s="214" t="s">
        <v>120</v>
      </c>
      <c r="E168" s="215" t="s">
        <v>175</v>
      </c>
      <c r="F168" s="216" t="s">
        <v>176</v>
      </c>
      <c r="G168" s="217" t="s">
        <v>123</v>
      </c>
      <c r="H168" s="218">
        <v>5</v>
      </c>
      <c r="I168" s="219"/>
      <c r="J168" s="220">
        <f>ROUND(I168*H168,2)</f>
        <v>0</v>
      </c>
      <c r="K168" s="216" t="s">
        <v>124</v>
      </c>
      <c r="L168" s="44"/>
      <c r="M168" s="221" t="s">
        <v>1</v>
      </c>
      <c r="N168" s="222" t="s">
        <v>41</v>
      </c>
      <c r="O168" s="91"/>
      <c r="P168" s="223">
        <f>O168*H168</f>
        <v>0</v>
      </c>
      <c r="Q168" s="223">
        <v>0.089219999999999994</v>
      </c>
      <c r="R168" s="223">
        <f>Q168*H168</f>
        <v>0.44609999999999994</v>
      </c>
      <c r="S168" s="223">
        <v>0</v>
      </c>
      <c r="T168" s="22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5" t="s">
        <v>125</v>
      </c>
      <c r="AT168" s="225" t="s">
        <v>120</v>
      </c>
      <c r="AU168" s="225" t="s">
        <v>86</v>
      </c>
      <c r="AY168" s="17" t="s">
        <v>118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7" t="s">
        <v>84</v>
      </c>
      <c r="BK168" s="226">
        <f>ROUND(I168*H168,2)</f>
        <v>0</v>
      </c>
      <c r="BL168" s="17" t="s">
        <v>125</v>
      </c>
      <c r="BM168" s="225" t="s">
        <v>177</v>
      </c>
    </row>
    <row r="169" s="13" customFormat="1">
      <c r="A169" s="13"/>
      <c r="B169" s="232"/>
      <c r="C169" s="233"/>
      <c r="D169" s="227" t="s">
        <v>129</v>
      </c>
      <c r="E169" s="234" t="s">
        <v>1</v>
      </c>
      <c r="F169" s="235" t="s">
        <v>178</v>
      </c>
      <c r="G169" s="233"/>
      <c r="H169" s="234" t="s">
        <v>1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129</v>
      </c>
      <c r="AU169" s="241" t="s">
        <v>86</v>
      </c>
      <c r="AV169" s="13" t="s">
        <v>84</v>
      </c>
      <c r="AW169" s="13" t="s">
        <v>32</v>
      </c>
      <c r="AX169" s="13" t="s">
        <v>76</v>
      </c>
      <c r="AY169" s="241" t="s">
        <v>118</v>
      </c>
    </row>
    <row r="170" s="14" customFormat="1">
      <c r="A170" s="14"/>
      <c r="B170" s="242"/>
      <c r="C170" s="243"/>
      <c r="D170" s="227" t="s">
        <v>129</v>
      </c>
      <c r="E170" s="244" t="s">
        <v>1</v>
      </c>
      <c r="F170" s="245" t="s">
        <v>151</v>
      </c>
      <c r="G170" s="243"/>
      <c r="H170" s="246">
        <v>5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2" t="s">
        <v>129</v>
      </c>
      <c r="AU170" s="252" t="s">
        <v>86</v>
      </c>
      <c r="AV170" s="14" t="s">
        <v>86</v>
      </c>
      <c r="AW170" s="14" t="s">
        <v>32</v>
      </c>
      <c r="AX170" s="14" t="s">
        <v>76</v>
      </c>
      <c r="AY170" s="252" t="s">
        <v>118</v>
      </c>
    </row>
    <row r="171" s="15" customFormat="1">
      <c r="A171" s="15"/>
      <c r="B171" s="253"/>
      <c r="C171" s="254"/>
      <c r="D171" s="227" t="s">
        <v>129</v>
      </c>
      <c r="E171" s="255" t="s">
        <v>1</v>
      </c>
      <c r="F171" s="256" t="s">
        <v>132</v>
      </c>
      <c r="G171" s="254"/>
      <c r="H171" s="257">
        <v>5</v>
      </c>
      <c r="I171" s="258"/>
      <c r="J171" s="254"/>
      <c r="K171" s="254"/>
      <c r="L171" s="259"/>
      <c r="M171" s="260"/>
      <c r="N171" s="261"/>
      <c r="O171" s="261"/>
      <c r="P171" s="261"/>
      <c r="Q171" s="261"/>
      <c r="R171" s="261"/>
      <c r="S171" s="261"/>
      <c r="T171" s="26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3" t="s">
        <v>129</v>
      </c>
      <c r="AU171" s="263" t="s">
        <v>86</v>
      </c>
      <c r="AV171" s="15" t="s">
        <v>125</v>
      </c>
      <c r="AW171" s="15" t="s">
        <v>32</v>
      </c>
      <c r="AX171" s="15" t="s">
        <v>84</v>
      </c>
      <c r="AY171" s="263" t="s">
        <v>118</v>
      </c>
    </row>
    <row r="172" s="2" customFormat="1" ht="24.15" customHeight="1">
      <c r="A172" s="38"/>
      <c r="B172" s="39"/>
      <c r="C172" s="264" t="s">
        <v>179</v>
      </c>
      <c r="D172" s="264" t="s">
        <v>180</v>
      </c>
      <c r="E172" s="265" t="s">
        <v>181</v>
      </c>
      <c r="F172" s="266" t="s">
        <v>182</v>
      </c>
      <c r="G172" s="267" t="s">
        <v>123</v>
      </c>
      <c r="H172" s="268">
        <v>5.0999999999999996</v>
      </c>
      <c r="I172" s="269"/>
      <c r="J172" s="270">
        <f>ROUND(I172*H172,2)</f>
        <v>0</v>
      </c>
      <c r="K172" s="266" t="s">
        <v>124</v>
      </c>
      <c r="L172" s="271"/>
      <c r="M172" s="272" t="s">
        <v>1</v>
      </c>
      <c r="N172" s="273" t="s">
        <v>41</v>
      </c>
      <c r="O172" s="91"/>
      <c r="P172" s="223">
        <f>O172*H172</f>
        <v>0</v>
      </c>
      <c r="Q172" s="223">
        <v>0.13100000000000001</v>
      </c>
      <c r="R172" s="223">
        <f>Q172*H172</f>
        <v>0.66810000000000003</v>
      </c>
      <c r="S172" s="223">
        <v>0</v>
      </c>
      <c r="T172" s="22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5" t="s">
        <v>169</v>
      </c>
      <c r="AT172" s="225" t="s">
        <v>180</v>
      </c>
      <c r="AU172" s="225" t="s">
        <v>86</v>
      </c>
      <c r="AY172" s="17" t="s">
        <v>118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7" t="s">
        <v>84</v>
      </c>
      <c r="BK172" s="226">
        <f>ROUND(I172*H172,2)</f>
        <v>0</v>
      </c>
      <c r="BL172" s="17" t="s">
        <v>125</v>
      </c>
      <c r="BM172" s="225" t="s">
        <v>183</v>
      </c>
    </row>
    <row r="173" s="13" customFormat="1">
      <c r="A173" s="13"/>
      <c r="B173" s="232"/>
      <c r="C173" s="233"/>
      <c r="D173" s="227" t="s">
        <v>129</v>
      </c>
      <c r="E173" s="234" t="s">
        <v>1</v>
      </c>
      <c r="F173" s="235" t="s">
        <v>178</v>
      </c>
      <c r="G173" s="233"/>
      <c r="H173" s="234" t="s">
        <v>1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129</v>
      </c>
      <c r="AU173" s="241" t="s">
        <v>86</v>
      </c>
      <c r="AV173" s="13" t="s">
        <v>84</v>
      </c>
      <c r="AW173" s="13" t="s">
        <v>32</v>
      </c>
      <c r="AX173" s="13" t="s">
        <v>76</v>
      </c>
      <c r="AY173" s="241" t="s">
        <v>118</v>
      </c>
    </row>
    <row r="174" s="14" customFormat="1">
      <c r="A174" s="14"/>
      <c r="B174" s="242"/>
      <c r="C174" s="243"/>
      <c r="D174" s="227" t="s">
        <v>129</v>
      </c>
      <c r="E174" s="244" t="s">
        <v>1</v>
      </c>
      <c r="F174" s="245" t="s">
        <v>184</v>
      </c>
      <c r="G174" s="243"/>
      <c r="H174" s="246">
        <v>5.0999999999999996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129</v>
      </c>
      <c r="AU174" s="252" t="s">
        <v>86</v>
      </c>
      <c r="AV174" s="14" t="s">
        <v>86</v>
      </c>
      <c r="AW174" s="14" t="s">
        <v>32</v>
      </c>
      <c r="AX174" s="14" t="s">
        <v>76</v>
      </c>
      <c r="AY174" s="252" t="s">
        <v>118</v>
      </c>
    </row>
    <row r="175" s="15" customFormat="1">
      <c r="A175" s="15"/>
      <c r="B175" s="253"/>
      <c r="C175" s="254"/>
      <c r="D175" s="227" t="s">
        <v>129</v>
      </c>
      <c r="E175" s="255" t="s">
        <v>1</v>
      </c>
      <c r="F175" s="256" t="s">
        <v>132</v>
      </c>
      <c r="G175" s="254"/>
      <c r="H175" s="257">
        <v>5.0999999999999996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129</v>
      </c>
      <c r="AU175" s="263" t="s">
        <v>86</v>
      </c>
      <c r="AV175" s="15" t="s">
        <v>125</v>
      </c>
      <c r="AW175" s="15" t="s">
        <v>32</v>
      </c>
      <c r="AX175" s="15" t="s">
        <v>84</v>
      </c>
      <c r="AY175" s="263" t="s">
        <v>118</v>
      </c>
    </row>
    <row r="176" s="2" customFormat="1" ht="78" customHeight="1">
      <c r="A176" s="38"/>
      <c r="B176" s="39"/>
      <c r="C176" s="214" t="s">
        <v>185</v>
      </c>
      <c r="D176" s="214" t="s">
        <v>120</v>
      </c>
      <c r="E176" s="215" t="s">
        <v>186</v>
      </c>
      <c r="F176" s="216" t="s">
        <v>187</v>
      </c>
      <c r="G176" s="217" t="s">
        <v>123</v>
      </c>
      <c r="H176" s="218">
        <v>28</v>
      </c>
      <c r="I176" s="219"/>
      <c r="J176" s="220">
        <f>ROUND(I176*H176,2)</f>
        <v>0</v>
      </c>
      <c r="K176" s="216" t="s">
        <v>124</v>
      </c>
      <c r="L176" s="44"/>
      <c r="M176" s="221" t="s">
        <v>1</v>
      </c>
      <c r="N176" s="222" t="s">
        <v>41</v>
      </c>
      <c r="O176" s="91"/>
      <c r="P176" s="223">
        <f>O176*H176</f>
        <v>0</v>
      </c>
      <c r="Q176" s="223">
        <v>0.11162</v>
      </c>
      <c r="R176" s="223">
        <f>Q176*H176</f>
        <v>3.1253599999999997</v>
      </c>
      <c r="S176" s="223">
        <v>0</v>
      </c>
      <c r="T176" s="22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5" t="s">
        <v>125</v>
      </c>
      <c r="AT176" s="225" t="s">
        <v>120</v>
      </c>
      <c r="AU176" s="225" t="s">
        <v>86</v>
      </c>
      <c r="AY176" s="17" t="s">
        <v>118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7" t="s">
        <v>84</v>
      </c>
      <c r="BK176" s="226">
        <f>ROUND(I176*H176,2)</f>
        <v>0</v>
      </c>
      <c r="BL176" s="17" t="s">
        <v>125</v>
      </c>
      <c r="BM176" s="225" t="s">
        <v>188</v>
      </c>
    </row>
    <row r="177" s="13" customFormat="1">
      <c r="A177" s="13"/>
      <c r="B177" s="232"/>
      <c r="C177" s="233"/>
      <c r="D177" s="227" t="s">
        <v>129</v>
      </c>
      <c r="E177" s="234" t="s">
        <v>1</v>
      </c>
      <c r="F177" s="235" t="s">
        <v>189</v>
      </c>
      <c r="G177" s="233"/>
      <c r="H177" s="234" t="s">
        <v>1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129</v>
      </c>
      <c r="AU177" s="241" t="s">
        <v>86</v>
      </c>
      <c r="AV177" s="13" t="s">
        <v>84</v>
      </c>
      <c r="AW177" s="13" t="s">
        <v>32</v>
      </c>
      <c r="AX177" s="13" t="s">
        <v>76</v>
      </c>
      <c r="AY177" s="241" t="s">
        <v>118</v>
      </c>
    </row>
    <row r="178" s="14" customFormat="1">
      <c r="A178" s="14"/>
      <c r="B178" s="242"/>
      <c r="C178" s="243"/>
      <c r="D178" s="227" t="s">
        <v>129</v>
      </c>
      <c r="E178" s="244" t="s">
        <v>1</v>
      </c>
      <c r="F178" s="245" t="s">
        <v>190</v>
      </c>
      <c r="G178" s="243"/>
      <c r="H178" s="246">
        <v>28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129</v>
      </c>
      <c r="AU178" s="252" t="s">
        <v>86</v>
      </c>
      <c r="AV178" s="14" t="s">
        <v>86</v>
      </c>
      <c r="AW178" s="14" t="s">
        <v>32</v>
      </c>
      <c r="AX178" s="14" t="s">
        <v>76</v>
      </c>
      <c r="AY178" s="252" t="s">
        <v>118</v>
      </c>
    </row>
    <row r="179" s="15" customFormat="1">
      <c r="A179" s="15"/>
      <c r="B179" s="253"/>
      <c r="C179" s="254"/>
      <c r="D179" s="227" t="s">
        <v>129</v>
      </c>
      <c r="E179" s="255" t="s">
        <v>1</v>
      </c>
      <c r="F179" s="256" t="s">
        <v>132</v>
      </c>
      <c r="G179" s="254"/>
      <c r="H179" s="257">
        <v>28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3" t="s">
        <v>129</v>
      </c>
      <c r="AU179" s="263" t="s">
        <v>86</v>
      </c>
      <c r="AV179" s="15" t="s">
        <v>125</v>
      </c>
      <c r="AW179" s="15" t="s">
        <v>32</v>
      </c>
      <c r="AX179" s="15" t="s">
        <v>84</v>
      </c>
      <c r="AY179" s="263" t="s">
        <v>118</v>
      </c>
    </row>
    <row r="180" s="2" customFormat="1" ht="24.15" customHeight="1">
      <c r="A180" s="38"/>
      <c r="B180" s="39"/>
      <c r="C180" s="264" t="s">
        <v>8</v>
      </c>
      <c r="D180" s="264" t="s">
        <v>180</v>
      </c>
      <c r="E180" s="265" t="s">
        <v>191</v>
      </c>
      <c r="F180" s="266" t="s">
        <v>192</v>
      </c>
      <c r="G180" s="267" t="s">
        <v>123</v>
      </c>
      <c r="H180" s="268">
        <v>28.559999999999999</v>
      </c>
      <c r="I180" s="269"/>
      <c r="J180" s="270">
        <f>ROUND(I180*H180,2)</f>
        <v>0</v>
      </c>
      <c r="K180" s="266" t="s">
        <v>124</v>
      </c>
      <c r="L180" s="271"/>
      <c r="M180" s="272" t="s">
        <v>1</v>
      </c>
      <c r="N180" s="273" t="s">
        <v>41</v>
      </c>
      <c r="O180" s="91"/>
      <c r="P180" s="223">
        <f>O180*H180</f>
        <v>0</v>
      </c>
      <c r="Q180" s="223">
        <v>0.17499999999999999</v>
      </c>
      <c r="R180" s="223">
        <f>Q180*H180</f>
        <v>4.9979999999999993</v>
      </c>
      <c r="S180" s="223">
        <v>0</v>
      </c>
      <c r="T180" s="22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5" t="s">
        <v>169</v>
      </c>
      <c r="AT180" s="225" t="s">
        <v>180</v>
      </c>
      <c r="AU180" s="225" t="s">
        <v>86</v>
      </c>
      <c r="AY180" s="17" t="s">
        <v>118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7" t="s">
        <v>84</v>
      </c>
      <c r="BK180" s="226">
        <f>ROUND(I180*H180,2)</f>
        <v>0</v>
      </c>
      <c r="BL180" s="17" t="s">
        <v>125</v>
      </c>
      <c r="BM180" s="225" t="s">
        <v>193</v>
      </c>
    </row>
    <row r="181" s="13" customFormat="1">
      <c r="A181" s="13"/>
      <c r="B181" s="232"/>
      <c r="C181" s="233"/>
      <c r="D181" s="227" t="s">
        <v>129</v>
      </c>
      <c r="E181" s="234" t="s">
        <v>1</v>
      </c>
      <c r="F181" s="235" t="s">
        <v>189</v>
      </c>
      <c r="G181" s="233"/>
      <c r="H181" s="234" t="s">
        <v>1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129</v>
      </c>
      <c r="AU181" s="241" t="s">
        <v>86</v>
      </c>
      <c r="AV181" s="13" t="s">
        <v>84</v>
      </c>
      <c r="AW181" s="13" t="s">
        <v>32</v>
      </c>
      <c r="AX181" s="13" t="s">
        <v>76</v>
      </c>
      <c r="AY181" s="241" t="s">
        <v>118</v>
      </c>
    </row>
    <row r="182" s="14" customFormat="1">
      <c r="A182" s="14"/>
      <c r="B182" s="242"/>
      <c r="C182" s="243"/>
      <c r="D182" s="227" t="s">
        <v>129</v>
      </c>
      <c r="E182" s="244" t="s">
        <v>1</v>
      </c>
      <c r="F182" s="245" t="s">
        <v>194</v>
      </c>
      <c r="G182" s="243"/>
      <c r="H182" s="246">
        <v>28.559999999999999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2" t="s">
        <v>129</v>
      </c>
      <c r="AU182" s="252" t="s">
        <v>86</v>
      </c>
      <c r="AV182" s="14" t="s">
        <v>86</v>
      </c>
      <c r="AW182" s="14" t="s">
        <v>32</v>
      </c>
      <c r="AX182" s="14" t="s">
        <v>76</v>
      </c>
      <c r="AY182" s="252" t="s">
        <v>118</v>
      </c>
    </row>
    <row r="183" s="15" customFormat="1">
      <c r="A183" s="15"/>
      <c r="B183" s="253"/>
      <c r="C183" s="254"/>
      <c r="D183" s="227" t="s">
        <v>129</v>
      </c>
      <c r="E183" s="255" t="s">
        <v>1</v>
      </c>
      <c r="F183" s="256" t="s">
        <v>132</v>
      </c>
      <c r="G183" s="254"/>
      <c r="H183" s="257">
        <v>28.559999999999999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3" t="s">
        <v>129</v>
      </c>
      <c r="AU183" s="263" t="s">
        <v>86</v>
      </c>
      <c r="AV183" s="15" t="s">
        <v>125</v>
      </c>
      <c r="AW183" s="15" t="s">
        <v>32</v>
      </c>
      <c r="AX183" s="15" t="s">
        <v>84</v>
      </c>
      <c r="AY183" s="263" t="s">
        <v>118</v>
      </c>
    </row>
    <row r="184" s="12" customFormat="1" ht="22.8" customHeight="1">
      <c r="A184" s="12"/>
      <c r="B184" s="198"/>
      <c r="C184" s="199"/>
      <c r="D184" s="200" t="s">
        <v>75</v>
      </c>
      <c r="E184" s="212" t="s">
        <v>174</v>
      </c>
      <c r="F184" s="212" t="s">
        <v>195</v>
      </c>
      <c r="G184" s="199"/>
      <c r="H184" s="199"/>
      <c r="I184" s="202"/>
      <c r="J184" s="213">
        <f>BK184</f>
        <v>0</v>
      </c>
      <c r="K184" s="199"/>
      <c r="L184" s="204"/>
      <c r="M184" s="205"/>
      <c r="N184" s="206"/>
      <c r="O184" s="206"/>
      <c r="P184" s="207">
        <f>SUM(P185:P223)</f>
        <v>0</v>
      </c>
      <c r="Q184" s="206"/>
      <c r="R184" s="207">
        <f>SUM(R185:R223)</f>
        <v>12.812029999999998</v>
      </c>
      <c r="S184" s="206"/>
      <c r="T184" s="208">
        <f>SUM(T185:T223)</f>
        <v>0.246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9" t="s">
        <v>84</v>
      </c>
      <c r="AT184" s="210" t="s">
        <v>75</v>
      </c>
      <c r="AU184" s="210" t="s">
        <v>84</v>
      </c>
      <c r="AY184" s="209" t="s">
        <v>118</v>
      </c>
      <c r="BK184" s="211">
        <f>SUM(BK185:BK223)</f>
        <v>0</v>
      </c>
    </row>
    <row r="185" s="2" customFormat="1" ht="49.05" customHeight="1">
      <c r="A185" s="38"/>
      <c r="B185" s="39"/>
      <c r="C185" s="214" t="s">
        <v>196</v>
      </c>
      <c r="D185" s="214" t="s">
        <v>120</v>
      </c>
      <c r="E185" s="215" t="s">
        <v>197</v>
      </c>
      <c r="F185" s="216" t="s">
        <v>198</v>
      </c>
      <c r="G185" s="217" t="s">
        <v>141</v>
      </c>
      <c r="H185" s="218">
        <v>14</v>
      </c>
      <c r="I185" s="219"/>
      <c r="J185" s="220">
        <f>ROUND(I185*H185,2)</f>
        <v>0</v>
      </c>
      <c r="K185" s="216" t="s">
        <v>124</v>
      </c>
      <c r="L185" s="44"/>
      <c r="M185" s="221" t="s">
        <v>1</v>
      </c>
      <c r="N185" s="222" t="s">
        <v>41</v>
      </c>
      <c r="O185" s="91"/>
      <c r="P185" s="223">
        <f>O185*H185</f>
        <v>0</v>
      </c>
      <c r="Q185" s="223">
        <v>0.16850000000000001</v>
      </c>
      <c r="R185" s="223">
        <f>Q185*H185</f>
        <v>2.359</v>
      </c>
      <c r="S185" s="223">
        <v>0</v>
      </c>
      <c r="T185" s="22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5" t="s">
        <v>125</v>
      </c>
      <c r="AT185" s="225" t="s">
        <v>120</v>
      </c>
      <c r="AU185" s="225" t="s">
        <v>86</v>
      </c>
      <c r="AY185" s="17" t="s">
        <v>118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7" t="s">
        <v>84</v>
      </c>
      <c r="BK185" s="226">
        <f>ROUND(I185*H185,2)</f>
        <v>0</v>
      </c>
      <c r="BL185" s="17" t="s">
        <v>125</v>
      </c>
      <c r="BM185" s="225" t="s">
        <v>199</v>
      </c>
    </row>
    <row r="186" s="13" customFormat="1">
      <c r="A186" s="13"/>
      <c r="B186" s="232"/>
      <c r="C186" s="233"/>
      <c r="D186" s="227" t="s">
        <v>129</v>
      </c>
      <c r="E186" s="234" t="s">
        <v>1</v>
      </c>
      <c r="F186" s="235" t="s">
        <v>200</v>
      </c>
      <c r="G186" s="233"/>
      <c r="H186" s="234" t="s">
        <v>1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129</v>
      </c>
      <c r="AU186" s="241" t="s">
        <v>86</v>
      </c>
      <c r="AV186" s="13" t="s">
        <v>84</v>
      </c>
      <c r="AW186" s="13" t="s">
        <v>32</v>
      </c>
      <c r="AX186" s="13" t="s">
        <v>76</v>
      </c>
      <c r="AY186" s="241" t="s">
        <v>118</v>
      </c>
    </row>
    <row r="187" s="14" customFormat="1">
      <c r="A187" s="14"/>
      <c r="B187" s="242"/>
      <c r="C187" s="243"/>
      <c r="D187" s="227" t="s">
        <v>129</v>
      </c>
      <c r="E187" s="244" t="s">
        <v>1</v>
      </c>
      <c r="F187" s="245" t="s">
        <v>150</v>
      </c>
      <c r="G187" s="243"/>
      <c r="H187" s="246">
        <v>14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129</v>
      </c>
      <c r="AU187" s="252" t="s">
        <v>86</v>
      </c>
      <c r="AV187" s="14" t="s">
        <v>86</v>
      </c>
      <c r="AW187" s="14" t="s">
        <v>32</v>
      </c>
      <c r="AX187" s="14" t="s">
        <v>76</v>
      </c>
      <c r="AY187" s="252" t="s">
        <v>118</v>
      </c>
    </row>
    <row r="188" s="15" customFormat="1">
      <c r="A188" s="15"/>
      <c r="B188" s="253"/>
      <c r="C188" s="254"/>
      <c r="D188" s="227" t="s">
        <v>129</v>
      </c>
      <c r="E188" s="255" t="s">
        <v>1</v>
      </c>
      <c r="F188" s="256" t="s">
        <v>132</v>
      </c>
      <c r="G188" s="254"/>
      <c r="H188" s="257">
        <v>14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3" t="s">
        <v>129</v>
      </c>
      <c r="AU188" s="263" t="s">
        <v>86</v>
      </c>
      <c r="AV188" s="15" t="s">
        <v>125</v>
      </c>
      <c r="AW188" s="15" t="s">
        <v>32</v>
      </c>
      <c r="AX188" s="15" t="s">
        <v>84</v>
      </c>
      <c r="AY188" s="263" t="s">
        <v>118</v>
      </c>
    </row>
    <row r="189" s="2" customFormat="1" ht="16.5" customHeight="1">
      <c r="A189" s="38"/>
      <c r="B189" s="39"/>
      <c r="C189" s="264" t="s">
        <v>150</v>
      </c>
      <c r="D189" s="264" t="s">
        <v>180</v>
      </c>
      <c r="E189" s="265" t="s">
        <v>201</v>
      </c>
      <c r="F189" s="266" t="s">
        <v>202</v>
      </c>
      <c r="G189" s="267" t="s">
        <v>141</v>
      </c>
      <c r="H189" s="268">
        <v>4.0800000000000001</v>
      </c>
      <c r="I189" s="269"/>
      <c r="J189" s="270">
        <f>ROUND(I189*H189,2)</f>
        <v>0</v>
      </c>
      <c r="K189" s="266" t="s">
        <v>124</v>
      </c>
      <c r="L189" s="271"/>
      <c r="M189" s="272" t="s">
        <v>1</v>
      </c>
      <c r="N189" s="273" t="s">
        <v>41</v>
      </c>
      <c r="O189" s="91"/>
      <c r="P189" s="223">
        <f>O189*H189</f>
        <v>0</v>
      </c>
      <c r="Q189" s="223">
        <v>0.080000000000000002</v>
      </c>
      <c r="R189" s="223">
        <f>Q189*H189</f>
        <v>0.32640000000000002</v>
      </c>
      <c r="S189" s="223">
        <v>0</v>
      </c>
      <c r="T189" s="22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5" t="s">
        <v>169</v>
      </c>
      <c r="AT189" s="225" t="s">
        <v>180</v>
      </c>
      <c r="AU189" s="225" t="s">
        <v>86</v>
      </c>
      <c r="AY189" s="17" t="s">
        <v>118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7" t="s">
        <v>84</v>
      </c>
      <c r="BK189" s="226">
        <f>ROUND(I189*H189,2)</f>
        <v>0</v>
      </c>
      <c r="BL189" s="17" t="s">
        <v>125</v>
      </c>
      <c r="BM189" s="225" t="s">
        <v>203</v>
      </c>
    </row>
    <row r="190" s="13" customFormat="1">
      <c r="A190" s="13"/>
      <c r="B190" s="232"/>
      <c r="C190" s="233"/>
      <c r="D190" s="227" t="s">
        <v>129</v>
      </c>
      <c r="E190" s="234" t="s">
        <v>1</v>
      </c>
      <c r="F190" s="235" t="s">
        <v>204</v>
      </c>
      <c r="G190" s="233"/>
      <c r="H190" s="234" t="s">
        <v>1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129</v>
      </c>
      <c r="AU190" s="241" t="s">
        <v>86</v>
      </c>
      <c r="AV190" s="13" t="s">
        <v>84</v>
      </c>
      <c r="AW190" s="13" t="s">
        <v>32</v>
      </c>
      <c r="AX190" s="13" t="s">
        <v>76</v>
      </c>
      <c r="AY190" s="241" t="s">
        <v>118</v>
      </c>
    </row>
    <row r="191" s="14" customFormat="1">
      <c r="A191" s="14"/>
      <c r="B191" s="242"/>
      <c r="C191" s="243"/>
      <c r="D191" s="227" t="s">
        <v>129</v>
      </c>
      <c r="E191" s="244" t="s">
        <v>1</v>
      </c>
      <c r="F191" s="245" t="s">
        <v>205</v>
      </c>
      <c r="G191" s="243"/>
      <c r="H191" s="246">
        <v>4.0800000000000001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129</v>
      </c>
      <c r="AU191" s="252" t="s">
        <v>86</v>
      </c>
      <c r="AV191" s="14" t="s">
        <v>86</v>
      </c>
      <c r="AW191" s="14" t="s">
        <v>32</v>
      </c>
      <c r="AX191" s="14" t="s">
        <v>76</v>
      </c>
      <c r="AY191" s="252" t="s">
        <v>118</v>
      </c>
    </row>
    <row r="192" s="15" customFormat="1">
      <c r="A192" s="15"/>
      <c r="B192" s="253"/>
      <c r="C192" s="254"/>
      <c r="D192" s="227" t="s">
        <v>129</v>
      </c>
      <c r="E192" s="255" t="s">
        <v>1</v>
      </c>
      <c r="F192" s="256" t="s">
        <v>132</v>
      </c>
      <c r="G192" s="254"/>
      <c r="H192" s="257">
        <v>4.0800000000000001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129</v>
      </c>
      <c r="AU192" s="263" t="s">
        <v>86</v>
      </c>
      <c r="AV192" s="15" t="s">
        <v>125</v>
      </c>
      <c r="AW192" s="15" t="s">
        <v>32</v>
      </c>
      <c r="AX192" s="15" t="s">
        <v>84</v>
      </c>
      <c r="AY192" s="263" t="s">
        <v>118</v>
      </c>
    </row>
    <row r="193" s="2" customFormat="1" ht="16.5" customHeight="1">
      <c r="A193" s="38"/>
      <c r="B193" s="39"/>
      <c r="C193" s="264" t="s">
        <v>206</v>
      </c>
      <c r="D193" s="264" t="s">
        <v>180</v>
      </c>
      <c r="E193" s="265" t="s">
        <v>207</v>
      </c>
      <c r="F193" s="266" t="s">
        <v>208</v>
      </c>
      <c r="G193" s="267" t="s">
        <v>141</v>
      </c>
      <c r="H193" s="268">
        <v>10.199999999999999</v>
      </c>
      <c r="I193" s="269"/>
      <c r="J193" s="270">
        <f>ROUND(I193*H193,2)</f>
        <v>0</v>
      </c>
      <c r="K193" s="266" t="s">
        <v>124</v>
      </c>
      <c r="L193" s="271"/>
      <c r="M193" s="272" t="s">
        <v>1</v>
      </c>
      <c r="N193" s="273" t="s">
        <v>41</v>
      </c>
      <c r="O193" s="91"/>
      <c r="P193" s="223">
        <f>O193*H193</f>
        <v>0</v>
      </c>
      <c r="Q193" s="223">
        <v>0.080000000000000002</v>
      </c>
      <c r="R193" s="223">
        <f>Q193*H193</f>
        <v>0.81599999999999995</v>
      </c>
      <c r="S193" s="223">
        <v>0</v>
      </c>
      <c r="T193" s="22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5" t="s">
        <v>169</v>
      </c>
      <c r="AT193" s="225" t="s">
        <v>180</v>
      </c>
      <c r="AU193" s="225" t="s">
        <v>86</v>
      </c>
      <c r="AY193" s="17" t="s">
        <v>118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7" t="s">
        <v>84</v>
      </c>
      <c r="BK193" s="226">
        <f>ROUND(I193*H193,2)</f>
        <v>0</v>
      </c>
      <c r="BL193" s="17" t="s">
        <v>125</v>
      </c>
      <c r="BM193" s="225" t="s">
        <v>209</v>
      </c>
    </row>
    <row r="194" s="13" customFormat="1">
      <c r="A194" s="13"/>
      <c r="B194" s="232"/>
      <c r="C194" s="233"/>
      <c r="D194" s="227" t="s">
        <v>129</v>
      </c>
      <c r="E194" s="234" t="s">
        <v>1</v>
      </c>
      <c r="F194" s="235" t="s">
        <v>210</v>
      </c>
      <c r="G194" s="233"/>
      <c r="H194" s="234" t="s">
        <v>1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129</v>
      </c>
      <c r="AU194" s="241" t="s">
        <v>86</v>
      </c>
      <c r="AV194" s="13" t="s">
        <v>84</v>
      </c>
      <c r="AW194" s="13" t="s">
        <v>32</v>
      </c>
      <c r="AX194" s="13" t="s">
        <v>76</v>
      </c>
      <c r="AY194" s="241" t="s">
        <v>118</v>
      </c>
    </row>
    <row r="195" s="14" customFormat="1">
      <c r="A195" s="14"/>
      <c r="B195" s="242"/>
      <c r="C195" s="243"/>
      <c r="D195" s="227" t="s">
        <v>129</v>
      </c>
      <c r="E195" s="244" t="s">
        <v>1</v>
      </c>
      <c r="F195" s="245" t="s">
        <v>211</v>
      </c>
      <c r="G195" s="243"/>
      <c r="H195" s="246">
        <v>10.199999999999999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129</v>
      </c>
      <c r="AU195" s="252" t="s">
        <v>86</v>
      </c>
      <c r="AV195" s="14" t="s">
        <v>86</v>
      </c>
      <c r="AW195" s="14" t="s">
        <v>32</v>
      </c>
      <c r="AX195" s="14" t="s">
        <v>76</v>
      </c>
      <c r="AY195" s="252" t="s">
        <v>118</v>
      </c>
    </row>
    <row r="196" s="15" customFormat="1">
      <c r="A196" s="15"/>
      <c r="B196" s="253"/>
      <c r="C196" s="254"/>
      <c r="D196" s="227" t="s">
        <v>129</v>
      </c>
      <c r="E196" s="255" t="s">
        <v>1</v>
      </c>
      <c r="F196" s="256" t="s">
        <v>132</v>
      </c>
      <c r="G196" s="254"/>
      <c r="H196" s="257">
        <v>10.199999999999999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3" t="s">
        <v>129</v>
      </c>
      <c r="AU196" s="263" t="s">
        <v>86</v>
      </c>
      <c r="AV196" s="15" t="s">
        <v>125</v>
      </c>
      <c r="AW196" s="15" t="s">
        <v>32</v>
      </c>
      <c r="AX196" s="15" t="s">
        <v>84</v>
      </c>
      <c r="AY196" s="263" t="s">
        <v>118</v>
      </c>
    </row>
    <row r="197" s="2" customFormat="1" ht="49.05" customHeight="1">
      <c r="A197" s="38"/>
      <c r="B197" s="39"/>
      <c r="C197" s="214" t="s">
        <v>212</v>
      </c>
      <c r="D197" s="214" t="s">
        <v>120</v>
      </c>
      <c r="E197" s="215" t="s">
        <v>213</v>
      </c>
      <c r="F197" s="216" t="s">
        <v>214</v>
      </c>
      <c r="G197" s="217" t="s">
        <v>141</v>
      </c>
      <c r="H197" s="218">
        <v>48</v>
      </c>
      <c r="I197" s="219"/>
      <c r="J197" s="220">
        <f>ROUND(I197*H197,2)</f>
        <v>0</v>
      </c>
      <c r="K197" s="216" t="s">
        <v>124</v>
      </c>
      <c r="L197" s="44"/>
      <c r="M197" s="221" t="s">
        <v>1</v>
      </c>
      <c r="N197" s="222" t="s">
        <v>41</v>
      </c>
      <c r="O197" s="91"/>
      <c r="P197" s="223">
        <f>O197*H197</f>
        <v>0</v>
      </c>
      <c r="Q197" s="223">
        <v>0.14041999999999999</v>
      </c>
      <c r="R197" s="223">
        <f>Q197*H197</f>
        <v>6.7401599999999995</v>
      </c>
      <c r="S197" s="223">
        <v>0</v>
      </c>
      <c r="T197" s="22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5" t="s">
        <v>125</v>
      </c>
      <c r="AT197" s="225" t="s">
        <v>120</v>
      </c>
      <c r="AU197" s="225" t="s">
        <v>86</v>
      </c>
      <c r="AY197" s="17" t="s">
        <v>118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7" t="s">
        <v>84</v>
      </c>
      <c r="BK197" s="226">
        <f>ROUND(I197*H197,2)</f>
        <v>0</v>
      </c>
      <c r="BL197" s="17" t="s">
        <v>125</v>
      </c>
      <c r="BM197" s="225" t="s">
        <v>215</v>
      </c>
    </row>
    <row r="198" s="13" customFormat="1">
      <c r="A198" s="13"/>
      <c r="B198" s="232"/>
      <c r="C198" s="233"/>
      <c r="D198" s="227" t="s">
        <v>129</v>
      </c>
      <c r="E198" s="234" t="s">
        <v>1</v>
      </c>
      <c r="F198" s="235" t="s">
        <v>216</v>
      </c>
      <c r="G198" s="233"/>
      <c r="H198" s="234" t="s">
        <v>1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129</v>
      </c>
      <c r="AU198" s="241" t="s">
        <v>86</v>
      </c>
      <c r="AV198" s="13" t="s">
        <v>84</v>
      </c>
      <c r="AW198" s="13" t="s">
        <v>32</v>
      </c>
      <c r="AX198" s="13" t="s">
        <v>76</v>
      </c>
      <c r="AY198" s="241" t="s">
        <v>118</v>
      </c>
    </row>
    <row r="199" s="14" customFormat="1">
      <c r="A199" s="14"/>
      <c r="B199" s="242"/>
      <c r="C199" s="243"/>
      <c r="D199" s="227" t="s">
        <v>129</v>
      </c>
      <c r="E199" s="244" t="s">
        <v>1</v>
      </c>
      <c r="F199" s="245" t="s">
        <v>144</v>
      </c>
      <c r="G199" s="243"/>
      <c r="H199" s="246">
        <v>48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2" t="s">
        <v>129</v>
      </c>
      <c r="AU199" s="252" t="s">
        <v>86</v>
      </c>
      <c r="AV199" s="14" t="s">
        <v>86</v>
      </c>
      <c r="AW199" s="14" t="s">
        <v>32</v>
      </c>
      <c r="AX199" s="14" t="s">
        <v>76</v>
      </c>
      <c r="AY199" s="252" t="s">
        <v>118</v>
      </c>
    </row>
    <row r="200" s="15" customFormat="1">
      <c r="A200" s="15"/>
      <c r="B200" s="253"/>
      <c r="C200" s="254"/>
      <c r="D200" s="227" t="s">
        <v>129</v>
      </c>
      <c r="E200" s="255" t="s">
        <v>1</v>
      </c>
      <c r="F200" s="256" t="s">
        <v>132</v>
      </c>
      <c r="G200" s="254"/>
      <c r="H200" s="257">
        <v>48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3" t="s">
        <v>129</v>
      </c>
      <c r="AU200" s="263" t="s">
        <v>86</v>
      </c>
      <c r="AV200" s="15" t="s">
        <v>125</v>
      </c>
      <c r="AW200" s="15" t="s">
        <v>32</v>
      </c>
      <c r="AX200" s="15" t="s">
        <v>84</v>
      </c>
      <c r="AY200" s="263" t="s">
        <v>118</v>
      </c>
    </row>
    <row r="201" s="2" customFormat="1" ht="16.5" customHeight="1">
      <c r="A201" s="38"/>
      <c r="B201" s="39"/>
      <c r="C201" s="264" t="s">
        <v>217</v>
      </c>
      <c r="D201" s="264" t="s">
        <v>180</v>
      </c>
      <c r="E201" s="265" t="s">
        <v>218</v>
      </c>
      <c r="F201" s="266" t="s">
        <v>219</v>
      </c>
      <c r="G201" s="267" t="s">
        <v>141</v>
      </c>
      <c r="H201" s="268">
        <v>48.960000000000001</v>
      </c>
      <c r="I201" s="269"/>
      <c r="J201" s="270">
        <f>ROUND(I201*H201,2)</f>
        <v>0</v>
      </c>
      <c r="K201" s="266" t="s">
        <v>124</v>
      </c>
      <c r="L201" s="271"/>
      <c r="M201" s="272" t="s">
        <v>1</v>
      </c>
      <c r="N201" s="273" t="s">
        <v>41</v>
      </c>
      <c r="O201" s="91"/>
      <c r="P201" s="223">
        <f>O201*H201</f>
        <v>0</v>
      </c>
      <c r="Q201" s="223">
        <v>0.044999999999999998</v>
      </c>
      <c r="R201" s="223">
        <f>Q201*H201</f>
        <v>2.2031999999999998</v>
      </c>
      <c r="S201" s="223">
        <v>0</v>
      </c>
      <c r="T201" s="22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5" t="s">
        <v>169</v>
      </c>
      <c r="AT201" s="225" t="s">
        <v>180</v>
      </c>
      <c r="AU201" s="225" t="s">
        <v>86</v>
      </c>
      <c r="AY201" s="17" t="s">
        <v>118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7" t="s">
        <v>84</v>
      </c>
      <c r="BK201" s="226">
        <f>ROUND(I201*H201,2)</f>
        <v>0</v>
      </c>
      <c r="BL201" s="17" t="s">
        <v>125</v>
      </c>
      <c r="BM201" s="225" t="s">
        <v>220</v>
      </c>
    </row>
    <row r="202" s="13" customFormat="1">
      <c r="A202" s="13"/>
      <c r="B202" s="232"/>
      <c r="C202" s="233"/>
      <c r="D202" s="227" t="s">
        <v>129</v>
      </c>
      <c r="E202" s="234" t="s">
        <v>1</v>
      </c>
      <c r="F202" s="235" t="s">
        <v>221</v>
      </c>
      <c r="G202" s="233"/>
      <c r="H202" s="234" t="s">
        <v>1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129</v>
      </c>
      <c r="AU202" s="241" t="s">
        <v>86</v>
      </c>
      <c r="AV202" s="13" t="s">
        <v>84</v>
      </c>
      <c r="AW202" s="13" t="s">
        <v>32</v>
      </c>
      <c r="AX202" s="13" t="s">
        <v>76</v>
      </c>
      <c r="AY202" s="241" t="s">
        <v>118</v>
      </c>
    </row>
    <row r="203" s="14" customFormat="1">
      <c r="A203" s="14"/>
      <c r="B203" s="242"/>
      <c r="C203" s="243"/>
      <c r="D203" s="227" t="s">
        <v>129</v>
      </c>
      <c r="E203" s="244" t="s">
        <v>1</v>
      </c>
      <c r="F203" s="245" t="s">
        <v>222</v>
      </c>
      <c r="G203" s="243"/>
      <c r="H203" s="246">
        <v>48.960000000000001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129</v>
      </c>
      <c r="AU203" s="252" t="s">
        <v>86</v>
      </c>
      <c r="AV203" s="14" t="s">
        <v>86</v>
      </c>
      <c r="AW203" s="14" t="s">
        <v>32</v>
      </c>
      <c r="AX203" s="14" t="s">
        <v>76</v>
      </c>
      <c r="AY203" s="252" t="s">
        <v>118</v>
      </c>
    </row>
    <row r="204" s="15" customFormat="1">
      <c r="A204" s="15"/>
      <c r="B204" s="253"/>
      <c r="C204" s="254"/>
      <c r="D204" s="227" t="s">
        <v>129</v>
      </c>
      <c r="E204" s="255" t="s">
        <v>1</v>
      </c>
      <c r="F204" s="256" t="s">
        <v>132</v>
      </c>
      <c r="G204" s="254"/>
      <c r="H204" s="257">
        <v>48.960000000000001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3" t="s">
        <v>129</v>
      </c>
      <c r="AU204" s="263" t="s">
        <v>86</v>
      </c>
      <c r="AV204" s="15" t="s">
        <v>125</v>
      </c>
      <c r="AW204" s="15" t="s">
        <v>32</v>
      </c>
      <c r="AX204" s="15" t="s">
        <v>84</v>
      </c>
      <c r="AY204" s="263" t="s">
        <v>118</v>
      </c>
    </row>
    <row r="205" s="2" customFormat="1" ht="55.5" customHeight="1">
      <c r="A205" s="38"/>
      <c r="B205" s="39"/>
      <c r="C205" s="214" t="s">
        <v>223</v>
      </c>
      <c r="D205" s="214" t="s">
        <v>120</v>
      </c>
      <c r="E205" s="215" t="s">
        <v>224</v>
      </c>
      <c r="F205" s="216" t="s">
        <v>225</v>
      </c>
      <c r="G205" s="217" t="s">
        <v>226</v>
      </c>
      <c r="H205" s="218">
        <v>3</v>
      </c>
      <c r="I205" s="219"/>
      <c r="J205" s="220">
        <f>ROUND(I205*H205,2)</f>
        <v>0</v>
      </c>
      <c r="K205" s="216" t="s">
        <v>124</v>
      </c>
      <c r="L205" s="44"/>
      <c r="M205" s="221" t="s">
        <v>1</v>
      </c>
      <c r="N205" s="222" t="s">
        <v>41</v>
      </c>
      <c r="O205" s="91"/>
      <c r="P205" s="223">
        <f>O205*H205</f>
        <v>0</v>
      </c>
      <c r="Q205" s="223">
        <v>0</v>
      </c>
      <c r="R205" s="223">
        <f>Q205*H205</f>
        <v>0</v>
      </c>
      <c r="S205" s="223">
        <v>0.082000000000000003</v>
      </c>
      <c r="T205" s="224">
        <f>S205*H205</f>
        <v>0.246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5" t="s">
        <v>125</v>
      </c>
      <c r="AT205" s="225" t="s">
        <v>120</v>
      </c>
      <c r="AU205" s="225" t="s">
        <v>86</v>
      </c>
      <c r="AY205" s="17" t="s">
        <v>118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7" t="s">
        <v>84</v>
      </c>
      <c r="BK205" s="226">
        <f>ROUND(I205*H205,2)</f>
        <v>0</v>
      </c>
      <c r="BL205" s="17" t="s">
        <v>125</v>
      </c>
      <c r="BM205" s="225" t="s">
        <v>227</v>
      </c>
    </row>
    <row r="206" s="2" customFormat="1">
      <c r="A206" s="38"/>
      <c r="B206" s="39"/>
      <c r="C206" s="40"/>
      <c r="D206" s="227" t="s">
        <v>127</v>
      </c>
      <c r="E206" s="40"/>
      <c r="F206" s="228" t="s">
        <v>228</v>
      </c>
      <c r="G206" s="40"/>
      <c r="H206" s="40"/>
      <c r="I206" s="229"/>
      <c r="J206" s="40"/>
      <c r="K206" s="40"/>
      <c r="L206" s="44"/>
      <c r="M206" s="230"/>
      <c r="N206" s="231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127</v>
      </c>
      <c r="AU206" s="17" t="s">
        <v>86</v>
      </c>
    </row>
    <row r="207" s="13" customFormat="1">
      <c r="A207" s="13"/>
      <c r="B207" s="232"/>
      <c r="C207" s="233"/>
      <c r="D207" s="227" t="s">
        <v>129</v>
      </c>
      <c r="E207" s="234" t="s">
        <v>1</v>
      </c>
      <c r="F207" s="235" t="s">
        <v>229</v>
      </c>
      <c r="G207" s="233"/>
      <c r="H207" s="234" t="s">
        <v>1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129</v>
      </c>
      <c r="AU207" s="241" t="s">
        <v>86</v>
      </c>
      <c r="AV207" s="13" t="s">
        <v>84</v>
      </c>
      <c r="AW207" s="13" t="s">
        <v>32</v>
      </c>
      <c r="AX207" s="13" t="s">
        <v>76</v>
      </c>
      <c r="AY207" s="241" t="s">
        <v>118</v>
      </c>
    </row>
    <row r="208" s="14" customFormat="1">
      <c r="A208" s="14"/>
      <c r="B208" s="242"/>
      <c r="C208" s="243"/>
      <c r="D208" s="227" t="s">
        <v>129</v>
      </c>
      <c r="E208" s="244" t="s">
        <v>1</v>
      </c>
      <c r="F208" s="245" t="s">
        <v>138</v>
      </c>
      <c r="G208" s="243"/>
      <c r="H208" s="246">
        <v>3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2" t="s">
        <v>129</v>
      </c>
      <c r="AU208" s="252" t="s">
        <v>86</v>
      </c>
      <c r="AV208" s="14" t="s">
        <v>86</v>
      </c>
      <c r="AW208" s="14" t="s">
        <v>32</v>
      </c>
      <c r="AX208" s="14" t="s">
        <v>76</v>
      </c>
      <c r="AY208" s="252" t="s">
        <v>118</v>
      </c>
    </row>
    <row r="209" s="15" customFormat="1">
      <c r="A209" s="15"/>
      <c r="B209" s="253"/>
      <c r="C209" s="254"/>
      <c r="D209" s="227" t="s">
        <v>129</v>
      </c>
      <c r="E209" s="255" t="s">
        <v>1</v>
      </c>
      <c r="F209" s="256" t="s">
        <v>132</v>
      </c>
      <c r="G209" s="254"/>
      <c r="H209" s="257">
        <v>3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3" t="s">
        <v>129</v>
      </c>
      <c r="AU209" s="263" t="s">
        <v>86</v>
      </c>
      <c r="AV209" s="15" t="s">
        <v>125</v>
      </c>
      <c r="AW209" s="15" t="s">
        <v>32</v>
      </c>
      <c r="AX209" s="15" t="s">
        <v>84</v>
      </c>
      <c r="AY209" s="263" t="s">
        <v>118</v>
      </c>
    </row>
    <row r="210" s="2" customFormat="1" ht="24.15" customHeight="1">
      <c r="A210" s="38"/>
      <c r="B210" s="39"/>
      <c r="C210" s="214" t="s">
        <v>230</v>
      </c>
      <c r="D210" s="214" t="s">
        <v>120</v>
      </c>
      <c r="E210" s="215" t="s">
        <v>231</v>
      </c>
      <c r="F210" s="216" t="s">
        <v>232</v>
      </c>
      <c r="G210" s="217" t="s">
        <v>226</v>
      </c>
      <c r="H210" s="218">
        <v>3</v>
      </c>
      <c r="I210" s="219"/>
      <c r="J210" s="220">
        <f>ROUND(I210*H210,2)</f>
        <v>0</v>
      </c>
      <c r="K210" s="216" t="s">
        <v>124</v>
      </c>
      <c r="L210" s="44"/>
      <c r="M210" s="221" t="s">
        <v>1</v>
      </c>
      <c r="N210" s="222" t="s">
        <v>41</v>
      </c>
      <c r="O210" s="91"/>
      <c r="P210" s="223">
        <f>O210*H210</f>
        <v>0</v>
      </c>
      <c r="Q210" s="223">
        <v>0.11241</v>
      </c>
      <c r="R210" s="223">
        <f>Q210*H210</f>
        <v>0.33722999999999997</v>
      </c>
      <c r="S210" s="223">
        <v>0</v>
      </c>
      <c r="T210" s="22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5" t="s">
        <v>125</v>
      </c>
      <c r="AT210" s="225" t="s">
        <v>120</v>
      </c>
      <c r="AU210" s="225" t="s">
        <v>86</v>
      </c>
      <c r="AY210" s="17" t="s">
        <v>118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7" t="s">
        <v>84</v>
      </c>
      <c r="BK210" s="226">
        <f>ROUND(I210*H210,2)</f>
        <v>0</v>
      </c>
      <c r="BL210" s="17" t="s">
        <v>125</v>
      </c>
      <c r="BM210" s="225" t="s">
        <v>233</v>
      </c>
    </row>
    <row r="211" s="13" customFormat="1">
      <c r="A211" s="13"/>
      <c r="B211" s="232"/>
      <c r="C211" s="233"/>
      <c r="D211" s="227" t="s">
        <v>129</v>
      </c>
      <c r="E211" s="234" t="s">
        <v>1</v>
      </c>
      <c r="F211" s="235" t="s">
        <v>234</v>
      </c>
      <c r="G211" s="233"/>
      <c r="H211" s="234" t="s">
        <v>1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1" t="s">
        <v>129</v>
      </c>
      <c r="AU211" s="241" t="s">
        <v>86</v>
      </c>
      <c r="AV211" s="13" t="s">
        <v>84</v>
      </c>
      <c r="AW211" s="13" t="s">
        <v>32</v>
      </c>
      <c r="AX211" s="13" t="s">
        <v>76</v>
      </c>
      <c r="AY211" s="241" t="s">
        <v>118</v>
      </c>
    </row>
    <row r="212" s="14" customFormat="1">
      <c r="A212" s="14"/>
      <c r="B212" s="242"/>
      <c r="C212" s="243"/>
      <c r="D212" s="227" t="s">
        <v>129</v>
      </c>
      <c r="E212" s="244" t="s">
        <v>1</v>
      </c>
      <c r="F212" s="245" t="s">
        <v>138</v>
      </c>
      <c r="G212" s="243"/>
      <c r="H212" s="246">
        <v>3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2" t="s">
        <v>129</v>
      </c>
      <c r="AU212" s="252" t="s">
        <v>86</v>
      </c>
      <c r="AV212" s="14" t="s">
        <v>86</v>
      </c>
      <c r="AW212" s="14" t="s">
        <v>32</v>
      </c>
      <c r="AX212" s="14" t="s">
        <v>76</v>
      </c>
      <c r="AY212" s="252" t="s">
        <v>118</v>
      </c>
    </row>
    <row r="213" s="15" customFormat="1">
      <c r="A213" s="15"/>
      <c r="B213" s="253"/>
      <c r="C213" s="254"/>
      <c r="D213" s="227" t="s">
        <v>129</v>
      </c>
      <c r="E213" s="255" t="s">
        <v>1</v>
      </c>
      <c r="F213" s="256" t="s">
        <v>132</v>
      </c>
      <c r="G213" s="254"/>
      <c r="H213" s="257">
        <v>3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3" t="s">
        <v>129</v>
      </c>
      <c r="AU213" s="263" t="s">
        <v>86</v>
      </c>
      <c r="AV213" s="15" t="s">
        <v>125</v>
      </c>
      <c r="AW213" s="15" t="s">
        <v>32</v>
      </c>
      <c r="AX213" s="15" t="s">
        <v>84</v>
      </c>
      <c r="AY213" s="263" t="s">
        <v>118</v>
      </c>
    </row>
    <row r="214" s="2" customFormat="1" ht="21.75" customHeight="1">
      <c r="A214" s="38"/>
      <c r="B214" s="39"/>
      <c r="C214" s="264" t="s">
        <v>235</v>
      </c>
      <c r="D214" s="264" t="s">
        <v>180</v>
      </c>
      <c r="E214" s="265" t="s">
        <v>236</v>
      </c>
      <c r="F214" s="266" t="s">
        <v>237</v>
      </c>
      <c r="G214" s="267" t="s">
        <v>226</v>
      </c>
      <c r="H214" s="268">
        <v>3</v>
      </c>
      <c r="I214" s="269"/>
      <c r="J214" s="270">
        <f>ROUND(I214*H214,2)</f>
        <v>0</v>
      </c>
      <c r="K214" s="266" t="s">
        <v>124</v>
      </c>
      <c r="L214" s="271"/>
      <c r="M214" s="272" t="s">
        <v>1</v>
      </c>
      <c r="N214" s="273" t="s">
        <v>41</v>
      </c>
      <c r="O214" s="91"/>
      <c r="P214" s="223">
        <f>O214*H214</f>
        <v>0</v>
      </c>
      <c r="Q214" s="223">
        <v>0.0061000000000000004</v>
      </c>
      <c r="R214" s="223">
        <f>Q214*H214</f>
        <v>0.0183</v>
      </c>
      <c r="S214" s="223">
        <v>0</v>
      </c>
      <c r="T214" s="22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5" t="s">
        <v>169</v>
      </c>
      <c r="AT214" s="225" t="s">
        <v>180</v>
      </c>
      <c r="AU214" s="225" t="s">
        <v>86</v>
      </c>
      <c r="AY214" s="17" t="s">
        <v>118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7" t="s">
        <v>84</v>
      </c>
      <c r="BK214" s="226">
        <f>ROUND(I214*H214,2)</f>
        <v>0</v>
      </c>
      <c r="BL214" s="17" t="s">
        <v>125</v>
      </c>
      <c r="BM214" s="225" t="s">
        <v>238</v>
      </c>
    </row>
    <row r="215" s="2" customFormat="1" ht="16.5" customHeight="1">
      <c r="A215" s="38"/>
      <c r="B215" s="39"/>
      <c r="C215" s="264" t="s">
        <v>7</v>
      </c>
      <c r="D215" s="264" t="s">
        <v>180</v>
      </c>
      <c r="E215" s="265" t="s">
        <v>239</v>
      </c>
      <c r="F215" s="266" t="s">
        <v>240</v>
      </c>
      <c r="G215" s="267" t="s">
        <v>226</v>
      </c>
      <c r="H215" s="268">
        <v>3</v>
      </c>
      <c r="I215" s="269"/>
      <c r="J215" s="270">
        <f>ROUND(I215*H215,2)</f>
        <v>0</v>
      </c>
      <c r="K215" s="266" t="s">
        <v>124</v>
      </c>
      <c r="L215" s="271"/>
      <c r="M215" s="272" t="s">
        <v>1</v>
      </c>
      <c r="N215" s="273" t="s">
        <v>41</v>
      </c>
      <c r="O215" s="91"/>
      <c r="P215" s="223">
        <f>O215*H215</f>
        <v>0</v>
      </c>
      <c r="Q215" s="223">
        <v>0.0030000000000000001</v>
      </c>
      <c r="R215" s="223">
        <f>Q215*H215</f>
        <v>0.0090000000000000011</v>
      </c>
      <c r="S215" s="223">
        <v>0</v>
      </c>
      <c r="T215" s="22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5" t="s">
        <v>169</v>
      </c>
      <c r="AT215" s="225" t="s">
        <v>180</v>
      </c>
      <c r="AU215" s="225" t="s">
        <v>86</v>
      </c>
      <c r="AY215" s="17" t="s">
        <v>118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7" t="s">
        <v>84</v>
      </c>
      <c r="BK215" s="226">
        <f>ROUND(I215*H215,2)</f>
        <v>0</v>
      </c>
      <c r="BL215" s="17" t="s">
        <v>125</v>
      </c>
      <c r="BM215" s="225" t="s">
        <v>241</v>
      </c>
    </row>
    <row r="216" s="2" customFormat="1" ht="16.5" customHeight="1">
      <c r="A216" s="38"/>
      <c r="B216" s="39"/>
      <c r="C216" s="264" t="s">
        <v>242</v>
      </c>
      <c r="D216" s="264" t="s">
        <v>180</v>
      </c>
      <c r="E216" s="265" t="s">
        <v>243</v>
      </c>
      <c r="F216" s="266" t="s">
        <v>244</v>
      </c>
      <c r="G216" s="267" t="s">
        <v>226</v>
      </c>
      <c r="H216" s="268">
        <v>3</v>
      </c>
      <c r="I216" s="269"/>
      <c r="J216" s="270">
        <f>ROUND(I216*H216,2)</f>
        <v>0</v>
      </c>
      <c r="K216" s="266" t="s">
        <v>124</v>
      </c>
      <c r="L216" s="271"/>
      <c r="M216" s="272" t="s">
        <v>1</v>
      </c>
      <c r="N216" s="273" t="s">
        <v>41</v>
      </c>
      <c r="O216" s="91"/>
      <c r="P216" s="223">
        <f>O216*H216</f>
        <v>0</v>
      </c>
      <c r="Q216" s="223">
        <v>0.00010000000000000001</v>
      </c>
      <c r="R216" s="223">
        <f>Q216*H216</f>
        <v>0.00030000000000000003</v>
      </c>
      <c r="S216" s="223">
        <v>0</v>
      </c>
      <c r="T216" s="22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5" t="s">
        <v>169</v>
      </c>
      <c r="AT216" s="225" t="s">
        <v>180</v>
      </c>
      <c r="AU216" s="225" t="s">
        <v>86</v>
      </c>
      <c r="AY216" s="17" t="s">
        <v>118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7" t="s">
        <v>84</v>
      </c>
      <c r="BK216" s="226">
        <f>ROUND(I216*H216,2)</f>
        <v>0</v>
      </c>
      <c r="BL216" s="17" t="s">
        <v>125</v>
      </c>
      <c r="BM216" s="225" t="s">
        <v>245</v>
      </c>
    </row>
    <row r="217" s="2" customFormat="1" ht="24.15" customHeight="1">
      <c r="A217" s="38"/>
      <c r="B217" s="39"/>
      <c r="C217" s="214" t="s">
        <v>246</v>
      </c>
      <c r="D217" s="214" t="s">
        <v>120</v>
      </c>
      <c r="E217" s="215" t="s">
        <v>247</v>
      </c>
      <c r="F217" s="216" t="s">
        <v>248</v>
      </c>
      <c r="G217" s="217" t="s">
        <v>141</v>
      </c>
      <c r="H217" s="218">
        <v>4</v>
      </c>
      <c r="I217" s="219"/>
      <c r="J217" s="220">
        <f>ROUND(I217*H217,2)</f>
        <v>0</v>
      </c>
      <c r="K217" s="216" t="s">
        <v>124</v>
      </c>
      <c r="L217" s="44"/>
      <c r="M217" s="221" t="s">
        <v>1</v>
      </c>
      <c r="N217" s="222" t="s">
        <v>41</v>
      </c>
      <c r="O217" s="91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5" t="s">
        <v>125</v>
      </c>
      <c r="AT217" s="225" t="s">
        <v>120</v>
      </c>
      <c r="AU217" s="225" t="s">
        <v>86</v>
      </c>
      <c r="AY217" s="17" t="s">
        <v>118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7" t="s">
        <v>84</v>
      </c>
      <c r="BK217" s="226">
        <f>ROUND(I217*H217,2)</f>
        <v>0</v>
      </c>
      <c r="BL217" s="17" t="s">
        <v>125</v>
      </c>
      <c r="BM217" s="225" t="s">
        <v>249</v>
      </c>
    </row>
    <row r="218" s="14" customFormat="1">
      <c r="A218" s="14"/>
      <c r="B218" s="242"/>
      <c r="C218" s="243"/>
      <c r="D218" s="227" t="s">
        <v>129</v>
      </c>
      <c r="E218" s="244" t="s">
        <v>1</v>
      </c>
      <c r="F218" s="245" t="s">
        <v>125</v>
      </c>
      <c r="G218" s="243"/>
      <c r="H218" s="246">
        <v>4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129</v>
      </c>
      <c r="AU218" s="252" t="s">
        <v>86</v>
      </c>
      <c r="AV218" s="14" t="s">
        <v>86</v>
      </c>
      <c r="AW218" s="14" t="s">
        <v>32</v>
      </c>
      <c r="AX218" s="14" t="s">
        <v>76</v>
      </c>
      <c r="AY218" s="252" t="s">
        <v>118</v>
      </c>
    </row>
    <row r="219" s="15" customFormat="1">
      <c r="A219" s="15"/>
      <c r="B219" s="253"/>
      <c r="C219" s="254"/>
      <c r="D219" s="227" t="s">
        <v>129</v>
      </c>
      <c r="E219" s="255" t="s">
        <v>1</v>
      </c>
      <c r="F219" s="256" t="s">
        <v>132</v>
      </c>
      <c r="G219" s="254"/>
      <c r="H219" s="257">
        <v>4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3" t="s">
        <v>129</v>
      </c>
      <c r="AU219" s="263" t="s">
        <v>86</v>
      </c>
      <c r="AV219" s="15" t="s">
        <v>125</v>
      </c>
      <c r="AW219" s="15" t="s">
        <v>32</v>
      </c>
      <c r="AX219" s="15" t="s">
        <v>84</v>
      </c>
      <c r="AY219" s="263" t="s">
        <v>118</v>
      </c>
    </row>
    <row r="220" s="2" customFormat="1" ht="62.7" customHeight="1">
      <c r="A220" s="38"/>
      <c r="B220" s="39"/>
      <c r="C220" s="214" t="s">
        <v>250</v>
      </c>
      <c r="D220" s="214" t="s">
        <v>120</v>
      </c>
      <c r="E220" s="215" t="s">
        <v>251</v>
      </c>
      <c r="F220" s="216" t="s">
        <v>252</v>
      </c>
      <c r="G220" s="217" t="s">
        <v>141</v>
      </c>
      <c r="H220" s="218">
        <v>4</v>
      </c>
      <c r="I220" s="219"/>
      <c r="J220" s="220">
        <f>ROUND(I220*H220,2)</f>
        <v>0</v>
      </c>
      <c r="K220" s="216" t="s">
        <v>124</v>
      </c>
      <c r="L220" s="44"/>
      <c r="M220" s="221" t="s">
        <v>1</v>
      </c>
      <c r="N220" s="222" t="s">
        <v>41</v>
      </c>
      <c r="O220" s="91"/>
      <c r="P220" s="223">
        <f>O220*H220</f>
        <v>0</v>
      </c>
      <c r="Q220" s="223">
        <v>0.00060999999999999997</v>
      </c>
      <c r="R220" s="223">
        <f>Q220*H220</f>
        <v>0.0024399999999999999</v>
      </c>
      <c r="S220" s="223">
        <v>0</v>
      </c>
      <c r="T220" s="22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5" t="s">
        <v>125</v>
      </c>
      <c r="AT220" s="225" t="s">
        <v>120</v>
      </c>
      <c r="AU220" s="225" t="s">
        <v>86</v>
      </c>
      <c r="AY220" s="17" t="s">
        <v>118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7" t="s">
        <v>84</v>
      </c>
      <c r="BK220" s="226">
        <f>ROUND(I220*H220,2)</f>
        <v>0</v>
      </c>
      <c r="BL220" s="17" t="s">
        <v>125</v>
      </c>
      <c r="BM220" s="225" t="s">
        <v>253</v>
      </c>
    </row>
    <row r="221" s="14" customFormat="1">
      <c r="A221" s="14"/>
      <c r="B221" s="242"/>
      <c r="C221" s="243"/>
      <c r="D221" s="227" t="s">
        <v>129</v>
      </c>
      <c r="E221" s="244" t="s">
        <v>1</v>
      </c>
      <c r="F221" s="245" t="s">
        <v>125</v>
      </c>
      <c r="G221" s="243"/>
      <c r="H221" s="246">
        <v>4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129</v>
      </c>
      <c r="AU221" s="252" t="s">
        <v>86</v>
      </c>
      <c r="AV221" s="14" t="s">
        <v>86</v>
      </c>
      <c r="AW221" s="14" t="s">
        <v>32</v>
      </c>
      <c r="AX221" s="14" t="s">
        <v>76</v>
      </c>
      <c r="AY221" s="252" t="s">
        <v>118</v>
      </c>
    </row>
    <row r="222" s="15" customFormat="1">
      <c r="A222" s="15"/>
      <c r="B222" s="253"/>
      <c r="C222" s="254"/>
      <c r="D222" s="227" t="s">
        <v>129</v>
      </c>
      <c r="E222" s="255" t="s">
        <v>1</v>
      </c>
      <c r="F222" s="256" t="s">
        <v>132</v>
      </c>
      <c r="G222" s="254"/>
      <c r="H222" s="257">
        <v>4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3" t="s">
        <v>129</v>
      </c>
      <c r="AU222" s="263" t="s">
        <v>86</v>
      </c>
      <c r="AV222" s="15" t="s">
        <v>125</v>
      </c>
      <c r="AW222" s="15" t="s">
        <v>32</v>
      </c>
      <c r="AX222" s="15" t="s">
        <v>84</v>
      </c>
      <c r="AY222" s="263" t="s">
        <v>118</v>
      </c>
    </row>
    <row r="223" s="2" customFormat="1" ht="114.9" customHeight="1">
      <c r="A223" s="38"/>
      <c r="B223" s="39"/>
      <c r="C223" s="214" t="s">
        <v>254</v>
      </c>
      <c r="D223" s="214" t="s">
        <v>120</v>
      </c>
      <c r="E223" s="215" t="s">
        <v>255</v>
      </c>
      <c r="F223" s="216" t="s">
        <v>256</v>
      </c>
      <c r="G223" s="217" t="s">
        <v>141</v>
      </c>
      <c r="H223" s="218">
        <v>160</v>
      </c>
      <c r="I223" s="219"/>
      <c r="J223" s="220">
        <f>ROUND(I223*H223,2)</f>
        <v>0</v>
      </c>
      <c r="K223" s="216" t="s">
        <v>1</v>
      </c>
      <c r="L223" s="44"/>
      <c r="M223" s="221" t="s">
        <v>1</v>
      </c>
      <c r="N223" s="222" t="s">
        <v>41</v>
      </c>
      <c r="O223" s="91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5" t="s">
        <v>125</v>
      </c>
      <c r="AT223" s="225" t="s">
        <v>120</v>
      </c>
      <c r="AU223" s="225" t="s">
        <v>86</v>
      </c>
      <c r="AY223" s="17" t="s">
        <v>118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7" t="s">
        <v>84</v>
      </c>
      <c r="BK223" s="226">
        <f>ROUND(I223*H223,2)</f>
        <v>0</v>
      </c>
      <c r="BL223" s="17" t="s">
        <v>125</v>
      </c>
      <c r="BM223" s="225" t="s">
        <v>257</v>
      </c>
    </row>
    <row r="224" s="12" customFormat="1" ht="22.8" customHeight="1">
      <c r="A224" s="12"/>
      <c r="B224" s="198"/>
      <c r="C224" s="199"/>
      <c r="D224" s="200" t="s">
        <v>75</v>
      </c>
      <c r="E224" s="212" t="s">
        <v>258</v>
      </c>
      <c r="F224" s="212" t="s">
        <v>259</v>
      </c>
      <c r="G224" s="199"/>
      <c r="H224" s="199"/>
      <c r="I224" s="202"/>
      <c r="J224" s="213">
        <f>BK224</f>
        <v>0</v>
      </c>
      <c r="K224" s="199"/>
      <c r="L224" s="204"/>
      <c r="M224" s="205"/>
      <c r="N224" s="206"/>
      <c r="O224" s="206"/>
      <c r="P224" s="207">
        <f>SUM(P225:P234)</f>
        <v>0</v>
      </c>
      <c r="Q224" s="206"/>
      <c r="R224" s="207">
        <f>SUM(R225:R234)</f>
        <v>0</v>
      </c>
      <c r="S224" s="206"/>
      <c r="T224" s="208">
        <f>SUM(T225:T234)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9" t="s">
        <v>84</v>
      </c>
      <c r="AT224" s="210" t="s">
        <v>75</v>
      </c>
      <c r="AU224" s="210" t="s">
        <v>84</v>
      </c>
      <c r="AY224" s="209" t="s">
        <v>118</v>
      </c>
      <c r="BK224" s="211">
        <f>SUM(BK225:BK234)</f>
        <v>0</v>
      </c>
    </row>
    <row r="225" s="2" customFormat="1" ht="44.25" customHeight="1">
      <c r="A225" s="38"/>
      <c r="B225" s="39"/>
      <c r="C225" s="214" t="s">
        <v>260</v>
      </c>
      <c r="D225" s="214" t="s">
        <v>120</v>
      </c>
      <c r="E225" s="215" t="s">
        <v>261</v>
      </c>
      <c r="F225" s="216" t="s">
        <v>262</v>
      </c>
      <c r="G225" s="217" t="s">
        <v>263</v>
      </c>
      <c r="H225" s="218">
        <v>190.09</v>
      </c>
      <c r="I225" s="219"/>
      <c r="J225" s="220">
        <f>ROUND(I225*H225,2)</f>
        <v>0</v>
      </c>
      <c r="K225" s="216" t="s">
        <v>1</v>
      </c>
      <c r="L225" s="44"/>
      <c r="M225" s="221" t="s">
        <v>1</v>
      </c>
      <c r="N225" s="222" t="s">
        <v>41</v>
      </c>
      <c r="O225" s="91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5" t="s">
        <v>125</v>
      </c>
      <c r="AT225" s="225" t="s">
        <v>120</v>
      </c>
      <c r="AU225" s="225" t="s">
        <v>86</v>
      </c>
      <c r="AY225" s="17" t="s">
        <v>118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7" t="s">
        <v>84</v>
      </c>
      <c r="BK225" s="226">
        <f>ROUND(I225*H225,2)</f>
        <v>0</v>
      </c>
      <c r="BL225" s="17" t="s">
        <v>125</v>
      </c>
      <c r="BM225" s="225" t="s">
        <v>264</v>
      </c>
    </row>
    <row r="226" s="13" customFormat="1">
      <c r="A226" s="13"/>
      <c r="B226" s="232"/>
      <c r="C226" s="233"/>
      <c r="D226" s="227" t="s">
        <v>129</v>
      </c>
      <c r="E226" s="234" t="s">
        <v>1</v>
      </c>
      <c r="F226" s="235" t="s">
        <v>265</v>
      </c>
      <c r="G226" s="233"/>
      <c r="H226" s="234" t="s">
        <v>1</v>
      </c>
      <c r="I226" s="236"/>
      <c r="J226" s="233"/>
      <c r="K226" s="233"/>
      <c r="L226" s="237"/>
      <c r="M226" s="238"/>
      <c r="N226" s="239"/>
      <c r="O226" s="239"/>
      <c r="P226" s="239"/>
      <c r="Q226" s="239"/>
      <c r="R226" s="239"/>
      <c r="S226" s="239"/>
      <c r="T226" s="24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1" t="s">
        <v>129</v>
      </c>
      <c r="AU226" s="241" t="s">
        <v>86</v>
      </c>
      <c r="AV226" s="13" t="s">
        <v>84</v>
      </c>
      <c r="AW226" s="13" t="s">
        <v>32</v>
      </c>
      <c r="AX226" s="13" t="s">
        <v>76</v>
      </c>
      <c r="AY226" s="241" t="s">
        <v>118</v>
      </c>
    </row>
    <row r="227" s="14" customFormat="1">
      <c r="A227" s="14"/>
      <c r="B227" s="242"/>
      <c r="C227" s="243"/>
      <c r="D227" s="227" t="s">
        <v>129</v>
      </c>
      <c r="E227" s="244" t="s">
        <v>1</v>
      </c>
      <c r="F227" s="245" t="s">
        <v>266</v>
      </c>
      <c r="G227" s="243"/>
      <c r="H227" s="246">
        <v>83.299999999999997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2" t="s">
        <v>129</v>
      </c>
      <c r="AU227" s="252" t="s">
        <v>86</v>
      </c>
      <c r="AV227" s="14" t="s">
        <v>86</v>
      </c>
      <c r="AW227" s="14" t="s">
        <v>32</v>
      </c>
      <c r="AX227" s="14" t="s">
        <v>76</v>
      </c>
      <c r="AY227" s="252" t="s">
        <v>118</v>
      </c>
    </row>
    <row r="228" s="13" customFormat="1">
      <c r="A228" s="13"/>
      <c r="B228" s="232"/>
      <c r="C228" s="233"/>
      <c r="D228" s="227" t="s">
        <v>129</v>
      </c>
      <c r="E228" s="234" t="s">
        <v>1</v>
      </c>
      <c r="F228" s="235" t="s">
        <v>267</v>
      </c>
      <c r="G228" s="233"/>
      <c r="H228" s="234" t="s">
        <v>1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129</v>
      </c>
      <c r="AU228" s="241" t="s">
        <v>86</v>
      </c>
      <c r="AV228" s="13" t="s">
        <v>84</v>
      </c>
      <c r="AW228" s="13" t="s">
        <v>32</v>
      </c>
      <c r="AX228" s="13" t="s">
        <v>76</v>
      </c>
      <c r="AY228" s="241" t="s">
        <v>118</v>
      </c>
    </row>
    <row r="229" s="14" customFormat="1">
      <c r="A229" s="14"/>
      <c r="B229" s="242"/>
      <c r="C229" s="243"/>
      <c r="D229" s="227" t="s">
        <v>129</v>
      </c>
      <c r="E229" s="244" t="s">
        <v>1</v>
      </c>
      <c r="F229" s="245" t="s">
        <v>268</v>
      </c>
      <c r="G229" s="243"/>
      <c r="H229" s="246">
        <v>102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2" t="s">
        <v>129</v>
      </c>
      <c r="AU229" s="252" t="s">
        <v>86</v>
      </c>
      <c r="AV229" s="14" t="s">
        <v>86</v>
      </c>
      <c r="AW229" s="14" t="s">
        <v>32</v>
      </c>
      <c r="AX229" s="14" t="s">
        <v>76</v>
      </c>
      <c r="AY229" s="252" t="s">
        <v>118</v>
      </c>
    </row>
    <row r="230" s="13" customFormat="1">
      <c r="A230" s="13"/>
      <c r="B230" s="232"/>
      <c r="C230" s="233"/>
      <c r="D230" s="227" t="s">
        <v>129</v>
      </c>
      <c r="E230" s="234" t="s">
        <v>1</v>
      </c>
      <c r="F230" s="235" t="s">
        <v>269</v>
      </c>
      <c r="G230" s="233"/>
      <c r="H230" s="234" t="s">
        <v>1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129</v>
      </c>
      <c r="AU230" s="241" t="s">
        <v>86</v>
      </c>
      <c r="AV230" s="13" t="s">
        <v>84</v>
      </c>
      <c r="AW230" s="13" t="s">
        <v>32</v>
      </c>
      <c r="AX230" s="13" t="s">
        <v>76</v>
      </c>
      <c r="AY230" s="241" t="s">
        <v>118</v>
      </c>
    </row>
    <row r="231" s="14" customFormat="1">
      <c r="A231" s="14"/>
      <c r="B231" s="242"/>
      <c r="C231" s="243"/>
      <c r="D231" s="227" t="s">
        <v>129</v>
      </c>
      <c r="E231" s="244" t="s">
        <v>1</v>
      </c>
      <c r="F231" s="245" t="s">
        <v>270</v>
      </c>
      <c r="G231" s="243"/>
      <c r="H231" s="246">
        <v>1.9199999999999999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129</v>
      </c>
      <c r="AU231" s="252" t="s">
        <v>86</v>
      </c>
      <c r="AV231" s="14" t="s">
        <v>86</v>
      </c>
      <c r="AW231" s="14" t="s">
        <v>32</v>
      </c>
      <c r="AX231" s="14" t="s">
        <v>76</v>
      </c>
      <c r="AY231" s="252" t="s">
        <v>118</v>
      </c>
    </row>
    <row r="232" s="13" customFormat="1">
      <c r="A232" s="13"/>
      <c r="B232" s="232"/>
      <c r="C232" s="233"/>
      <c r="D232" s="227" t="s">
        <v>129</v>
      </c>
      <c r="E232" s="234" t="s">
        <v>1</v>
      </c>
      <c r="F232" s="235" t="s">
        <v>271</v>
      </c>
      <c r="G232" s="233"/>
      <c r="H232" s="234" t="s">
        <v>1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1" t="s">
        <v>129</v>
      </c>
      <c r="AU232" s="241" t="s">
        <v>86</v>
      </c>
      <c r="AV232" s="13" t="s">
        <v>84</v>
      </c>
      <c r="AW232" s="13" t="s">
        <v>32</v>
      </c>
      <c r="AX232" s="13" t="s">
        <v>76</v>
      </c>
      <c r="AY232" s="241" t="s">
        <v>118</v>
      </c>
    </row>
    <row r="233" s="14" customFormat="1">
      <c r="A233" s="14"/>
      <c r="B233" s="242"/>
      <c r="C233" s="243"/>
      <c r="D233" s="227" t="s">
        <v>129</v>
      </c>
      <c r="E233" s="244" t="s">
        <v>1</v>
      </c>
      <c r="F233" s="245" t="s">
        <v>272</v>
      </c>
      <c r="G233" s="243"/>
      <c r="H233" s="246">
        <v>2.8700000000000001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2" t="s">
        <v>129</v>
      </c>
      <c r="AU233" s="252" t="s">
        <v>86</v>
      </c>
      <c r="AV233" s="14" t="s">
        <v>86</v>
      </c>
      <c r="AW233" s="14" t="s">
        <v>32</v>
      </c>
      <c r="AX233" s="14" t="s">
        <v>76</v>
      </c>
      <c r="AY233" s="252" t="s">
        <v>118</v>
      </c>
    </row>
    <row r="234" s="15" customFormat="1">
      <c r="A234" s="15"/>
      <c r="B234" s="253"/>
      <c r="C234" s="254"/>
      <c r="D234" s="227" t="s">
        <v>129</v>
      </c>
      <c r="E234" s="255" t="s">
        <v>1</v>
      </c>
      <c r="F234" s="256" t="s">
        <v>132</v>
      </c>
      <c r="G234" s="254"/>
      <c r="H234" s="257">
        <v>190.09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3" t="s">
        <v>129</v>
      </c>
      <c r="AU234" s="263" t="s">
        <v>86</v>
      </c>
      <c r="AV234" s="15" t="s">
        <v>125</v>
      </c>
      <c r="AW234" s="15" t="s">
        <v>32</v>
      </c>
      <c r="AX234" s="15" t="s">
        <v>84</v>
      </c>
      <c r="AY234" s="263" t="s">
        <v>118</v>
      </c>
    </row>
    <row r="235" s="12" customFormat="1" ht="22.8" customHeight="1">
      <c r="A235" s="12"/>
      <c r="B235" s="198"/>
      <c r="C235" s="199"/>
      <c r="D235" s="200" t="s">
        <v>75</v>
      </c>
      <c r="E235" s="212" t="s">
        <v>273</v>
      </c>
      <c r="F235" s="212" t="s">
        <v>274</v>
      </c>
      <c r="G235" s="199"/>
      <c r="H235" s="199"/>
      <c r="I235" s="202"/>
      <c r="J235" s="213">
        <f>BK235</f>
        <v>0</v>
      </c>
      <c r="K235" s="199"/>
      <c r="L235" s="204"/>
      <c r="M235" s="205"/>
      <c r="N235" s="206"/>
      <c r="O235" s="206"/>
      <c r="P235" s="207">
        <f>P236</f>
        <v>0</v>
      </c>
      <c r="Q235" s="206"/>
      <c r="R235" s="207">
        <f>R236</f>
        <v>0</v>
      </c>
      <c r="S235" s="206"/>
      <c r="T235" s="208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9" t="s">
        <v>84</v>
      </c>
      <c r="AT235" s="210" t="s">
        <v>75</v>
      </c>
      <c r="AU235" s="210" t="s">
        <v>84</v>
      </c>
      <c r="AY235" s="209" t="s">
        <v>118</v>
      </c>
      <c r="BK235" s="211">
        <f>BK236</f>
        <v>0</v>
      </c>
    </row>
    <row r="236" s="2" customFormat="1" ht="44.25" customHeight="1">
      <c r="A236" s="38"/>
      <c r="B236" s="39"/>
      <c r="C236" s="214" t="s">
        <v>275</v>
      </c>
      <c r="D236" s="214" t="s">
        <v>120</v>
      </c>
      <c r="E236" s="215" t="s">
        <v>276</v>
      </c>
      <c r="F236" s="216" t="s">
        <v>277</v>
      </c>
      <c r="G236" s="217" t="s">
        <v>263</v>
      </c>
      <c r="H236" s="218">
        <v>105.758</v>
      </c>
      <c r="I236" s="219"/>
      <c r="J236" s="220">
        <f>ROUND(I236*H236,2)</f>
        <v>0</v>
      </c>
      <c r="K236" s="216" t="s">
        <v>1</v>
      </c>
      <c r="L236" s="44"/>
      <c r="M236" s="221" t="s">
        <v>1</v>
      </c>
      <c r="N236" s="222" t="s">
        <v>41</v>
      </c>
      <c r="O236" s="91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5" t="s">
        <v>125</v>
      </c>
      <c r="AT236" s="225" t="s">
        <v>120</v>
      </c>
      <c r="AU236" s="225" t="s">
        <v>86</v>
      </c>
      <c r="AY236" s="17" t="s">
        <v>118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7" t="s">
        <v>84</v>
      </c>
      <c r="BK236" s="226">
        <f>ROUND(I236*H236,2)</f>
        <v>0</v>
      </c>
      <c r="BL236" s="17" t="s">
        <v>125</v>
      </c>
      <c r="BM236" s="225" t="s">
        <v>278</v>
      </c>
    </row>
    <row r="237" s="12" customFormat="1" ht="25.92" customHeight="1">
      <c r="A237" s="12"/>
      <c r="B237" s="198"/>
      <c r="C237" s="199"/>
      <c r="D237" s="200" t="s">
        <v>75</v>
      </c>
      <c r="E237" s="201" t="s">
        <v>279</v>
      </c>
      <c r="F237" s="201" t="s">
        <v>280</v>
      </c>
      <c r="G237" s="199"/>
      <c r="H237" s="199"/>
      <c r="I237" s="202"/>
      <c r="J237" s="203">
        <f>BK237</f>
        <v>0</v>
      </c>
      <c r="K237" s="199"/>
      <c r="L237" s="204"/>
      <c r="M237" s="205"/>
      <c r="N237" s="206"/>
      <c r="O237" s="206"/>
      <c r="P237" s="207">
        <f>P238</f>
        <v>0</v>
      </c>
      <c r="Q237" s="206"/>
      <c r="R237" s="207">
        <f>R238</f>
        <v>0</v>
      </c>
      <c r="S237" s="206"/>
      <c r="T237" s="208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9" t="s">
        <v>151</v>
      </c>
      <c r="AT237" s="210" t="s">
        <v>75</v>
      </c>
      <c r="AU237" s="210" t="s">
        <v>76</v>
      </c>
      <c r="AY237" s="209" t="s">
        <v>118</v>
      </c>
      <c r="BK237" s="211">
        <f>BK238</f>
        <v>0</v>
      </c>
    </row>
    <row r="238" s="12" customFormat="1" ht="22.8" customHeight="1">
      <c r="A238" s="12"/>
      <c r="B238" s="198"/>
      <c r="C238" s="199"/>
      <c r="D238" s="200" t="s">
        <v>75</v>
      </c>
      <c r="E238" s="212" t="s">
        <v>281</v>
      </c>
      <c r="F238" s="212" t="s">
        <v>282</v>
      </c>
      <c r="G238" s="199"/>
      <c r="H238" s="199"/>
      <c r="I238" s="202"/>
      <c r="J238" s="213">
        <f>BK238</f>
        <v>0</v>
      </c>
      <c r="K238" s="199"/>
      <c r="L238" s="204"/>
      <c r="M238" s="205"/>
      <c r="N238" s="206"/>
      <c r="O238" s="206"/>
      <c r="P238" s="207">
        <f>P239</f>
        <v>0</v>
      </c>
      <c r="Q238" s="206"/>
      <c r="R238" s="207">
        <f>R239</f>
        <v>0</v>
      </c>
      <c r="S238" s="206"/>
      <c r="T238" s="208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9" t="s">
        <v>151</v>
      </c>
      <c r="AT238" s="210" t="s">
        <v>75</v>
      </c>
      <c r="AU238" s="210" t="s">
        <v>84</v>
      </c>
      <c r="AY238" s="209" t="s">
        <v>118</v>
      </c>
      <c r="BK238" s="211">
        <f>BK239</f>
        <v>0</v>
      </c>
    </row>
    <row r="239" s="2" customFormat="1" ht="55.5" customHeight="1">
      <c r="A239" s="38"/>
      <c r="B239" s="39"/>
      <c r="C239" s="214" t="s">
        <v>190</v>
      </c>
      <c r="D239" s="214" t="s">
        <v>120</v>
      </c>
      <c r="E239" s="215" t="s">
        <v>283</v>
      </c>
      <c r="F239" s="216" t="s">
        <v>284</v>
      </c>
      <c r="G239" s="217" t="s">
        <v>285</v>
      </c>
      <c r="H239" s="218">
        <v>1</v>
      </c>
      <c r="I239" s="219"/>
      <c r="J239" s="220">
        <f>ROUND(I239*H239,2)</f>
        <v>0</v>
      </c>
      <c r="K239" s="216" t="s">
        <v>1</v>
      </c>
      <c r="L239" s="44"/>
      <c r="M239" s="274" t="s">
        <v>1</v>
      </c>
      <c r="N239" s="275" t="s">
        <v>41</v>
      </c>
      <c r="O239" s="276"/>
      <c r="P239" s="277">
        <f>O239*H239</f>
        <v>0</v>
      </c>
      <c r="Q239" s="277">
        <v>0</v>
      </c>
      <c r="R239" s="277">
        <f>Q239*H239</f>
        <v>0</v>
      </c>
      <c r="S239" s="277">
        <v>0</v>
      </c>
      <c r="T239" s="27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5" t="s">
        <v>286</v>
      </c>
      <c r="AT239" s="225" t="s">
        <v>120</v>
      </c>
      <c r="AU239" s="225" t="s">
        <v>86</v>
      </c>
      <c r="AY239" s="17" t="s">
        <v>118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7" t="s">
        <v>84</v>
      </c>
      <c r="BK239" s="226">
        <f>ROUND(I239*H239,2)</f>
        <v>0</v>
      </c>
      <c r="BL239" s="17" t="s">
        <v>286</v>
      </c>
      <c r="BM239" s="225" t="s">
        <v>287</v>
      </c>
    </row>
    <row r="240" s="2" customFormat="1" ht="6.96" customHeight="1">
      <c r="A240" s="38"/>
      <c r="B240" s="66"/>
      <c r="C240" s="67"/>
      <c r="D240" s="67"/>
      <c r="E240" s="67"/>
      <c r="F240" s="67"/>
      <c r="G240" s="67"/>
      <c r="H240" s="67"/>
      <c r="I240" s="67"/>
      <c r="J240" s="67"/>
      <c r="K240" s="67"/>
      <c r="L240" s="44"/>
      <c r="M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</row>
  </sheetData>
  <sheetProtection sheet="1" autoFilter="0" formatColumns="0" formatRows="0" objects="1" scenarios="1" spinCount="100000" saltValue="RUYvZaHza84uD1JtVaquR0i9pwveOTO15oiS+Oi8PcQZKtr0aNweROqpdtiTie6juM9YLKBbJUnr+YRyZErgRw==" hashValue="M+8QKfS9ySQWFErny9VTqrkicEaut9AH/GiZcNZ3Juqla/zdPfIIkrBPtLiBlFmQDmglBTWic63oDYDh0tTQbA==" algorithmName="SHA-512" password="CC35"/>
  <autoFilter ref="C123:K23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</dc:creator>
  <cp:lastModifiedBy>petr</cp:lastModifiedBy>
  <dcterms:created xsi:type="dcterms:W3CDTF">2026-02-26T21:18:46Z</dcterms:created>
  <dcterms:modified xsi:type="dcterms:W3CDTF">2026-02-26T21:18:47Z</dcterms:modified>
</cp:coreProperties>
</file>