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_01 - LESNÍ CESTA Č.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'2025_01 - LESNÍ CESTA Č. ...'!$C$86:$K$570</definedName>
    <definedName name="_xlnm.Print_Area" localSheetId="1">'2025_01 - LESNÍ CESTA Č. ...'!$C$4:$J$37,'2025_01 - LESNÍ CESTA Č. ...'!$C$43:$J$70,'2025_01 - LESNÍ CESTA Č. ...'!$C$76:$K$570</definedName>
    <definedName name="_xlnm.Print_Titles" localSheetId="1">'2025_01 - LESNÍ CESTA Č. ...'!$86:$86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568"/>
  <c r="BH568"/>
  <c r="BG568"/>
  <c r="BF568"/>
  <c r="T568"/>
  <c r="T567"/>
  <c r="R568"/>
  <c r="R567"/>
  <c r="P568"/>
  <c r="P567"/>
  <c r="BI565"/>
  <c r="BH565"/>
  <c r="BG565"/>
  <c r="BF565"/>
  <c r="T565"/>
  <c r="R565"/>
  <c r="P565"/>
  <c r="BI561"/>
  <c r="BH561"/>
  <c r="BG561"/>
  <c r="BF561"/>
  <c r="T561"/>
  <c r="R561"/>
  <c r="P561"/>
  <c r="BI556"/>
  <c r="BH556"/>
  <c r="BG556"/>
  <c r="BF556"/>
  <c r="T556"/>
  <c r="R556"/>
  <c r="P556"/>
  <c r="BI552"/>
  <c r="BH552"/>
  <c r="BG552"/>
  <c r="BF552"/>
  <c r="T552"/>
  <c r="R552"/>
  <c r="P552"/>
  <c r="BI549"/>
  <c r="BH549"/>
  <c r="BG549"/>
  <c r="BF549"/>
  <c r="T549"/>
  <c r="R549"/>
  <c r="P549"/>
  <c r="BI545"/>
  <c r="BH545"/>
  <c r="BG545"/>
  <c r="BF545"/>
  <c r="T545"/>
  <c r="T544"/>
  <c r="R545"/>
  <c r="R544"/>
  <c r="P545"/>
  <c r="P544"/>
  <c r="BI541"/>
  <c r="BH541"/>
  <c r="BG541"/>
  <c r="BF541"/>
  <c r="T541"/>
  <c r="R541"/>
  <c r="P541"/>
  <c r="BI538"/>
  <c r="BH538"/>
  <c r="BG538"/>
  <c r="BF538"/>
  <c r="T538"/>
  <c r="R538"/>
  <c r="P538"/>
  <c r="BI534"/>
  <c r="BH534"/>
  <c r="BG534"/>
  <c r="BF534"/>
  <c r="T534"/>
  <c r="R534"/>
  <c r="P534"/>
  <c r="BI531"/>
  <c r="BH531"/>
  <c r="BG531"/>
  <c r="BF531"/>
  <c r="T531"/>
  <c r="R531"/>
  <c r="P531"/>
  <c r="BI527"/>
  <c r="BH527"/>
  <c r="BG527"/>
  <c r="BF527"/>
  <c r="T527"/>
  <c r="R527"/>
  <c r="P527"/>
  <c r="BI524"/>
  <c r="BH524"/>
  <c r="BG524"/>
  <c r="BF524"/>
  <c r="T524"/>
  <c r="R524"/>
  <c r="P524"/>
  <c r="BI516"/>
  <c r="BH516"/>
  <c r="BG516"/>
  <c r="BF516"/>
  <c r="T516"/>
  <c r="R516"/>
  <c r="P516"/>
  <c r="BI507"/>
  <c r="BH507"/>
  <c r="BG507"/>
  <c r="BF507"/>
  <c r="T507"/>
  <c r="R507"/>
  <c r="P507"/>
  <c r="BI500"/>
  <c r="BH500"/>
  <c r="BG500"/>
  <c r="BF500"/>
  <c r="T500"/>
  <c r="R500"/>
  <c r="P500"/>
  <c r="BI494"/>
  <c r="BH494"/>
  <c r="BG494"/>
  <c r="BF494"/>
  <c r="T494"/>
  <c r="R494"/>
  <c r="P494"/>
  <c r="BI490"/>
  <c r="BH490"/>
  <c r="BG490"/>
  <c r="BF490"/>
  <c r="T490"/>
  <c r="R490"/>
  <c r="P490"/>
  <c r="BI486"/>
  <c r="BH486"/>
  <c r="BG486"/>
  <c r="BF486"/>
  <c r="T486"/>
  <c r="R486"/>
  <c r="P486"/>
  <c r="BI483"/>
  <c r="BH483"/>
  <c r="BG483"/>
  <c r="BF483"/>
  <c r="T483"/>
  <c r="R483"/>
  <c r="P483"/>
  <c r="BI474"/>
  <c r="BH474"/>
  <c r="BG474"/>
  <c r="BF474"/>
  <c r="T474"/>
  <c r="R474"/>
  <c r="P474"/>
  <c r="BI469"/>
  <c r="BH469"/>
  <c r="BG469"/>
  <c r="BF469"/>
  <c r="T469"/>
  <c r="R469"/>
  <c r="P469"/>
  <c r="BI460"/>
  <c r="BH460"/>
  <c r="BG460"/>
  <c r="BF460"/>
  <c r="T460"/>
  <c r="R460"/>
  <c r="P460"/>
  <c r="BI453"/>
  <c r="BH453"/>
  <c r="BG453"/>
  <c r="BF453"/>
  <c r="T453"/>
  <c r="R453"/>
  <c r="P453"/>
  <c r="BI452"/>
  <c r="BH452"/>
  <c r="BG452"/>
  <c r="BF452"/>
  <c r="T452"/>
  <c r="R452"/>
  <c r="P452"/>
  <c r="BI445"/>
  <c r="BH445"/>
  <c r="BG445"/>
  <c r="BF445"/>
  <c r="T445"/>
  <c r="R445"/>
  <c r="P445"/>
  <c r="BI440"/>
  <c r="BH440"/>
  <c r="BG440"/>
  <c r="BF440"/>
  <c r="T440"/>
  <c r="R440"/>
  <c r="P440"/>
  <c r="BI433"/>
  <c r="BH433"/>
  <c r="BG433"/>
  <c r="BF433"/>
  <c r="T433"/>
  <c r="R433"/>
  <c r="P433"/>
  <c r="BI429"/>
  <c r="BH429"/>
  <c r="BG429"/>
  <c r="BF429"/>
  <c r="T429"/>
  <c r="R429"/>
  <c r="P429"/>
  <c r="BI425"/>
  <c r="BH425"/>
  <c r="BG425"/>
  <c r="BF425"/>
  <c r="T425"/>
  <c r="R425"/>
  <c r="P425"/>
  <c r="BI421"/>
  <c r="BH421"/>
  <c r="BG421"/>
  <c r="BF421"/>
  <c r="T421"/>
  <c r="R421"/>
  <c r="P421"/>
  <c r="BI415"/>
  <c r="BH415"/>
  <c r="BG415"/>
  <c r="BF415"/>
  <c r="T415"/>
  <c r="R415"/>
  <c r="P415"/>
  <c r="BI413"/>
  <c r="BH413"/>
  <c r="BG413"/>
  <c r="BF413"/>
  <c r="T413"/>
  <c r="R413"/>
  <c r="P413"/>
  <c r="BI407"/>
  <c r="BH407"/>
  <c r="BG407"/>
  <c r="BF407"/>
  <c r="T407"/>
  <c r="R407"/>
  <c r="P407"/>
  <c r="BI402"/>
  <c r="BH402"/>
  <c r="BG402"/>
  <c r="BF402"/>
  <c r="T402"/>
  <c r="R402"/>
  <c r="P402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8"/>
  <c r="BH388"/>
  <c r="BG388"/>
  <c r="BF388"/>
  <c r="T388"/>
  <c r="R388"/>
  <c r="P388"/>
  <c r="BI386"/>
  <c r="BH386"/>
  <c r="BG386"/>
  <c r="BF386"/>
  <c r="T386"/>
  <c r="R386"/>
  <c r="P386"/>
  <c r="BI376"/>
  <c r="BH376"/>
  <c r="BG376"/>
  <c r="BF376"/>
  <c r="T376"/>
  <c r="R376"/>
  <c r="P376"/>
  <c r="BI365"/>
  <c r="BH365"/>
  <c r="BG365"/>
  <c r="BF365"/>
  <c r="T365"/>
  <c r="R365"/>
  <c r="P365"/>
  <c r="BI352"/>
  <c r="BH352"/>
  <c r="BG352"/>
  <c r="BF352"/>
  <c r="T352"/>
  <c r="R352"/>
  <c r="P352"/>
  <c r="BI339"/>
  <c r="BH339"/>
  <c r="BG339"/>
  <c r="BF339"/>
  <c r="T339"/>
  <c r="R339"/>
  <c r="P339"/>
  <c r="BI326"/>
  <c r="BH326"/>
  <c r="BG326"/>
  <c r="BF326"/>
  <c r="T326"/>
  <c r="R326"/>
  <c r="P326"/>
  <c r="BI313"/>
  <c r="BH313"/>
  <c r="BG313"/>
  <c r="BF313"/>
  <c r="T313"/>
  <c r="R313"/>
  <c r="P313"/>
  <c r="BI309"/>
  <c r="BH309"/>
  <c r="BG309"/>
  <c r="BF309"/>
  <c r="T309"/>
  <c r="R309"/>
  <c r="P309"/>
  <c r="BI303"/>
  <c r="BH303"/>
  <c r="BG303"/>
  <c r="BF303"/>
  <c r="T303"/>
  <c r="R303"/>
  <c r="P303"/>
  <c r="BI299"/>
  <c r="BH299"/>
  <c r="BG299"/>
  <c r="BF299"/>
  <c r="T299"/>
  <c r="R299"/>
  <c r="P299"/>
  <c r="BI285"/>
  <c r="BH285"/>
  <c r="BG285"/>
  <c r="BF285"/>
  <c r="T285"/>
  <c r="R285"/>
  <c r="P285"/>
  <c r="BI274"/>
  <c r="BH274"/>
  <c r="BG274"/>
  <c r="BF274"/>
  <c r="T274"/>
  <c r="R274"/>
  <c r="P274"/>
  <c r="BI266"/>
  <c r="BH266"/>
  <c r="BG266"/>
  <c r="BF266"/>
  <c r="T266"/>
  <c r="R266"/>
  <c r="P266"/>
  <c r="BI265"/>
  <c r="BH265"/>
  <c r="BG265"/>
  <c r="BF265"/>
  <c r="T265"/>
  <c r="R265"/>
  <c r="P265"/>
  <c r="BI257"/>
  <c r="BH257"/>
  <c r="BG257"/>
  <c r="BF257"/>
  <c r="T257"/>
  <c r="R257"/>
  <c r="P257"/>
  <c r="BI247"/>
  <c r="BH247"/>
  <c r="BG247"/>
  <c r="BF247"/>
  <c r="T247"/>
  <c r="R247"/>
  <c r="P247"/>
  <c r="BI234"/>
  <c r="BH234"/>
  <c r="BG234"/>
  <c r="BF234"/>
  <c r="T234"/>
  <c r="R234"/>
  <c r="P234"/>
  <c r="BI229"/>
  <c r="BH229"/>
  <c r="BG229"/>
  <c r="BF229"/>
  <c r="T229"/>
  <c r="R229"/>
  <c r="P229"/>
  <c r="BI221"/>
  <c r="BH221"/>
  <c r="BG221"/>
  <c r="BF221"/>
  <c r="T221"/>
  <c r="R221"/>
  <c r="P221"/>
  <c r="BI204"/>
  <c r="BH204"/>
  <c r="BG204"/>
  <c r="BF204"/>
  <c r="T204"/>
  <c r="R204"/>
  <c r="P204"/>
  <c r="BI193"/>
  <c r="BH193"/>
  <c r="BG193"/>
  <c r="BF193"/>
  <c r="T193"/>
  <c r="R193"/>
  <c r="P193"/>
  <c r="BI188"/>
  <c r="BH188"/>
  <c r="BG188"/>
  <c r="BF188"/>
  <c r="T188"/>
  <c r="R188"/>
  <c r="P188"/>
  <c r="BI183"/>
  <c r="BH183"/>
  <c r="BG183"/>
  <c r="BF183"/>
  <c r="T183"/>
  <c r="R183"/>
  <c r="P183"/>
  <c r="BI176"/>
  <c r="BH176"/>
  <c r="BG176"/>
  <c r="BF176"/>
  <c r="T176"/>
  <c r="R176"/>
  <c r="P176"/>
  <c r="BI168"/>
  <c r="BH168"/>
  <c r="BG168"/>
  <c r="BF168"/>
  <c r="T168"/>
  <c r="R168"/>
  <c r="P168"/>
  <c r="BI161"/>
  <c r="BH161"/>
  <c r="BG161"/>
  <c r="BF161"/>
  <c r="T161"/>
  <c r="R161"/>
  <c r="P161"/>
  <c r="BI153"/>
  <c r="BH153"/>
  <c r="BG153"/>
  <c r="BF153"/>
  <c r="T153"/>
  <c r="R153"/>
  <c r="P153"/>
  <c r="BI140"/>
  <c r="BH140"/>
  <c r="BG140"/>
  <c r="BF140"/>
  <c r="T140"/>
  <c r="R140"/>
  <c r="P140"/>
  <c r="BI134"/>
  <c r="BH134"/>
  <c r="BG134"/>
  <c r="BF134"/>
  <c r="T134"/>
  <c r="R134"/>
  <c r="P134"/>
  <c r="BI123"/>
  <c r="BH123"/>
  <c r="BG123"/>
  <c r="BF123"/>
  <c r="T123"/>
  <c r="R123"/>
  <c r="P123"/>
  <c r="BI112"/>
  <c r="BH112"/>
  <c r="BG112"/>
  <c r="BF112"/>
  <c r="T112"/>
  <c r="R112"/>
  <c r="P112"/>
  <c r="BI98"/>
  <c r="BH98"/>
  <c r="BG98"/>
  <c r="BF98"/>
  <c r="T98"/>
  <c r="R98"/>
  <c r="P98"/>
  <c r="BI90"/>
  <c r="BH90"/>
  <c r="BG90"/>
  <c r="BF90"/>
  <c r="T90"/>
  <c r="R90"/>
  <c r="P90"/>
  <c r="J84"/>
  <c r="J83"/>
  <c r="F83"/>
  <c r="F81"/>
  <c r="E79"/>
  <c r="J51"/>
  <c r="J50"/>
  <c r="F50"/>
  <c r="F48"/>
  <c r="E46"/>
  <c r="J16"/>
  <c r="E16"/>
  <c r="F84"/>
  <c r="J15"/>
  <c r="J10"/>
  <c r="J81"/>
  <c i="1" r="L50"/>
  <c r="AM50"/>
  <c r="AM49"/>
  <c r="L49"/>
  <c r="AM47"/>
  <c r="L47"/>
  <c r="L45"/>
  <c r="L44"/>
  <c i="2" r="J568"/>
  <c r="J565"/>
  <c r="J556"/>
  <c r="J552"/>
  <c r="J541"/>
  <c r="BK534"/>
  <c r="BK527"/>
  <c r="J490"/>
  <c r="J469"/>
  <c r="BK445"/>
  <c r="BK425"/>
  <c r="BK407"/>
  <c r="BK398"/>
  <c r="BK365"/>
  <c r="J313"/>
  <c r="BK299"/>
  <c r="BK541"/>
  <c r="J527"/>
  <c r="J516"/>
  <c r="BK490"/>
  <c r="BK469"/>
  <c r="J445"/>
  <c r="J425"/>
  <c r="J407"/>
  <c r="BK392"/>
  <c r="J386"/>
  <c r="BK313"/>
  <c r="BK285"/>
  <c r="BK266"/>
  <c r="BK257"/>
  <c r="BK234"/>
  <c r="BK221"/>
  <c r="BK193"/>
  <c r="BK176"/>
  <c r="J140"/>
  <c r="J98"/>
  <c r="J176"/>
  <c r="BK140"/>
  <c r="BK98"/>
  <c r="BK531"/>
  <c r="BK507"/>
  <c r="J486"/>
  <c r="BK460"/>
  <c r="BK452"/>
  <c r="J421"/>
  <c r="J402"/>
  <c r="J388"/>
  <c r="J352"/>
  <c r="J303"/>
  <c r="J549"/>
  <c r="BK538"/>
  <c r="BK524"/>
  <c r="J494"/>
  <c r="BK474"/>
  <c r="J452"/>
  <c r="BK429"/>
  <c r="BK421"/>
  <c r="BK395"/>
  <c r="J376"/>
  <c r="BK326"/>
  <c r="J299"/>
  <c r="J274"/>
  <c r="J265"/>
  <c r="J257"/>
  <c r="J229"/>
  <c r="J204"/>
  <c r="BK183"/>
  <c r="BK153"/>
  <c r="J112"/>
  <c i="1" r="AS54"/>
  <c i="2" r="J168"/>
  <c r="BK134"/>
  <c r="BK90"/>
  <c r="BK568"/>
  <c r="BK565"/>
  <c r="J561"/>
  <c r="BK552"/>
  <c r="BK549"/>
  <c r="J538"/>
  <c r="BK516"/>
  <c r="J500"/>
  <c r="J483"/>
  <c r="J453"/>
  <c r="BK433"/>
  <c r="BK415"/>
  <c r="J392"/>
  <c r="BK386"/>
  <c r="BK339"/>
  <c r="BK309"/>
  <c r="BK556"/>
  <c r="J534"/>
  <c r="BK500"/>
  <c r="BK483"/>
  <c r="BK453"/>
  <c r="BK440"/>
  <c r="J415"/>
  <c r="J398"/>
  <c r="J365"/>
  <c r="J339"/>
  <c r="BK303"/>
  <c r="BK274"/>
  <c r="BK265"/>
  <c r="BK247"/>
  <c r="BK229"/>
  <c r="BK204"/>
  <c r="J188"/>
  <c r="J161"/>
  <c r="BK123"/>
  <c r="BK188"/>
  <c r="BK161"/>
  <c r="J123"/>
  <c r="J545"/>
  <c r="J524"/>
  <c r="BK494"/>
  <c r="J474"/>
  <c r="J440"/>
  <c r="J429"/>
  <c r="J413"/>
  <c r="J395"/>
  <c r="BK376"/>
  <c r="J326"/>
  <c r="BK561"/>
  <c r="BK545"/>
  <c r="J531"/>
  <c r="J507"/>
  <c r="BK486"/>
  <c r="J460"/>
  <c r="J433"/>
  <c r="BK413"/>
  <c r="BK402"/>
  <c r="BK388"/>
  <c r="BK352"/>
  <c r="J309"/>
  <c r="J285"/>
  <c r="J266"/>
  <c r="J247"/>
  <c r="J234"/>
  <c r="J221"/>
  <c r="J193"/>
  <c r="BK168"/>
  <c r="J134"/>
  <c r="J90"/>
  <c r="J183"/>
  <c r="J153"/>
  <c r="BK112"/>
  <c l="1" r="P220"/>
  <c r="T220"/>
  <c r="R220"/>
  <c r="BK89"/>
  <c r="T89"/>
  <c r="BK233"/>
  <c r="J233"/>
  <c r="J59"/>
  <c r="R233"/>
  <c r="BK284"/>
  <c r="J284"/>
  <c r="J60"/>
  <c r="R284"/>
  <c r="BK397"/>
  <c r="J397"/>
  <c r="J61"/>
  <c r="BK414"/>
  <c r="J414"/>
  <c r="J63"/>
  <c r="P89"/>
  <c r="R89"/>
  <c r="P233"/>
  <c r="T233"/>
  <c r="P284"/>
  <c r="T284"/>
  <c r="P397"/>
  <c r="R397"/>
  <c r="T397"/>
  <c r="BK406"/>
  <c r="J406"/>
  <c r="J62"/>
  <c r="P406"/>
  <c r="R406"/>
  <c r="T406"/>
  <c r="P414"/>
  <c r="R414"/>
  <c r="T414"/>
  <c r="BK515"/>
  <c r="J515"/>
  <c r="J64"/>
  <c r="P515"/>
  <c r="R515"/>
  <c r="T515"/>
  <c r="BK548"/>
  <c r="J548"/>
  <c r="J67"/>
  <c r="P548"/>
  <c r="R548"/>
  <c r="T548"/>
  <c r="BK555"/>
  <c r="J555"/>
  <c r="J68"/>
  <c r="P555"/>
  <c r="R555"/>
  <c r="T555"/>
  <c r="BK220"/>
  <c r="J220"/>
  <c r="J58"/>
  <c r="BK544"/>
  <c r="J544"/>
  <c r="J65"/>
  <c r="BK567"/>
  <c r="J567"/>
  <c r="J69"/>
  <c r="J48"/>
  <c r="F51"/>
  <c r="BE98"/>
  <c r="BE153"/>
  <c r="BE90"/>
  <c r="BE112"/>
  <c r="BE123"/>
  <c r="BE134"/>
  <c r="BE140"/>
  <c r="BE161"/>
  <c r="BE168"/>
  <c r="BE176"/>
  <c r="BE183"/>
  <c r="BE188"/>
  <c r="BE193"/>
  <c r="BE204"/>
  <c r="BE221"/>
  <c r="BE229"/>
  <c r="BE234"/>
  <c r="BE247"/>
  <c r="BE257"/>
  <c r="BE265"/>
  <c r="BE266"/>
  <c r="BE274"/>
  <c r="BE285"/>
  <c r="BE299"/>
  <c r="BE309"/>
  <c r="BE313"/>
  <c r="BE352"/>
  <c r="BE376"/>
  <c r="BE386"/>
  <c r="BE388"/>
  <c r="BE392"/>
  <c r="BE395"/>
  <c r="BE398"/>
  <c r="BE407"/>
  <c r="BE413"/>
  <c r="BE415"/>
  <c r="BE425"/>
  <c r="BE433"/>
  <c r="BE452"/>
  <c r="BE460"/>
  <c r="BE474"/>
  <c r="BE483"/>
  <c r="BE486"/>
  <c r="BE494"/>
  <c r="BE507"/>
  <c r="BE516"/>
  <c r="BE527"/>
  <c r="BE534"/>
  <c r="BE538"/>
  <c r="BE541"/>
  <c r="BE549"/>
  <c r="BE556"/>
  <c r="BE303"/>
  <c r="BE326"/>
  <c r="BE339"/>
  <c r="BE365"/>
  <c r="BE402"/>
  <c r="BE421"/>
  <c r="BE429"/>
  <c r="BE440"/>
  <c r="BE445"/>
  <c r="BE453"/>
  <c r="BE469"/>
  <c r="BE490"/>
  <c r="BE500"/>
  <c r="BE524"/>
  <c r="BE531"/>
  <c r="BE545"/>
  <c r="BE552"/>
  <c r="BE561"/>
  <c r="BE565"/>
  <c r="BE568"/>
  <c r="F32"/>
  <c i="1" r="BA55"/>
  <c r="BA54"/>
  <c r="W30"/>
  <c i="2" r="F35"/>
  <c i="1" r="BD55"/>
  <c r="BD54"/>
  <c r="W33"/>
  <c i="2" r="F33"/>
  <c i="1" r="BB55"/>
  <c r="BB54"/>
  <c r="W31"/>
  <c i="2" r="J32"/>
  <c i="1" r="AW55"/>
  <c i="2" r="F34"/>
  <c i="1" r="BC55"/>
  <c r="BC54"/>
  <c r="W32"/>
  <c i="2" l="1" r="R547"/>
  <c r="R88"/>
  <c r="R87"/>
  <c r="T88"/>
  <c r="T547"/>
  <c r="P547"/>
  <c r="P88"/>
  <c r="P87"/>
  <c i="1" r="AU55"/>
  <c i="2" r="BK88"/>
  <c r="J88"/>
  <c r="J56"/>
  <c r="J89"/>
  <c r="J57"/>
  <c r="BK547"/>
  <c r="J547"/>
  <c r="J66"/>
  <c i="1" r="AU54"/>
  <c r="AY54"/>
  <c i="2" r="F31"/>
  <c i="1" r="AZ55"/>
  <c r="AZ54"/>
  <c r="W29"/>
  <c r="AW54"/>
  <c r="AK30"/>
  <c r="AX54"/>
  <c i="2" r="J31"/>
  <c i="1" r="AV55"/>
  <c r="AT55"/>
  <c i="2" l="1" r="T87"/>
  <c r="BK87"/>
  <c r="J87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<sst xmlns="http://schemas.openxmlformats.org/spreadsheetml/2006/main">
  <si>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</si>
  <si>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</si>
  <si>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</si>
  <si>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</si>
  <si>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</si>
  <si>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{e3230172-72cc-481d-90b5-2b210549d020}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</si>
  <si>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</si>
  <si>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</si>
  <si>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</si>
  <si>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</si>
  <si>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</si>
  <si>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</si>
  <si>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</si>
  <si>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</si>
  <si>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</si>
  <si>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</si>
  <si>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</si>
  <si>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LESNÍ CESTA Č. 49, ZELENÝ PLAC - HORIZONTÁLKA - III. ETAPA</t>
  </si>
  <si>
    <t>KSO:</t>
  </si>
  <si>
    <t>822 29 72</t>
  </si>
  <si>
    <t>CC-CZ:</t>
  </si>
  <si>
    <t/>
  </si>
  <si>
    <t>Místo:</t>
  </si>
  <si>
    <t>Česká Kubice, Pec, Čerchov</t>
  </si>
  <si>
    <t>Datum:</t>
  </si>
  <si>
    <t>14. 1. 2025</t>
  </si>
  <si>
    <t>Zadavatel:</t>
  </si>
  <si>
    <t>IČ:</t>
  </si>
  <si>
    <t>Domažlické městské lesy s.r.o.</t>
  </si>
  <si>
    <t>DIČ:</t>
  </si>
  <si>
    <t>Účastník:</t>
  </si>
  <si>
    <t>Vyplň údaj</t>
  </si>
  <si>
    <t>Projektant:</t>
  </si>
  <si>
    <t>Ing. Jaroslav Rojt</t>
  </si>
  <si>
    <t>True</t>
  </si>
  <si>
    <t>Zpracovatel:</t>
  </si>
  <si>
    <t>Jan Leinhäupel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</si>
  <si>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</si>
  <si>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</si>
  <si>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</si>
  <si>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</si>
  <si>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</si>
  <si>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</si>
  <si>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</si>
  <si>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</si>
  <si>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</si>
  <si>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</si>
  <si>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</si>
  <si>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</si>
  <si>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</si>
  <si>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</si>
  <si>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</si>
  <si>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</si>
  <si>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</si>
  <si>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</si>
  <si>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</si>
  <si>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</si>
  <si>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</si>
  <si>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</si>
  <si>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</si>
  <si>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</si>
  <si>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</si>
  <si>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</si>
  <si>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</si>
  <si>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</si>
  <si>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</si>
  <si>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</si>
  <si>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</si>
  <si>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</si>
  <si>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</si>
  <si>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</si>
  <si>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</si>
  <si>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</si>
  <si>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</si>
  <si>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</si>
  <si>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</si>
  <si>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</si>
  <si>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</si>
  <si>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</si>
  <si>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</si>
  <si>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</si>
  <si>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</si>
  <si>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</si>
  <si>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</si>
  <si>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</si>
  <si>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</si>
  <si>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</si>
  <si>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</si>
  <si>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</si>
  <si>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</si>
  <si>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</si>
  <si>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</si>
  <si>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</si>
  <si>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</si>
  <si>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</si>
  <si>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</si>
  <si>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</si>
  <si>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</si>
  <si>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</si>
  <si>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</si>
  <si>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</si>
  <si>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</si>
  <si>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</si>
  <si>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</si>
  <si>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</si>
  <si>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</si>
  <si>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</si>
  <si>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</si>
  <si>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</si>
  <si>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</si>
  <si>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</si>
  <si>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</si>
  <si>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</si>
  <si>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</si>
  <si>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</si>
  <si>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</si>
  <si>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</si>
  <si>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</si>
  <si>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113107326</t>
  </si>
  <si>
    <t>Odstranění podkladů nebo krytů strojně plochy jednotlivě do 50 m2 s přemístěním hmot na skládku na vzdálenost do 3 m nebo s naložením na dopravní prostředek z kameniva hrubého drceného se štětem, o tl. vrstvy přes 250 do 450 mm</t>
  </si>
  <si>
    <t>m2</t>
  </si>
  <si>
    <t>CS ÚRS 2025 01</t>
  </si>
  <si>
    <t>4</t>
  </si>
  <si>
    <t>-689653682</t>
  </si>
  <si>
    <t>Online PSC</t>
  </si>
  <si>
    <t>https://podminky.urs.cz/item/CS_URS_2025_01/113107326</t>
  </si>
  <si>
    <t>VV</t>
  </si>
  <si>
    <t>"PŘEKOP KOMUNIKACE"</t>
  </si>
  <si>
    <t>"km 0,977 50" 8</t>
  </si>
  <si>
    <t>"km 1,701 55" 7</t>
  </si>
  <si>
    <t>"km 1,875 66" 6,5</t>
  </si>
  <si>
    <t>"km 2,575 44" 6,5</t>
  </si>
  <si>
    <t>Součet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</si>
  <si>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</si>
  <si>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</si>
  <si>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316559894</t>
  </si>
  <si>
    <t>https://podminky.urs.cz/item/CS_URS_2025_01/113107342</t>
  </si>
  <si>
    <t>"pro vyrovnání výškové diference, na délku 5 m"</t>
  </si>
  <si>
    <t>"ZÚ km 0,900 84" 3,7*5</t>
  </si>
  <si>
    <t>"KÚ km 2,597 72" 3*5</t>
  </si>
  <si>
    <t>"V MÍSTĚ SANACE"</t>
  </si>
  <si>
    <t>"předpoklad" 185</t>
  </si>
  <si>
    <t>"(bude upřesněno investorem)"</t>
  </si>
  <si>
    <t>3</t>
  </si>
  <si>
    <t>121151204</t>
  </si>
  <si>
    <t>Sejmutí lesní půdy strojně při souvislé ploše do 100 m2, tl. vrstvy přes 200 do 250 mm</t>
  </si>
  <si>
    <t>-471774971</t>
  </si>
  <si>
    <t>https://podminky.urs.cz/item/CS_URS_2025_01/121151204</t>
  </si>
  <si>
    <t>"pro odláždění vtoku a výtoku"</t>
  </si>
  <si>
    <t>"TRUBNÍ PROPUSTKY"</t>
  </si>
  <si>
    <t>"km 0,977 50" 2,5+9</t>
  </si>
  <si>
    <t>"km 1,701 55" 2,5+3</t>
  </si>
  <si>
    <t>"km 1,875 66" 2,5</t>
  </si>
  <si>
    <t>"km 2,575 44" 2,5</t>
  </si>
  <si>
    <t>"ODVODŇOVACÍ RIGOL"</t>
  </si>
  <si>
    <t>"km 1,213 93 L" 5</t>
  </si>
  <si>
    <t>122452203</t>
  </si>
  <si>
    <t>Odkopávky a prokopávky nezapažené pro silnice a dálnice strojně v hornině třídy těžitelnosti II do 100 m3</t>
  </si>
  <si>
    <t>m3</t>
  </si>
  <si>
    <t>-1412847835</t>
  </si>
  <si>
    <t>https://podminky.urs.cz/item/CS_URS_2025_01/122452203</t>
  </si>
  <si>
    <t>"KŘIŽOVATKA"</t>
  </si>
  <si>
    <t>"km 1,213 93 L" 155*0,4</t>
  </si>
  <si>
    <t>"SJEZDY"</t>
  </si>
  <si>
    <t>"km 0,910 44 P" 15*0,4</t>
  </si>
  <si>
    <t>"km 1,198 10 P" 20*0,4</t>
  </si>
  <si>
    <t>"km 1,231 09 P" 15*0,4</t>
  </si>
  <si>
    <t>"km 1,795 49 P" 25*0,4</t>
  </si>
  <si>
    <t>"km 1,797 47 L" 15*0,4</t>
  </si>
  <si>
    <t>5</t>
  </si>
  <si>
    <t>131351100</t>
  </si>
  <si>
    <t>Hloubení nezapažených jam a zářezů strojně s urovnáním dna do předepsaného profilu a spádu v hornině třídy těžitelnosti II skupiny 4 do 20 m3</t>
  </si>
  <si>
    <t>-1671969993</t>
  </si>
  <si>
    <t>https://podminky.urs.cz/item/CS_URS_2025_01/131351100</t>
  </si>
  <si>
    <t>"VTOKOVÝ OBJEKT"</t>
  </si>
  <si>
    <t>"km 1,875 66 L" 3</t>
  </si>
  <si>
    <t>"km 2,575 44 L" 3</t>
  </si>
  <si>
    <t>6</t>
  </si>
  <si>
    <t>132351101</t>
  </si>
  <si>
    <t>Hloubení nezapažených rýh šířky do 800 mm strojně s urovnáním dna do předepsaného profilu a spádu v hornině třídy těžitelnosti II skupiny 4 do 20 m3</t>
  </si>
  <si>
    <t>-13962933</t>
  </si>
  <si>
    <t>https://podminky.urs.cz/item/CS_URS_2025_01/132351101</t>
  </si>
  <si>
    <t>"pro čela propustků"</t>
  </si>
  <si>
    <t>"km 0,977 50" 2</t>
  </si>
  <si>
    <t>"km 1,701 55" 2</t>
  </si>
  <si>
    <t>"km 1,875 66" 2</t>
  </si>
  <si>
    <t>"km 2,575 44" 2</t>
  </si>
  <si>
    <t>"pro beton. prahy"</t>
  </si>
  <si>
    <t>"km 0,977 50" 1</t>
  </si>
  <si>
    <t>"km 1,701 55" 0,3</t>
  </si>
  <si>
    <t>"km 1,875 66" 0,3</t>
  </si>
  <si>
    <t>"km 2,575 44" 0,3</t>
  </si>
  <si>
    <t>7</t>
  </si>
  <si>
    <t>132351251</t>
  </si>
  <si>
    <t>Hloubení nezapažených rýh šířky přes 800 do 2 000 mm strojně s urovnáním dna do předepsaného profilu a spádu v hornině třídy těžitelnosti II skupiny 4 do 20 m3</t>
  </si>
  <si>
    <t>-362125437</t>
  </si>
  <si>
    <t>https://podminky.urs.cz/item/CS_URS_2025_01/132351251</t>
  </si>
  <si>
    <t>"pro ŽB potrubí propustků"</t>
  </si>
  <si>
    <t>"km 0,977 50" 9,5</t>
  </si>
  <si>
    <t>"km 1,701 55" 9,5</t>
  </si>
  <si>
    <t>"km 1,875 66" 9,5</t>
  </si>
  <si>
    <t>"km 2,575 44" 9,5</t>
  </si>
  <si>
    <t>8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</si>
  <si>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</si>
  <si>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</si>
  <si>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2082254981</t>
  </si>
  <si>
    <t>https://podminky.urs.cz/item/CS_URS_2025_01/162251122</t>
  </si>
  <si>
    <t>"zemina na dočasnou skládku a zpět"</t>
  </si>
  <si>
    <t>"pro zásyp rýh" 10*2</t>
  </si>
  <si>
    <t>"pro obsyp objektů" 2*2</t>
  </si>
  <si>
    <t>"pro terénní úpravy" 12*2</t>
  </si>
  <si>
    <t>9</t>
  </si>
  <si>
    <t>162451126</t>
  </si>
  <si>
    <t>Vodorovné přemístění výkopku nebo sypaniny po suchu na obvyklém dopravním prostředku, bez naložení výkopku, avšak se složením bez rozhrnutí z horniny třídy těžitelnosti II skupiny 4 a 5 na vzdálenost přes 1 500 do 2 000 m</t>
  </si>
  <si>
    <t>-1149760011</t>
  </si>
  <si>
    <t>https://podminky.urs.cz/item/CS_URS_2025_01/162451126</t>
  </si>
  <si>
    <t>"odvoz výkopku zeminy na místo určené investorem"</t>
  </si>
  <si>
    <t>"celkem natěženo zeminy" 98+6+10+38</t>
  </si>
  <si>
    <t>"pro zásyp rýh" -10</t>
  </si>
  <si>
    <t>"pro obsyp objektů" -2</t>
  </si>
  <si>
    <t>"pro terénní úpravy" -12</t>
  </si>
  <si>
    <t>10</t>
  </si>
  <si>
    <t>167151102</t>
  </si>
  <si>
    <t>Nakládání, skládání a překládání neulehlého výkopku nebo sypaniny strojně nakládání, množství do 100 m3, z horniny třídy těžitelnosti II, skupiny 4 a 5</t>
  </si>
  <si>
    <t>295879435</t>
  </si>
  <si>
    <t>https://podminky.urs.cz/item/CS_URS_2025_01/167151102</t>
  </si>
  <si>
    <t>"zemina z dočasné skládky zpět"</t>
  </si>
  <si>
    <t>"pro zásyp rýh" 10</t>
  </si>
  <si>
    <t>"pro obsyp objektů" 2</t>
  </si>
  <si>
    <t>"pro terénní úpravy" 12</t>
  </si>
  <si>
    <t>11</t>
  </si>
  <si>
    <t>171251101</t>
  </si>
  <si>
    <t>Uložení sypanin do násypů strojně s rozprostřením sypaniny ve vrstvách a s hrubým urovnáním nezhutněných jakékoliv třídy těžitelnosti</t>
  </si>
  <si>
    <t>-355152282</t>
  </si>
  <si>
    <t>https://podminky.urs.cz/item/CS_URS_2025_01/171251101</t>
  </si>
  <si>
    <t>"terénní úpravy kolem vodohospodářských objektů"</t>
  </si>
  <si>
    <t>"orientačně" 12</t>
  </si>
  <si>
    <t>"(ze zeminy z výkopku)"</t>
  </si>
  <si>
    <t>171251201</t>
  </si>
  <si>
    <t>Uložení sypaniny na skládky nebo meziskládky bez hutnění s upravením uložené sypaniny do předepsaného tvaru</t>
  </si>
  <si>
    <t>-1118701167</t>
  </si>
  <si>
    <t>https://podminky.urs.cz/item/CS_URS_2025_01/171251201</t>
  </si>
  <si>
    <t>"zemina dočasná" 24</t>
  </si>
  <si>
    <t>"zemina trvalá" 128</t>
  </si>
  <si>
    <t>13</t>
  </si>
  <si>
    <t>174151101</t>
  </si>
  <si>
    <t>Zásyp sypaninou z jakékoliv horniny strojně s uložením výkopku ve vrstvách se zhutněním jam, šachet, rýh nebo kolem objektů v těchto vykopávkách</t>
  </si>
  <si>
    <t>1061911314</t>
  </si>
  <si>
    <t>https://podminky.urs.cz/item/CS_URS_2025_01/174151101</t>
  </si>
  <si>
    <t>"zásyp rýh"</t>
  </si>
  <si>
    <t>"km 0,977 50" 2,5</t>
  </si>
  <si>
    <t>"km 1,701 55" 2,5</t>
  </si>
  <si>
    <t>"kolem vtokových objektů"</t>
  </si>
  <si>
    <t>"km 1,875 66 L" 1</t>
  </si>
  <si>
    <t>"km 2,575 44 L" 1</t>
  </si>
  <si>
    <t>14</t>
  </si>
  <si>
    <t>181152302</t>
  </si>
  <si>
    <t>Úprava pláně na stavbách silnic a dálnic strojně v zářezech mimo skalních se zhutněním</t>
  </si>
  <si>
    <t>-2054909864</t>
  </si>
  <si>
    <t>https://podminky.urs.cz/item/CS_URS_2025_01/181152302</t>
  </si>
  <si>
    <t>"km 1,213 93 L" 155</t>
  </si>
  <si>
    <t>"km 0,910 44 P" 15</t>
  </si>
  <si>
    <t>"km 1,198 10 P" 20</t>
  </si>
  <si>
    <t>"km 1,231 09 P" 15</t>
  </si>
  <si>
    <t>"km 1,795 49 P" 25</t>
  </si>
  <si>
    <t>"km 1,797 47 L" 15</t>
  </si>
  <si>
    <t>Svislé a kompletní konstrukce</t>
  </si>
  <si>
    <t>15</t>
  </si>
  <si>
    <t>317361016</t>
  </si>
  <si>
    <t>Výztuž říms opěrných zdí a valů z oceli 10 505 (R) nebo BSt 500</t>
  </si>
  <si>
    <t>t</t>
  </si>
  <si>
    <t>-1723797488</t>
  </si>
  <si>
    <t>https://podminky.urs.cz/item/CS_URS_2025_01/317361016</t>
  </si>
  <si>
    <t>"km 0,977 50" 0,05</t>
  </si>
  <si>
    <t>"km 1,701 55" 0,05</t>
  </si>
  <si>
    <t>"km 1,875 66" 0,05</t>
  </si>
  <si>
    <t>"km 2,575 44" 0,05</t>
  </si>
  <si>
    <t>16</t>
  </si>
  <si>
    <t>321213231</t>
  </si>
  <si>
    <t>Zdivo nadzákladové z lomového kamene vodních staveb přehrad, jezů a plavebních komor, spodní stavby vodních elektráren, odběrných věží a výpustných zařízení, opěrných zdí, šachet, šachtic a ostatních konstrukcí rubové z lomového kamene lomařsky upraveného se zatřením spár, na maltu cementovou MC 5</t>
  </si>
  <si>
    <t>1394193483</t>
  </si>
  <si>
    <t>https://podminky.urs.cz/item/CS_URS_2025_01/321213231</t>
  </si>
  <si>
    <t>"TRUBNÍ PROPUSTEK"</t>
  </si>
  <si>
    <t>"km 1,701 55" (0,2*1,6*1,2)*2</t>
  </si>
  <si>
    <t>Vodorovné konstrukce</t>
  </si>
  <si>
    <t>17</t>
  </si>
  <si>
    <t>451317777</t>
  </si>
  <si>
    <t>Podklad nebo lože pod dlažbu (přídlažbu) v ploše vodorovné nebo ve sklonu do 1:5, tloušťky od 50 do 100 mm z betonu prostého</t>
  </si>
  <si>
    <t>1137192113</t>
  </si>
  <si>
    <t>https://podminky.urs.cz/item/CS_URS_2025_01/451317777</t>
  </si>
  <si>
    <t>"km 1,875 66 L" 1,5*1,5</t>
  </si>
  <si>
    <t>"km 2,878 44 L" 1,5*1,5</t>
  </si>
  <si>
    <t>18</t>
  </si>
  <si>
    <t>451319779</t>
  </si>
  <si>
    <t>Podklad nebo lože pod dlažbu (přídlažbu) Příplatek k cenám za zřízení podkladu nebo lože pod dlažbu ve sklonu přes 1:5, pro jakoukoliv tloušťku z betonu prostého</t>
  </si>
  <si>
    <t>-495766694</t>
  </si>
  <si>
    <t>https://podminky.urs.cz/item/CS_URS_2025_01/451319779</t>
  </si>
  <si>
    <t>19</t>
  </si>
  <si>
    <t>452111111</t>
  </si>
  <si>
    <t>Osazení betonových dílců pražců pod potrubí v otevřeném výkopu, průřezové plochy do 25000 mm2</t>
  </si>
  <si>
    <t>kus</t>
  </si>
  <si>
    <t>1814620905</t>
  </si>
  <si>
    <t>https://podminky.urs.cz/item/CS_URS_2025_01/452111111</t>
  </si>
  <si>
    <t>"km 0,977 50" 3*2</t>
  </si>
  <si>
    <t>"km 1,701 55" 3*2</t>
  </si>
  <si>
    <t>"km 1,875 66" 3*2</t>
  </si>
  <si>
    <t>"km 2,575 44" 3*2</t>
  </si>
  <si>
    <t>20</t>
  </si>
  <si>
    <t>M</t>
  </si>
  <si>
    <t>59222198</t>
  </si>
  <si>
    <t>prah podkladní ŽB pro trouby DN 600-800</t>
  </si>
  <si>
    <t>-847939085</t>
  </si>
  <si>
    <t>452312151</t>
  </si>
  <si>
    <t>Podkladní a zajišťovací konstrukce z betonu prostého v otevřeném výkopu bez zvýšených nároků na prostředí sedlové lože pod potrubí z betonu tř. C 20/25</t>
  </si>
  <si>
    <t>832445914</t>
  </si>
  <si>
    <t>https://podminky.urs.cz/item/CS_URS_2025_01/452312151</t>
  </si>
  <si>
    <t>"km 0,977 50" 6,7*0,28</t>
  </si>
  <si>
    <t>"km 1,701 55" 6,7*0,28</t>
  </si>
  <si>
    <t>"km 1,875 66" 6,7*0,28</t>
  </si>
  <si>
    <t>"km 2,575 44" 6,7*0,28</t>
  </si>
  <si>
    <t>22</t>
  </si>
  <si>
    <t>452313161</t>
  </si>
  <si>
    <t>Podkladní a zajišťovací konstrukce z betonu prostého v otevřeném výkopu bez zvýšených nároků na prostředí bloky pro potrubí z betonu tř. C 25/30</t>
  </si>
  <si>
    <t>1072171231</t>
  </si>
  <si>
    <t>https://podminky.urs.cz/item/CS_URS_2025_01/452313161</t>
  </si>
  <si>
    <t>"km 1,213 93 L" 0,3</t>
  </si>
  <si>
    <t>Komunikace pozemní</t>
  </si>
  <si>
    <t>23</t>
  </si>
  <si>
    <t>564861011</t>
  </si>
  <si>
    <t>Podklad ze štěrkodrti ŠD s rozprostřením a zhutněním plochy jednotlivě do 100 m2, po zhutnění tl. 200 mm</t>
  </si>
  <si>
    <t>860835332</t>
  </si>
  <si>
    <t>https://podminky.urs.cz/item/CS_URS_2025_01/564861011</t>
  </si>
  <si>
    <t>"km 0,910 44 P" 15*2</t>
  </si>
  <si>
    <t>"km 1,198 10 P" 20*2</t>
  </si>
  <si>
    <t>"km 1,231 09 P" 15*2</t>
  </si>
  <si>
    <t>"km 1,795 49 P" 25*2</t>
  </si>
  <si>
    <t>"km 1,797 47 L" 15*2</t>
  </si>
  <si>
    <t>"km 0,977 50" 8*2</t>
  </si>
  <si>
    <t>"km 1,701 55" 7*2</t>
  </si>
  <si>
    <t>"km 1,875 66" 6,5*2</t>
  </si>
  <si>
    <t>"km 2,575 44" 6,5*2</t>
  </si>
  <si>
    <t>24</t>
  </si>
  <si>
    <t>564861111</t>
  </si>
  <si>
    <t>Podklad ze štěrkodrti ŠD s rozprostřením a zhutněním plochy přes 100 m2, po zhutnění tl. 200 mm</t>
  </si>
  <si>
    <t>-917644253</t>
  </si>
  <si>
    <t>https://podminky.urs.cz/item/CS_URS_2025_01/564861111</t>
  </si>
  <si>
    <t>"km 1,213 93 L" 155*2</t>
  </si>
  <si>
    <t>25</t>
  </si>
  <si>
    <t>569711113</t>
  </si>
  <si>
    <t>Zpevnění krajnic nebo komunikací pro pěší s rozprostřením a zhutněním, po zhutnění kamenivem drceným tl. 70 mm</t>
  </si>
  <si>
    <t>53654346</t>
  </si>
  <si>
    <t>https://podminky.urs.cz/item/CS_URS_2025_01/569711113</t>
  </si>
  <si>
    <t>"prům. šířka krajnice cca 0,5 m"</t>
  </si>
  <si>
    <t>"km 0,900 84 - 2,597 72 P" 1658,5*0,5</t>
  </si>
  <si>
    <t>"km 0,900 84 - 2,597 72 L" 1705,5*0,5</t>
  </si>
  <si>
    <t>26</t>
  </si>
  <si>
    <t>572241112</t>
  </si>
  <si>
    <t>Vyspravení výtluků materiálem na bázi asfaltu s řezáním, vysekáním, očištěním, zaplněním směsí a zhutněním asfaltovým betonem ACO (AB) při vyspravované ploše na 1 km komunikace do 10 % tl. přes 40 do 60 mm</t>
  </si>
  <si>
    <t>-908900216</t>
  </si>
  <si>
    <t>https://podminky.urs.cz/item/CS_URS_2025_01/572241112</t>
  </si>
  <si>
    <t>"předpoklad" 55</t>
  </si>
  <si>
    <t>27</t>
  </si>
  <si>
    <t>573211106</t>
  </si>
  <si>
    <t>Postřik spojovací PS bez posypu kamenivem z asfaltu silničního, v množství 0,20 kg/m2</t>
  </si>
  <si>
    <t>-1490381044</t>
  </si>
  <si>
    <t>https://podminky.urs.cz/item/CS_URS_2025_01/573211106</t>
  </si>
  <si>
    <t>"KOMUNIKACE"</t>
  </si>
  <si>
    <t>"km 0,900 84 - 2,597 72" 5760</t>
  </si>
  <si>
    <t>28</t>
  </si>
  <si>
    <t>573211108</t>
  </si>
  <si>
    <t>Postřik spojovací PS bez posypu kamenivem z asfaltu silničního, v množství 0,40 kg/m2</t>
  </si>
  <si>
    <t>760507125</t>
  </si>
  <si>
    <t>https://podminky.urs.cz/item/CS_URS_2025_01/573211108</t>
  </si>
  <si>
    <t>"km 0,900 84 - 2,597 72" 6015</t>
  </si>
  <si>
    <t>29</t>
  </si>
  <si>
    <t>577133121</t>
  </si>
  <si>
    <t>Asfaltový beton vrstva obrusná ACO 8 (ABJ) s rozprostřením a se zhutněním z nemodifikovaného asfaltu v pruhu šířky přes 3 m, po zhutnění tl. 40 mm</t>
  </si>
  <si>
    <t>923890284</t>
  </si>
  <si>
    <t>https://podminky.urs.cz/item/CS_URS_2025_01/577133121</t>
  </si>
  <si>
    <t>30</t>
  </si>
  <si>
    <t>577155122</t>
  </si>
  <si>
    <t>Asfaltový beton vrstva ložní ACL 16 (ABH) s rozprostřením a zhutněním z nemodifikovaného asfaltu v pruhu šířky přes 3 m, po zhutnění tl. 60 mm</t>
  </si>
  <si>
    <t>-1839239745</t>
  </si>
  <si>
    <t>https://podminky.urs.cz/item/CS_URS_2025_01/577155122</t>
  </si>
  <si>
    <t>31</t>
  </si>
  <si>
    <t>577166111</t>
  </si>
  <si>
    <t>Asfaltový beton vrstva ložní ACL 22 (ABVH) s rozprostřením a zhutněním z nemodifikovaného asfaltu v pruhu šířky do 3 m, po zhutnění tl. 70 mm</t>
  </si>
  <si>
    <t>294640082</t>
  </si>
  <si>
    <t>https://podminky.urs.cz/item/CS_URS_2025_01/577166111</t>
  </si>
  <si>
    <t>32</t>
  </si>
  <si>
    <t>594511112</t>
  </si>
  <si>
    <t>Kladení dlažby z lomového kamene lomařsky upraveného v ploše vodorovné nebo ve sklonu na plocho tl. do 100 mm, bez vyplnění spár, s provedením lože tl. 50 mm z betonu</t>
  </si>
  <si>
    <t>1926930796</t>
  </si>
  <si>
    <t>https://podminky.urs.cz/item/CS_URS_2025_01/594511112</t>
  </si>
  <si>
    <t>33</t>
  </si>
  <si>
    <t>58380760</t>
  </si>
  <si>
    <t>kámen lomový rigol DR 20,25,30</t>
  </si>
  <si>
    <t>1045339547</t>
  </si>
  <si>
    <t>27*0,22 'Přepočtené koeficientem množství</t>
  </si>
  <si>
    <t>34</t>
  </si>
  <si>
    <t>597069111</t>
  </si>
  <si>
    <t>Rigol dlážděný Příplatek k cenám za každých dalších i započatých 10 mm tloušťky lože přes 100 mm</t>
  </si>
  <si>
    <t>-1186171661</t>
  </si>
  <si>
    <t>https://podminky.urs.cz/item/CS_URS_2025_01/597069111</t>
  </si>
  <si>
    <t>"tl. lože cca 200 mm"</t>
  </si>
  <si>
    <t>"km 1,213 93 L" (5*0,6)*10</t>
  </si>
  <si>
    <t>35</t>
  </si>
  <si>
    <t>597161111</t>
  </si>
  <si>
    <t>Rigol dlážděný do lože z betonu prostého tl. 100 mm, s vyplněním a zatřením spár cementovou maltou z lomového kamene tl. do 250 mm</t>
  </si>
  <si>
    <t>2108835233</t>
  </si>
  <si>
    <t>https://podminky.urs.cz/item/CS_URS_2025_01/597161111</t>
  </si>
  <si>
    <t>"km 1,213 93 L" 5*0,6</t>
  </si>
  <si>
    <t>36</t>
  </si>
  <si>
    <t>599632111</t>
  </si>
  <si>
    <t>Vyplnění spár dlažby (přídlažby) z lomového kamene v jakémkoliv sklonu plochy a jakékoliv tloušťky cementovou maltou se zatřením</t>
  </si>
  <si>
    <t>1629678779</t>
  </si>
  <si>
    <t>https://podminky.urs.cz/item/CS_URS_2025_01/599632111</t>
  </si>
  <si>
    <t>Úpravy povrchů, podlahy a osazování výplní</t>
  </si>
  <si>
    <t>37</t>
  </si>
  <si>
    <t>628195001</t>
  </si>
  <si>
    <t>Očištění zdiva nebo betonu zdí a valů před započetím oprav ručně</t>
  </si>
  <si>
    <t>1100502294</t>
  </si>
  <si>
    <t>https://podminky.urs.cz/item/CS_URS_2025_01/628195001</t>
  </si>
  <si>
    <t>38</t>
  </si>
  <si>
    <t>628631211</t>
  </si>
  <si>
    <t>Spárování zdiva opěrných zdí a valů cementovou maltou hloubky spárování do 30 mm, zdiva z lomového kamene</t>
  </si>
  <si>
    <t>-296224347</t>
  </si>
  <si>
    <t>https://podminky.urs.cz/item/CS_URS_2025_01/628631211</t>
  </si>
  <si>
    <t>Trubní vedení</t>
  </si>
  <si>
    <t>39</t>
  </si>
  <si>
    <t>899202112</t>
  </si>
  <si>
    <t>Osazení mříží litinových včetně rámů a košů na bahno pro třídu zatížení A15</t>
  </si>
  <si>
    <t>1743555580</t>
  </si>
  <si>
    <t>https://podminky.urs.cz/item/CS_URS_2025_01/899202112</t>
  </si>
  <si>
    <t>40</t>
  </si>
  <si>
    <t>59224999.R</t>
  </si>
  <si>
    <t>mříž s rámem pro vtokový objekt</t>
  </si>
  <si>
    <t>1152419191</t>
  </si>
  <si>
    <t>Ostatní konstrukce a práce, bourání</t>
  </si>
  <si>
    <t>41</t>
  </si>
  <si>
    <t>913121111</t>
  </si>
  <si>
    <t>Montáž a demontáž dočasných dopravních značek kompletních značek vč. podstavce a sloupku základních</t>
  </si>
  <si>
    <t>1785912534</t>
  </si>
  <si>
    <t>https://podminky.urs.cz/item/CS_URS_2025_01/913121111</t>
  </si>
  <si>
    <t>"viz příloha PD - Dopravní opatření během stavby"</t>
  </si>
  <si>
    <t>"B 1" 2</t>
  </si>
  <si>
    <t>"E 13" 2</t>
  </si>
  <si>
    <t>42</t>
  </si>
  <si>
    <t>913121211</t>
  </si>
  <si>
    <t>Montáž a demontáž dočasných dopravních značek Příplatek za první a každý další den použití dočasných dopravních značek k ceně 12-1111</t>
  </si>
  <si>
    <t>-804797478</t>
  </si>
  <si>
    <t>https://podminky.urs.cz/item/CS_URS_2025_01/913121211</t>
  </si>
  <si>
    <t>"předpokládaná doba výstavby cca 60 dní"</t>
  </si>
  <si>
    <t>60*4</t>
  </si>
  <si>
    <t>43</t>
  </si>
  <si>
    <t>913211113</t>
  </si>
  <si>
    <t>Montáž a demontáž dočasných dopravních zábran reflexních, šířky 3 m</t>
  </si>
  <si>
    <t>-221123085</t>
  </si>
  <si>
    <t>https://podminky.urs.cz/item/CS_URS_2025_01/913211113</t>
  </si>
  <si>
    <t>"Z 2" 2</t>
  </si>
  <si>
    <t>44</t>
  </si>
  <si>
    <t>913211213</t>
  </si>
  <si>
    <t>Montáž a demontáž dočasných dopravních zábran Příplatek za první a každý další den použití dočasných dopravních zábran k ceně 21-1113</t>
  </si>
  <si>
    <t>-263636509</t>
  </si>
  <si>
    <t>https://podminky.urs.cz/item/CS_URS_2025_01/913211213</t>
  </si>
  <si>
    <t>60*2</t>
  </si>
  <si>
    <t>45</t>
  </si>
  <si>
    <t>919441221</t>
  </si>
  <si>
    <t>Čelo propustku včetně římsy ze zdiva z lomového kamene, pro propustek z trub DN 600 až 800 mm</t>
  </si>
  <si>
    <t>-39290260</t>
  </si>
  <si>
    <t>https://podminky.urs.cz/item/CS_URS_2025_01/919441221</t>
  </si>
  <si>
    <t>46</t>
  </si>
  <si>
    <t>919443111</t>
  </si>
  <si>
    <t>Vtoková jímka propustku ze zdiva z lomového kamene na maltu cementovou, propustku z trub DN do 800 mm</t>
  </si>
  <si>
    <t>-1936871905</t>
  </si>
  <si>
    <t>https://podminky.urs.cz/item/CS_URS_2025_01/919443111</t>
  </si>
  <si>
    <t>47</t>
  </si>
  <si>
    <t>919521140</t>
  </si>
  <si>
    <t>Zřízení silničního propustku z trub betonových nebo železobetonových DN 600 mm</t>
  </si>
  <si>
    <t>m</t>
  </si>
  <si>
    <t>-1564607094</t>
  </si>
  <si>
    <t>https://podminky.urs.cz/item/CS_URS_2025_01/919521140</t>
  </si>
  <si>
    <t>"km 0,977 50" 7,5</t>
  </si>
  <si>
    <t>"km 1,701 55" 7,5</t>
  </si>
  <si>
    <t>"km 1,875 66" 7,5</t>
  </si>
  <si>
    <t>"km 2,575 44" 7,5</t>
  </si>
  <si>
    <t>48</t>
  </si>
  <si>
    <t>59222001</t>
  </si>
  <si>
    <t>trouba ŽB hrdlová DN 600</t>
  </si>
  <si>
    <t>-932558360</t>
  </si>
  <si>
    <t>49</t>
  </si>
  <si>
    <t>919535558</t>
  </si>
  <si>
    <t>Obetonování trubního propustku betonem prostým bez zvýšených nároků na prostředí tř. C 20/25</t>
  </si>
  <si>
    <t>138393806</t>
  </si>
  <si>
    <t>https://podminky.urs.cz/item/CS_URS_2025_01/919535558</t>
  </si>
  <si>
    <t>"km 0,977 50" 6,7*0,4</t>
  </si>
  <si>
    <t>"km 1,701 55" 6,7*0,4</t>
  </si>
  <si>
    <t>"km 1,875 66" 6,7*0,4</t>
  </si>
  <si>
    <t>"km 2,575 44" 6,7*0,4</t>
  </si>
  <si>
    <t>50</t>
  </si>
  <si>
    <t>919731122</t>
  </si>
  <si>
    <t>Zarovnání styčné plochy podkladu nebo krytu podél vybourané části komunikace nebo zpevněné plochy živičné tl. přes 50 do 100 mm</t>
  </si>
  <si>
    <t>1725516489</t>
  </si>
  <si>
    <t>https://podminky.urs.cz/item/CS_URS_2025_01/919731122</t>
  </si>
  <si>
    <t>"ZÚ km 0,900 84" 3,7</t>
  </si>
  <si>
    <t>"km 0,977 50" 4+4</t>
  </si>
  <si>
    <t>"km 1,701 55" 3,5+3,5</t>
  </si>
  <si>
    <t>"km 1,875 66" 3,3+3,3</t>
  </si>
  <si>
    <t>"km 2,575 44" 3,1+3,1</t>
  </si>
  <si>
    <t>"KÚ km 2,597 72" 3</t>
  </si>
  <si>
    <t>51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</si>
  <si>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</si>
  <si>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</si>
  <si>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-2119462384</t>
  </si>
  <si>
    <t>https://podminky.urs.cz/item/CS_URS_2025_01/919732211</t>
  </si>
  <si>
    <t>52</t>
  </si>
  <si>
    <t>919735112</t>
  </si>
  <si>
    <t>Řezání stávajícího živičného krytu nebo podkladu hloubky přes 50 do 100 mm</t>
  </si>
  <si>
    <t>202130934</t>
  </si>
  <si>
    <t>https://podminky.urs.cz/item/CS_URS_2025_01/919735112</t>
  </si>
  <si>
    <t>53</t>
  </si>
  <si>
    <t>938902113</t>
  </si>
  <si>
    <t>Profilace a čištění příkopů komunikací příkopovým rypadlem s odstraněním travnatého porostu nebo nánosu, s úpravou dna a svahů do předepsaného profilu a s naložením na dopravní prostředek nebo s přemístěním na hromady na vzdálenost do 20 m nezpevněných nebo zpevněných objemu nánosu přes 0,30 do 0,50 m3/m</t>
  </si>
  <si>
    <t>-2091089745</t>
  </si>
  <si>
    <t>https://podminky.urs.cz/item/CS_URS_2025_01/938902113</t>
  </si>
  <si>
    <t>"předpoklad" 86</t>
  </si>
  <si>
    <t>54</t>
  </si>
  <si>
    <t>938908411</t>
  </si>
  <si>
    <t>Čištění vozovek splachováním vodou povrchu podkladu nebo krytu živičného, betonového nebo dlážděného</t>
  </si>
  <si>
    <t>-999719976</t>
  </si>
  <si>
    <t>https://podminky.urs.cz/item/CS_URS_2025_01/938908411</t>
  </si>
  <si>
    <t>55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</si>
  <si>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</si>
  <si>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</si>
  <si>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-326340719</t>
  </si>
  <si>
    <t>https://podminky.urs.cz/item/CS_URS_2025_01/938909311</t>
  </si>
  <si>
    <t>56</t>
  </si>
  <si>
    <t>938909611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</si>
  <si>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</si>
  <si>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2024434478</t>
  </si>
  <si>
    <t>https://podminky.urs.cz/item/CS_URS_2025_01/938909611</t>
  </si>
  <si>
    <t>57</t>
  </si>
  <si>
    <t>966008112</t>
  </si>
  <si>
    <t>Bourání trubního propustku s odklizením a uložením vybouraného materiálu na skládku na vzdálenost do 3 m nebo s naložením na dopravní prostředek z trub betonových nebo železobetonových DN přes 300 do 500 mm</t>
  </si>
  <si>
    <t>895401870</t>
  </si>
  <si>
    <t>https://podminky.urs.cz/item/CS_URS_2025_01/966008112</t>
  </si>
  <si>
    <t>"km 0,977 50" 8,2</t>
  </si>
  <si>
    <t>"km 1,701 55" 8,4</t>
  </si>
  <si>
    <t>"km 1,875 66" 7,1</t>
  </si>
  <si>
    <t>"km 2,575 44" 8,3</t>
  </si>
  <si>
    <t>58</t>
  </si>
  <si>
    <t>977213215</t>
  </si>
  <si>
    <t>Řezání trub betonových, železobetonových nebo kameninových kruhových šikmý řez DN 600</t>
  </si>
  <si>
    <t>-999906117</t>
  </si>
  <si>
    <t>https://podminky.urs.cz/item/CS_URS_2025_01/977213215</t>
  </si>
  <si>
    <t>"vtok a výtok propustků"</t>
  </si>
  <si>
    <t>997</t>
  </si>
  <si>
    <t>Přesun sutě</t>
  </si>
  <si>
    <t>59</t>
  </si>
  <si>
    <t>997221551</t>
  </si>
  <si>
    <t>Vodorovná doprava suti bez naložení, ale se složením a s hrubým urovnáním ze sypkých materiálů, na vzdálenost do 1 km</t>
  </si>
  <si>
    <t>739017042</t>
  </si>
  <si>
    <t>https://podminky.urs.cz/item/CS_URS_2025_01/997221551</t>
  </si>
  <si>
    <t>"na místo určené investorem"</t>
  </si>
  <si>
    <t>"štěrk, štět" 17,4</t>
  </si>
  <si>
    <t>"materiál z krajnic" 211,9</t>
  </si>
  <si>
    <t>"materiál z příkopů" 27,7</t>
  </si>
  <si>
    <t>"materiál z čištění vozovek" 172,8</t>
  </si>
  <si>
    <t>60</t>
  </si>
  <si>
    <t>997221561</t>
  </si>
  <si>
    <t>Vodorovná doprava suti bez naložení, ale se složením a s hrubým urovnáním z kusových materiálů, na vzdálenost do 1 km</t>
  </si>
  <si>
    <t>1344699013</t>
  </si>
  <si>
    <t>https://podminky.urs.cz/item/CS_URS_2025_01/997221561</t>
  </si>
  <si>
    <t>"živičné kry" 54,2</t>
  </si>
  <si>
    <t>61</t>
  </si>
  <si>
    <t>997221569</t>
  </si>
  <si>
    <t>Vodorovná doprava suti bez naložení, ale se složením a s hrubým urovnáním Příplatek k ceně za každý další započatý 1 km přes 1 km</t>
  </si>
  <si>
    <t>1698302885</t>
  </si>
  <si>
    <t>https://podminky.urs.cz/item/CS_URS_2025_01/997221569</t>
  </si>
  <si>
    <t>"do recyklačního centra AZS 98"</t>
  </si>
  <si>
    <t>"živičné kry do 12 km" 11*54,2</t>
  </si>
  <si>
    <t>62</t>
  </si>
  <si>
    <t>997221571</t>
  </si>
  <si>
    <t>Vodorovná doprava vybouraných hmot bez naložení, ale se složením a s hrubým urovnáním na vzdálenost do 1 km</t>
  </si>
  <si>
    <t>2000571954</t>
  </si>
  <si>
    <t>https://podminky.urs.cz/item/CS_URS_2025_01/997221571</t>
  </si>
  <si>
    <t>"materiál z demolice propustků" 31,4</t>
  </si>
  <si>
    <t>63</t>
  </si>
  <si>
    <t>997221579</t>
  </si>
  <si>
    <t>Vodorovná doprava vybouraných hmot bez naložení, ale se složením a s hrubým urovnáním na vzdálenost Příplatek k ceně za každý další započatý 1 km přes 1 km</t>
  </si>
  <si>
    <t>-1391829549</t>
  </si>
  <si>
    <t>https://podminky.urs.cz/item/CS_URS_2025_01/997221579</t>
  </si>
  <si>
    <t>"materiál z propustků do 12 km" 11*31,4</t>
  </si>
  <si>
    <t>64</t>
  </si>
  <si>
    <t>997221861</t>
  </si>
  <si>
    <t>Poplatek za uložení stavebního odpadu na recyklační skládce (skládkovné) z prostého betonu zatříděného do Katalogu odpadů pod kódem 17 01 01</t>
  </si>
  <si>
    <t>2085738297</t>
  </si>
  <si>
    <t>https://podminky.urs.cz/item/CS_URS_2025_01/997221861</t>
  </si>
  <si>
    <t>"materiál z propustků" 31,4</t>
  </si>
  <si>
    <t>65</t>
  </si>
  <si>
    <t>997221875</t>
  </si>
  <si>
    <t>Poplatek za uložení stavebního odpadu na recyklační skládce (skládkovné) asfaltového bez obsahu dehtu zatříděného do Katalogu odpadů pod kódem 17 03 02</t>
  </si>
  <si>
    <t>-807583193</t>
  </si>
  <si>
    <t>https://podminky.urs.cz/item/CS_URS_2025_01/997221875</t>
  </si>
  <si>
    <t>998</t>
  </si>
  <si>
    <t>Přesun hmot</t>
  </si>
  <si>
    <t>66</t>
  </si>
  <si>
    <t>998225111</t>
  </si>
  <si>
    <t>Přesun hmot pro komunikace s krytem z kameniva, monolitickým betonovým nebo živičným dopravní vzdálenost do 200 m jakékoliv délky objektu</t>
  </si>
  <si>
    <t>1847072706</t>
  </si>
  <si>
    <t>https://podminky.urs.cz/item/CS_URS_2025_01/998225111</t>
  </si>
  <si>
    <t>VRN</t>
  </si>
  <si>
    <t>Vedlejší rozpočtové náklady</t>
  </si>
  <si>
    <t>VRN1</t>
  </si>
  <si>
    <t>Průzkumné, geodetické a projektové práce</t>
  </si>
  <si>
    <t>67</t>
  </si>
  <si>
    <t>012403000</t>
  </si>
  <si>
    <t>Zeměměřičské práce po výstavbě</t>
  </si>
  <si>
    <t>komplet</t>
  </si>
  <si>
    <t>1024</t>
  </si>
  <si>
    <t>786419228</t>
  </si>
  <si>
    <t>https://podminky.urs.cz/item/CS_URS_2025_01/012403000</t>
  </si>
  <si>
    <t>"polohopisné a výškopisné zaměření skutečného provedení stavby" 1</t>
  </si>
  <si>
    <t>68</t>
  </si>
  <si>
    <t>013254000</t>
  </si>
  <si>
    <t>Dokumentace skutečného provedení stavby</t>
  </si>
  <si>
    <t>1583265072</t>
  </si>
  <si>
    <t>https://podminky.urs.cz/item/CS_URS_2025_01/013254000</t>
  </si>
  <si>
    <t>"na základě geodetického polohopisného a výškopisného zaměření" 1</t>
  </si>
  <si>
    <t>VRN3</t>
  </si>
  <si>
    <t>Zařízení staveniště</t>
  </si>
  <si>
    <t>69</t>
  </si>
  <si>
    <t>032103000</t>
  </si>
  <si>
    <t>Náklady na stavební buňky, úpravu stávajících objektů</t>
  </si>
  <si>
    <t>1469408417</t>
  </si>
  <si>
    <t>https://podminky.urs.cz/item/CS_URS_2025_01/032103000</t>
  </si>
  <si>
    <t>"stavební buňka" 1</t>
  </si>
  <si>
    <t>"mobilní WC" 1</t>
  </si>
  <si>
    <t>70</t>
  </si>
  <si>
    <t>034503000</t>
  </si>
  <si>
    <t>Informační tabule na staveništi</t>
  </si>
  <si>
    <t>-1499687033</t>
  </si>
  <si>
    <t>https://podminky.urs.cz/item/CS_URS_2025_01/034503000</t>
  </si>
  <si>
    <t>"výstražné a informační tabule na staveništi" 4</t>
  </si>
  <si>
    <t>"(předpoklad)"</t>
  </si>
  <si>
    <t>71</t>
  </si>
  <si>
    <t>039103000</t>
  </si>
  <si>
    <t>Rozebrání, bourání a odvoz zařízení staveniště</t>
  </si>
  <si>
    <t>-205717142</t>
  </si>
  <si>
    <t>https://podminky.urs.cz/item/CS_URS_2025_01/039103000</t>
  </si>
  <si>
    <t>VRN4</t>
  </si>
  <si>
    <t>Inženýrská činnost</t>
  </si>
  <si>
    <t>72</t>
  </si>
  <si>
    <t>043154000</t>
  </si>
  <si>
    <t>Zkoušky hutnicí</t>
  </si>
  <si>
    <t>2096314831</t>
  </si>
  <si>
    <t>https://podminky.urs.cz/item/CS_URS_2025_01/043154000</t>
  </si>
  <si>
    <t>"dle TKP staveb pozemních komunikací"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</si>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</sst>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326" TargetMode="External" /><Relationship Id="rId2" Type="http://schemas.openxmlformats.org/officeDocument/2006/relationships/hyperlink" Target="https://podminky.urs.cz/item/CS_URS_2025_01/113107342" TargetMode="External" /><Relationship Id="rId3" Type="http://schemas.openxmlformats.org/officeDocument/2006/relationships/hyperlink" Target="https://podminky.urs.cz/item/CS_URS_2025_01/121151204" TargetMode="External" /><Relationship Id="rId4" Type="http://schemas.openxmlformats.org/officeDocument/2006/relationships/hyperlink" Target="https://podminky.urs.cz/item/CS_URS_2025_01/122452203" TargetMode="External" /><Relationship Id="rId5" Type="http://schemas.openxmlformats.org/officeDocument/2006/relationships/hyperlink" Target="https://podminky.urs.cz/item/CS_URS_2025_01/131351100" TargetMode="External" /><Relationship Id="rId6" Type="http://schemas.openxmlformats.org/officeDocument/2006/relationships/hyperlink" Target="https://podminky.urs.cz/item/CS_URS_2025_01/132351101" TargetMode="External" /><Relationship Id="rId7" Type="http://schemas.openxmlformats.org/officeDocument/2006/relationships/hyperlink" Target="https://podminky.urs.cz/item/CS_URS_2025_01/132351251" TargetMode="External" /><Relationship Id="rId8" Type="http://schemas.openxmlformats.org/officeDocument/2006/relationships/hyperlink" Target="https://podminky.urs.cz/item/CS_URS_2025_01/162251122" TargetMode="External" /><Relationship Id="rId9" Type="http://schemas.openxmlformats.org/officeDocument/2006/relationships/hyperlink" Target="https://podminky.urs.cz/item/CS_URS_2025_01/162451126" TargetMode="External" /><Relationship Id="rId10" Type="http://schemas.openxmlformats.org/officeDocument/2006/relationships/hyperlink" Target="https://podminky.urs.cz/item/CS_URS_2025_01/167151102" TargetMode="External" /><Relationship Id="rId11" Type="http://schemas.openxmlformats.org/officeDocument/2006/relationships/hyperlink" Target="https://podminky.urs.cz/item/CS_URS_2025_01/171251101" TargetMode="External" /><Relationship Id="rId12" Type="http://schemas.openxmlformats.org/officeDocument/2006/relationships/hyperlink" Target="https://podminky.urs.cz/item/CS_URS_2025_01/171251201" TargetMode="External" /><Relationship Id="rId13" Type="http://schemas.openxmlformats.org/officeDocument/2006/relationships/hyperlink" Target="https://podminky.urs.cz/item/CS_URS_2025_01/174151101" TargetMode="External" /><Relationship Id="rId14" Type="http://schemas.openxmlformats.org/officeDocument/2006/relationships/hyperlink" Target="https://podminky.urs.cz/item/CS_URS_2025_01/181152302" TargetMode="External" /><Relationship Id="rId15" Type="http://schemas.openxmlformats.org/officeDocument/2006/relationships/hyperlink" Target="https://podminky.urs.cz/item/CS_URS_2025_01/317361016" TargetMode="External" /><Relationship Id="rId16" Type="http://schemas.openxmlformats.org/officeDocument/2006/relationships/hyperlink" Target="https://podminky.urs.cz/item/CS_URS_2025_01/321213231" TargetMode="External" /><Relationship Id="rId17" Type="http://schemas.openxmlformats.org/officeDocument/2006/relationships/hyperlink" Target="https://podminky.urs.cz/item/CS_URS_2025_01/451317777" TargetMode="External" /><Relationship Id="rId18" Type="http://schemas.openxmlformats.org/officeDocument/2006/relationships/hyperlink" Target="https://podminky.urs.cz/item/CS_URS_2025_01/451319779" TargetMode="External" /><Relationship Id="rId19" Type="http://schemas.openxmlformats.org/officeDocument/2006/relationships/hyperlink" Target="https://podminky.urs.cz/item/CS_URS_2025_01/452111111" TargetMode="External" /><Relationship Id="rId20" Type="http://schemas.openxmlformats.org/officeDocument/2006/relationships/hyperlink" Target="https://podminky.urs.cz/item/CS_URS_2025_01/452312151" TargetMode="External" /><Relationship Id="rId21" Type="http://schemas.openxmlformats.org/officeDocument/2006/relationships/hyperlink" Target="https://podminky.urs.cz/item/CS_URS_2025_01/452313161" TargetMode="External" /><Relationship Id="rId22" Type="http://schemas.openxmlformats.org/officeDocument/2006/relationships/hyperlink" Target="https://podminky.urs.cz/item/CS_URS_2025_01/564861011" TargetMode="External" /><Relationship Id="rId23" Type="http://schemas.openxmlformats.org/officeDocument/2006/relationships/hyperlink" Target="https://podminky.urs.cz/item/CS_URS_2025_01/564861111" TargetMode="External" /><Relationship Id="rId24" Type="http://schemas.openxmlformats.org/officeDocument/2006/relationships/hyperlink" Target="https://podminky.urs.cz/item/CS_URS_2025_01/569711113" TargetMode="External" /><Relationship Id="rId25" Type="http://schemas.openxmlformats.org/officeDocument/2006/relationships/hyperlink" Target="https://podminky.urs.cz/item/CS_URS_2025_01/572241112" TargetMode="External" /><Relationship Id="rId26" Type="http://schemas.openxmlformats.org/officeDocument/2006/relationships/hyperlink" Target="https://podminky.urs.cz/item/CS_URS_2025_01/573211106" TargetMode="External" /><Relationship Id="rId27" Type="http://schemas.openxmlformats.org/officeDocument/2006/relationships/hyperlink" Target="https://podminky.urs.cz/item/CS_URS_2025_01/573211108" TargetMode="External" /><Relationship Id="rId28" Type="http://schemas.openxmlformats.org/officeDocument/2006/relationships/hyperlink" Target="https://podminky.urs.cz/item/CS_URS_2025_01/577133121" TargetMode="External" /><Relationship Id="rId29" Type="http://schemas.openxmlformats.org/officeDocument/2006/relationships/hyperlink" Target="https://podminky.urs.cz/item/CS_URS_2025_01/577155122" TargetMode="External" /><Relationship Id="rId30" Type="http://schemas.openxmlformats.org/officeDocument/2006/relationships/hyperlink" Target="https://podminky.urs.cz/item/CS_URS_2025_01/577166111" TargetMode="External" /><Relationship Id="rId31" Type="http://schemas.openxmlformats.org/officeDocument/2006/relationships/hyperlink" Target="https://podminky.urs.cz/item/CS_URS_2025_01/594511112" TargetMode="External" /><Relationship Id="rId32" Type="http://schemas.openxmlformats.org/officeDocument/2006/relationships/hyperlink" Target="https://podminky.urs.cz/item/CS_URS_2025_01/597069111" TargetMode="External" /><Relationship Id="rId33" Type="http://schemas.openxmlformats.org/officeDocument/2006/relationships/hyperlink" Target="https://podminky.urs.cz/item/CS_URS_2025_01/597161111" TargetMode="External" /><Relationship Id="rId34" Type="http://schemas.openxmlformats.org/officeDocument/2006/relationships/hyperlink" Target="https://podminky.urs.cz/item/CS_URS_2025_01/599632111" TargetMode="External" /><Relationship Id="rId35" Type="http://schemas.openxmlformats.org/officeDocument/2006/relationships/hyperlink" Target="https://podminky.urs.cz/item/CS_URS_2025_01/628195001" TargetMode="External" /><Relationship Id="rId36" Type="http://schemas.openxmlformats.org/officeDocument/2006/relationships/hyperlink" Target="https://podminky.urs.cz/item/CS_URS_2025_01/628631211" TargetMode="External" /><Relationship Id="rId37" Type="http://schemas.openxmlformats.org/officeDocument/2006/relationships/hyperlink" Target="https://podminky.urs.cz/item/CS_URS_2025_01/899202112" TargetMode="External" /><Relationship Id="rId38" Type="http://schemas.openxmlformats.org/officeDocument/2006/relationships/hyperlink" Target="https://podminky.urs.cz/item/CS_URS_2025_01/913121111" TargetMode="External" /><Relationship Id="rId39" Type="http://schemas.openxmlformats.org/officeDocument/2006/relationships/hyperlink" Target="https://podminky.urs.cz/item/CS_URS_2025_01/913121211" TargetMode="External" /><Relationship Id="rId40" Type="http://schemas.openxmlformats.org/officeDocument/2006/relationships/hyperlink" Target="https://podminky.urs.cz/item/CS_URS_2025_01/913211113" TargetMode="External" /><Relationship Id="rId41" Type="http://schemas.openxmlformats.org/officeDocument/2006/relationships/hyperlink" Target="https://podminky.urs.cz/item/CS_URS_2025_01/913211213" TargetMode="External" /><Relationship Id="rId42" Type="http://schemas.openxmlformats.org/officeDocument/2006/relationships/hyperlink" Target="https://podminky.urs.cz/item/CS_URS_2025_01/919441221" TargetMode="External" /><Relationship Id="rId43" Type="http://schemas.openxmlformats.org/officeDocument/2006/relationships/hyperlink" Target="https://podminky.urs.cz/item/CS_URS_2025_01/919443111" TargetMode="External" /><Relationship Id="rId44" Type="http://schemas.openxmlformats.org/officeDocument/2006/relationships/hyperlink" Target="https://podminky.urs.cz/item/CS_URS_2025_01/919521140" TargetMode="External" /><Relationship Id="rId45" Type="http://schemas.openxmlformats.org/officeDocument/2006/relationships/hyperlink" Target="https://podminky.urs.cz/item/CS_URS_2025_01/919535558" TargetMode="External" /><Relationship Id="rId46" Type="http://schemas.openxmlformats.org/officeDocument/2006/relationships/hyperlink" Target="https://podminky.urs.cz/item/CS_URS_2025_01/919731122" TargetMode="External" /><Relationship Id="rId47" Type="http://schemas.openxmlformats.org/officeDocument/2006/relationships/hyperlink" Target="https://podminky.urs.cz/item/CS_URS_2025_01/919732211" TargetMode="External" /><Relationship Id="rId48" Type="http://schemas.openxmlformats.org/officeDocument/2006/relationships/hyperlink" Target="https://podminky.urs.cz/item/CS_URS_2025_01/919735112" TargetMode="External" /><Relationship Id="rId49" Type="http://schemas.openxmlformats.org/officeDocument/2006/relationships/hyperlink" Target="https://podminky.urs.cz/item/CS_URS_2025_01/938902113" TargetMode="External" /><Relationship Id="rId50" Type="http://schemas.openxmlformats.org/officeDocument/2006/relationships/hyperlink" Target="https://podminky.urs.cz/item/CS_URS_2025_01/938908411" TargetMode="External" /><Relationship Id="rId51" Type="http://schemas.openxmlformats.org/officeDocument/2006/relationships/hyperlink" Target="https://podminky.urs.cz/item/CS_URS_2025_01/938909311" TargetMode="External" /><Relationship Id="rId52" Type="http://schemas.openxmlformats.org/officeDocument/2006/relationships/hyperlink" Target="https://podminky.urs.cz/item/CS_URS_2025_01/938909611" TargetMode="External" /><Relationship Id="rId53" Type="http://schemas.openxmlformats.org/officeDocument/2006/relationships/hyperlink" Target="https://podminky.urs.cz/item/CS_URS_2025_01/966008112" TargetMode="External" /><Relationship Id="rId54" Type="http://schemas.openxmlformats.org/officeDocument/2006/relationships/hyperlink" Target="https://podminky.urs.cz/item/CS_URS_2025_01/977213215" TargetMode="External" /><Relationship Id="rId55" Type="http://schemas.openxmlformats.org/officeDocument/2006/relationships/hyperlink" Target="https://podminky.urs.cz/item/CS_URS_2025_01/997221551" TargetMode="External" /><Relationship Id="rId56" Type="http://schemas.openxmlformats.org/officeDocument/2006/relationships/hyperlink" Target="https://podminky.urs.cz/item/CS_URS_2025_01/997221561" TargetMode="External" /><Relationship Id="rId57" Type="http://schemas.openxmlformats.org/officeDocument/2006/relationships/hyperlink" Target="https://podminky.urs.cz/item/CS_URS_2025_01/997221569" TargetMode="External" /><Relationship Id="rId58" Type="http://schemas.openxmlformats.org/officeDocument/2006/relationships/hyperlink" Target="https://podminky.urs.cz/item/CS_URS_2025_01/997221571" TargetMode="External" /><Relationship Id="rId59" Type="http://schemas.openxmlformats.org/officeDocument/2006/relationships/hyperlink" Target="https://podminky.urs.cz/item/CS_URS_2025_01/997221579" TargetMode="External" /><Relationship Id="rId60" Type="http://schemas.openxmlformats.org/officeDocument/2006/relationships/hyperlink" Target="https://podminky.urs.cz/item/CS_URS_2025_01/997221861" TargetMode="External" /><Relationship Id="rId61" Type="http://schemas.openxmlformats.org/officeDocument/2006/relationships/hyperlink" Target="https://podminky.urs.cz/item/CS_URS_2025_01/997221875" TargetMode="External" /><Relationship Id="rId62" Type="http://schemas.openxmlformats.org/officeDocument/2006/relationships/hyperlink" Target="https://podminky.urs.cz/item/CS_URS_2025_01/998225111" TargetMode="External" /><Relationship Id="rId63" Type="http://schemas.openxmlformats.org/officeDocument/2006/relationships/hyperlink" Target="https://podminky.urs.cz/item/CS_URS_2025_01/012403000" TargetMode="External" /><Relationship Id="rId64" Type="http://schemas.openxmlformats.org/officeDocument/2006/relationships/hyperlink" Target="https://podminky.urs.cz/item/CS_URS_2025_01/013254000" TargetMode="External" /><Relationship Id="rId65" Type="http://schemas.openxmlformats.org/officeDocument/2006/relationships/hyperlink" Target="https://podminky.urs.cz/item/CS_URS_2025_01/032103000" TargetMode="External" /><Relationship Id="rId66" Type="http://schemas.openxmlformats.org/officeDocument/2006/relationships/hyperlink" Target="https://podminky.urs.cz/item/CS_URS_2025_01/034503000" TargetMode="External" /><Relationship Id="rId67" Type="http://schemas.openxmlformats.org/officeDocument/2006/relationships/hyperlink" Target="https://podminky.urs.cz/item/CS_URS_2025_01/039103000" TargetMode="External" /><Relationship Id="rId68" Type="http://schemas.openxmlformats.org/officeDocument/2006/relationships/hyperlink" Target="https://podminky.urs.cz/item/CS_URS_2025_01/043154000" TargetMode="External" /><Relationship Id="rId6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21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21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21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33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21</v>
      </c>
      <c r="AO17" s="24"/>
      <c r="AP17" s="24"/>
      <c r="AQ17" s="24"/>
      <c r="AR17" s="22"/>
      <c r="BE17" s="33"/>
      <c r="BS17" s="19" t="s">
        <v>34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21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21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37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38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39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40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41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42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43</v>
      </c>
      <c r="E29" s="49"/>
      <c r="F29" s="34" t="s">
        <v>44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45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46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47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48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50</v>
      </c>
      <c r="U35" s="56"/>
      <c r="V35" s="56"/>
      <c r="W35" s="56"/>
      <c r="X35" s="58" t="s">
        <v>51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52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2025_01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LESNÍ CESTA Č. 49, ZELENÝ PLAC - HORIZONTÁLKA - III. ETAPA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Česká Kubice, Pec, Čerchov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14. 1. 2025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Domažlické městské lesy s.r.o.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Ing. Jaroslav Rojt</v>
      </c>
      <c r="AN49" s="66"/>
      <c r="AO49" s="66"/>
      <c r="AP49" s="66"/>
      <c r="AQ49" s="42"/>
      <c r="AR49" s="46"/>
      <c r="AS49" s="76" t="s">
        <v>53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35</v>
      </c>
      <c r="AJ50" s="42"/>
      <c r="AK50" s="42"/>
      <c r="AL50" s="42"/>
      <c r="AM50" s="75" t="str">
        <f>IF(E20="","",E20)</f>
        <v>Jan Leinhäupel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54</v>
      </c>
      <c r="D52" s="89"/>
      <c r="E52" s="89"/>
      <c r="F52" s="89"/>
      <c r="G52" s="89"/>
      <c r="H52" s="90"/>
      <c r="I52" s="91" t="s">
        <v>55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56</v>
      </c>
      <c r="AH52" s="89"/>
      <c r="AI52" s="89"/>
      <c r="AJ52" s="89"/>
      <c r="AK52" s="89"/>
      <c r="AL52" s="89"/>
      <c r="AM52" s="89"/>
      <c r="AN52" s="91" t="s">
        <v>57</v>
      </c>
      <c r="AO52" s="89"/>
      <c r="AP52" s="89"/>
      <c r="AQ52" s="93" t="s">
        <v>58</v>
      </c>
      <c r="AR52" s="46"/>
      <c r="AS52" s="94" t="s">
        <v>59</v>
      </c>
      <c r="AT52" s="95" t="s">
        <v>60</v>
      </c>
      <c r="AU52" s="95" t="s">
        <v>61</v>
      </c>
      <c r="AV52" s="95" t="s">
        <v>62</v>
      </c>
      <c r="AW52" s="95" t="s">
        <v>63</v>
      </c>
      <c r="AX52" s="95" t="s">
        <v>64</v>
      </c>
      <c r="AY52" s="95" t="s">
        <v>65</v>
      </c>
      <c r="AZ52" s="95" t="s">
        <v>66</v>
      </c>
      <c r="BA52" s="95" t="s">
        <v>67</v>
      </c>
      <c r="BB52" s="95" t="s">
        <v>68</v>
      </c>
      <c r="BC52" s="95" t="s">
        <v>69</v>
      </c>
      <c r="BD52" s="96" t="s">
        <v>70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71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21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72</v>
      </c>
      <c r="BT54" s="111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112" t="s">
        <v>76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'2025_01 - LESNÍ CESTA Č. 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77</v>
      </c>
      <c r="AR55" s="119"/>
      <c r="AS55" s="120">
        <v>0</v>
      </c>
      <c r="AT55" s="121">
        <f>ROUND(SUM(AV55:AW55),2)</f>
        <v>0</v>
      </c>
      <c r="AU55" s="122">
        <f>'2025_01 - LESNÍ CESTA Č. ...'!P87</f>
        <v>0</v>
      </c>
      <c r="AV55" s="121">
        <f>'2025_01 - LESNÍ CESTA Č. ...'!J31</f>
        <v>0</v>
      </c>
      <c r="AW55" s="121">
        <f>'2025_01 - LESNÍ CESTA Č. ...'!J32</f>
        <v>0</v>
      </c>
      <c r="AX55" s="121">
        <f>'2025_01 - LESNÍ CESTA Č. ...'!J33</f>
        <v>0</v>
      </c>
      <c r="AY55" s="121">
        <f>'2025_01 - LESNÍ CESTA Č. ...'!J34</f>
        <v>0</v>
      </c>
      <c r="AZ55" s="121">
        <f>'2025_01 - LESNÍ CESTA Č. ...'!F31</f>
        <v>0</v>
      </c>
      <c r="BA55" s="121">
        <f>'2025_01 - LESNÍ CESTA Č. ...'!F32</f>
        <v>0</v>
      </c>
      <c r="BB55" s="121">
        <f>'2025_01 - LESNÍ CESTA Č. ...'!F33</f>
        <v>0</v>
      </c>
      <c r="BC55" s="121">
        <f>'2025_01 - LESNÍ CESTA Č. ...'!F34</f>
        <v>0</v>
      </c>
      <c r="BD55" s="123">
        <f>'2025_01 - LESNÍ CESTA Č. ...'!F35</f>
        <v>0</v>
      </c>
      <c r="BE55" s="7"/>
      <c r="BT55" s="124" t="s">
        <v>78</v>
      </c>
      <c r="BU55" s="124" t="s">
        <v>79</v>
      </c>
      <c r="BV55" s="124" t="s">
        <v>74</v>
      </c>
      <c r="BW55" s="124" t="s">
        <v>5</v>
      </c>
      <c r="BX55" s="124" t="s">
        <v>75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phNVEJ+lQC53EFf2R4888v79ZtxqA1iS0+lrc7vpsvI3shgevnmgVt4uXRWN9E855G7GWQ8zEPuzscPEIPTW4Q==" hashValue="GG01Gfp3WV7/FjfNL9OOqmGbz915sooq01t2Z1VIOPYpOIXRT9nxTuFshmKn3v+7RqWal9eIQw2iBBpAsQvqW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_01 - LESNÍ CESTA Č.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80</v>
      </c>
    </row>
    <row r="4" s="1" customFormat="1" ht="24.96" customHeight="1">
      <c r="B4" s="22"/>
      <c r="D4" s="127" t="s">
        <v>81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21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22</v>
      </c>
      <c r="E10" s="40"/>
      <c r="F10" s="132" t="s">
        <v>23</v>
      </c>
      <c r="G10" s="40"/>
      <c r="H10" s="40"/>
      <c r="I10" s="129" t="s">
        <v>24</v>
      </c>
      <c r="J10" s="133" t="str">
        <f>'Rekapitulace stavby'!AN8</f>
        <v>14. 1. 2025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26</v>
      </c>
      <c r="E12" s="40"/>
      <c r="F12" s="40"/>
      <c r="G12" s="40"/>
      <c r="H12" s="40"/>
      <c r="I12" s="129" t="s">
        <v>27</v>
      </c>
      <c r="J12" s="132" t="s">
        <v>21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28</v>
      </c>
      <c r="F13" s="40"/>
      <c r="G13" s="40"/>
      <c r="H13" s="40"/>
      <c r="I13" s="129" t="s">
        <v>29</v>
      </c>
      <c r="J13" s="132" t="s">
        <v>21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30</v>
      </c>
      <c r="E15" s="40"/>
      <c r="F15" s="40"/>
      <c r="G15" s="40"/>
      <c r="H15" s="40"/>
      <c r="I15" s="129" t="s">
        <v>27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29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32</v>
      </c>
      <c r="E18" s="40"/>
      <c r="F18" s="40"/>
      <c r="G18" s="40"/>
      <c r="H18" s="40"/>
      <c r="I18" s="129" t="s">
        <v>27</v>
      </c>
      <c r="J18" s="132" t="s">
        <v>21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33</v>
      </c>
      <c r="F19" s="40"/>
      <c r="G19" s="40"/>
      <c r="H19" s="40"/>
      <c r="I19" s="129" t="s">
        <v>29</v>
      </c>
      <c r="J19" s="132" t="s">
        <v>21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35</v>
      </c>
      <c r="E21" s="40"/>
      <c r="F21" s="40"/>
      <c r="G21" s="40"/>
      <c r="H21" s="40"/>
      <c r="I21" s="129" t="s">
        <v>27</v>
      </c>
      <c r="J21" s="132" t="s">
        <v>21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36</v>
      </c>
      <c r="F22" s="40"/>
      <c r="G22" s="40"/>
      <c r="H22" s="40"/>
      <c r="I22" s="129" t="s">
        <v>29</v>
      </c>
      <c r="J22" s="132" t="s">
        <v>21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37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34"/>
      <c r="B25" s="135"/>
      <c r="C25" s="134"/>
      <c r="D25" s="134"/>
      <c r="E25" s="136" t="s">
        <v>38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39</v>
      </c>
      <c r="E28" s="40"/>
      <c r="F28" s="40"/>
      <c r="G28" s="40"/>
      <c r="H28" s="40"/>
      <c r="I28" s="40"/>
      <c r="J28" s="140">
        <f>ROUND(J87,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41</v>
      </c>
      <c r="G30" s="40"/>
      <c r="H30" s="40"/>
      <c r="I30" s="141" t="s">
        <v>40</v>
      </c>
      <c r="J30" s="141" t="s">
        <v>42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43</v>
      </c>
      <c r="E31" s="129" t="s">
        <v>44</v>
      </c>
      <c r="F31" s="143">
        <f>ROUND((SUM(BE87:BE570)),  2)</f>
        <v>0</v>
      </c>
      <c r="G31" s="40"/>
      <c r="H31" s="40"/>
      <c r="I31" s="144">
        <v>0.20999999999999999</v>
      </c>
      <c r="J31" s="143">
        <f>ROUND(((SUM(BE87:BE570))*I31),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45</v>
      </c>
      <c r="F32" s="143">
        <f>ROUND((SUM(BF87:BF570)),  2)</f>
        <v>0</v>
      </c>
      <c r="G32" s="40"/>
      <c r="H32" s="40"/>
      <c r="I32" s="144">
        <v>0.12</v>
      </c>
      <c r="J32" s="143">
        <f>ROUND(((SUM(BF87:BF570))*I32),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46</v>
      </c>
      <c r="F33" s="143">
        <f>ROUND((SUM(BG87:BG570)),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47</v>
      </c>
      <c r="F34" s="143">
        <f>ROUND((SUM(BH87:BH570)),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48</v>
      </c>
      <c r="F35" s="143">
        <f>ROUND((SUM(BI87:BI570)),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49</v>
      </c>
      <c r="E37" s="147"/>
      <c r="F37" s="147"/>
      <c r="G37" s="148" t="s">
        <v>50</v>
      </c>
      <c r="H37" s="149" t="s">
        <v>51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82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LESNÍ CESTA Č. 49, ZELENÝ PLAC - HORIZONTÁLKA - III. ETAPA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22</v>
      </c>
      <c r="D48" s="42"/>
      <c r="E48" s="42"/>
      <c r="F48" s="29" t="str">
        <f>F10</f>
        <v>Česká Kubice, Pec, Čerchov</v>
      </c>
      <c r="G48" s="42"/>
      <c r="H48" s="42"/>
      <c r="I48" s="34" t="s">
        <v>24</v>
      </c>
      <c r="J48" s="74" t="str">
        <f>IF(J10="","",J10)</f>
        <v>14. 1. 2025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26</v>
      </c>
      <c r="D50" s="42"/>
      <c r="E50" s="42"/>
      <c r="F50" s="29" t="str">
        <f>E13</f>
        <v>Domažlické městské lesy s.r.o.</v>
      </c>
      <c r="G50" s="42"/>
      <c r="H50" s="42"/>
      <c r="I50" s="34" t="s">
        <v>32</v>
      </c>
      <c r="J50" s="38" t="str">
        <f>E19</f>
        <v>Ing. Jaroslav Rojt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30</v>
      </c>
      <c r="D51" s="42"/>
      <c r="E51" s="42"/>
      <c r="F51" s="29" t="str">
        <f>IF(E16="","",E16)</f>
        <v>Vyplň údaj</v>
      </c>
      <c r="G51" s="42"/>
      <c r="H51" s="42"/>
      <c r="I51" s="34" t="s">
        <v>35</v>
      </c>
      <c r="J51" s="38" t="str">
        <f>E22</f>
        <v>Jan Leinhäupel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83</v>
      </c>
      <c r="D53" s="157"/>
      <c r="E53" s="157"/>
      <c r="F53" s="157"/>
      <c r="G53" s="157"/>
      <c r="H53" s="157"/>
      <c r="I53" s="157"/>
      <c r="J53" s="158" t="s">
        <v>84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71</v>
      </c>
      <c r="D55" s="42"/>
      <c r="E55" s="42"/>
      <c r="F55" s="42"/>
      <c r="G55" s="42"/>
      <c r="H55" s="42"/>
      <c r="I55" s="42"/>
      <c r="J55" s="104">
        <f>J87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85</v>
      </c>
    </row>
    <row r="56" s="9" customFormat="1" ht="24.96" customHeight="1">
      <c r="A56" s="9"/>
      <c r="B56" s="160"/>
      <c r="C56" s="161"/>
      <c r="D56" s="162" t="s">
        <v>86</v>
      </c>
      <c r="E56" s="163"/>
      <c r="F56" s="163"/>
      <c r="G56" s="163"/>
      <c r="H56" s="163"/>
      <c r="I56" s="163"/>
      <c r="J56" s="164">
        <f>J88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87</v>
      </c>
      <c r="E57" s="169"/>
      <c r="F57" s="169"/>
      <c r="G57" s="169"/>
      <c r="H57" s="169"/>
      <c r="I57" s="169"/>
      <c r="J57" s="170">
        <f>J89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88</v>
      </c>
      <c r="E58" s="169"/>
      <c r="F58" s="169"/>
      <c r="G58" s="169"/>
      <c r="H58" s="169"/>
      <c r="I58" s="169"/>
      <c r="J58" s="170">
        <f>J220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89</v>
      </c>
      <c r="E59" s="169"/>
      <c r="F59" s="169"/>
      <c r="G59" s="169"/>
      <c r="H59" s="169"/>
      <c r="I59" s="169"/>
      <c r="J59" s="170">
        <f>J233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90</v>
      </c>
      <c r="E60" s="169"/>
      <c r="F60" s="169"/>
      <c r="G60" s="169"/>
      <c r="H60" s="169"/>
      <c r="I60" s="169"/>
      <c r="J60" s="170">
        <f>J284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91</v>
      </c>
      <c r="E61" s="169"/>
      <c r="F61" s="169"/>
      <c r="G61" s="169"/>
      <c r="H61" s="169"/>
      <c r="I61" s="169"/>
      <c r="J61" s="170">
        <f>J397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92</v>
      </c>
      <c r="E62" s="169"/>
      <c r="F62" s="169"/>
      <c r="G62" s="169"/>
      <c r="H62" s="169"/>
      <c r="I62" s="169"/>
      <c r="J62" s="170">
        <f>J406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93</v>
      </c>
      <c r="E63" s="169"/>
      <c r="F63" s="169"/>
      <c r="G63" s="169"/>
      <c r="H63" s="169"/>
      <c r="I63" s="169"/>
      <c r="J63" s="170">
        <f>J414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94</v>
      </c>
      <c r="E64" s="169"/>
      <c r="F64" s="169"/>
      <c r="G64" s="169"/>
      <c r="H64" s="169"/>
      <c r="I64" s="169"/>
      <c r="J64" s="170">
        <f>J515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95</v>
      </c>
      <c r="E65" s="169"/>
      <c r="F65" s="169"/>
      <c r="G65" s="169"/>
      <c r="H65" s="169"/>
      <c r="I65" s="169"/>
      <c r="J65" s="170">
        <f>J544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0"/>
      <c r="C66" s="161"/>
      <c r="D66" s="162" t="s">
        <v>96</v>
      </c>
      <c r="E66" s="163"/>
      <c r="F66" s="163"/>
      <c r="G66" s="163"/>
      <c r="H66" s="163"/>
      <c r="I66" s="163"/>
      <c r="J66" s="164">
        <f>J547</f>
        <v>0</v>
      </c>
      <c r="K66" s="161"/>
      <c r="L66" s="165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6"/>
      <c r="C67" s="167"/>
      <c r="D67" s="168" t="s">
        <v>97</v>
      </c>
      <c r="E67" s="169"/>
      <c r="F67" s="169"/>
      <c r="G67" s="169"/>
      <c r="H67" s="169"/>
      <c r="I67" s="169"/>
      <c r="J67" s="170">
        <f>J548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98</v>
      </c>
      <c r="E68" s="169"/>
      <c r="F68" s="169"/>
      <c r="G68" s="169"/>
      <c r="H68" s="169"/>
      <c r="I68" s="169"/>
      <c r="J68" s="170">
        <f>J555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99</v>
      </c>
      <c r="E69" s="169"/>
      <c r="F69" s="169"/>
      <c r="G69" s="169"/>
      <c r="H69" s="169"/>
      <c r="I69" s="169"/>
      <c r="J69" s="170">
        <f>J567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100</v>
      </c>
      <c r="D76" s="42"/>
      <c r="E76" s="42"/>
      <c r="F76" s="42"/>
      <c r="G76" s="42"/>
      <c r="H76" s="42"/>
      <c r="I76" s="42"/>
      <c r="J76" s="42"/>
      <c r="K76" s="42"/>
      <c r="L76" s="13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E7</f>
        <v>LESNÍ CESTA Č. 49, ZELENÝ PLAC - HORIZONTÁLKA - III. ETAPA</v>
      </c>
      <c r="F79" s="42"/>
      <c r="G79" s="42"/>
      <c r="H79" s="42"/>
      <c r="I79" s="42"/>
      <c r="J79" s="42"/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F10</f>
        <v>Česká Kubice, Pec, Čerchov</v>
      </c>
      <c r="G81" s="42"/>
      <c r="H81" s="42"/>
      <c r="I81" s="34" t="s">
        <v>24</v>
      </c>
      <c r="J81" s="74" t="str">
        <f>IF(J10="","",J10)</f>
        <v>14. 1. 2025</v>
      </c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E13</f>
        <v>Domažlické městské lesy s.r.o.</v>
      </c>
      <c r="G83" s="42"/>
      <c r="H83" s="42"/>
      <c r="I83" s="34" t="s">
        <v>32</v>
      </c>
      <c r="J83" s="38" t="str">
        <f>E19</f>
        <v>Ing. Jaroslav Rojt</v>
      </c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IF(E16="","",E16)</f>
        <v>Vyplň údaj</v>
      </c>
      <c r="G84" s="42"/>
      <c r="H84" s="42"/>
      <c r="I84" s="34" t="s">
        <v>35</v>
      </c>
      <c r="J84" s="38" t="str">
        <f>E22</f>
        <v>Jan Leinhäupel</v>
      </c>
      <c r="K84" s="42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2"/>
      <c r="B86" s="173"/>
      <c r="C86" s="174" t="s">
        <v>101</v>
      </c>
      <c r="D86" s="175" t="s">
        <v>58</v>
      </c>
      <c r="E86" s="175" t="s">
        <v>54</v>
      </c>
      <c r="F86" s="175" t="s">
        <v>55</v>
      </c>
      <c r="G86" s="175" t="s">
        <v>102</v>
      </c>
      <c r="H86" s="175" t="s">
        <v>103</v>
      </c>
      <c r="I86" s="175" t="s">
        <v>104</v>
      </c>
      <c r="J86" s="175" t="s">
        <v>84</v>
      </c>
      <c r="K86" s="176" t="s">
        <v>105</v>
      </c>
      <c r="L86" s="177"/>
      <c r="M86" s="94" t="s">
        <v>21</v>
      </c>
      <c r="N86" s="95" t="s">
        <v>43</v>
      </c>
      <c r="O86" s="95" t="s">
        <v>106</v>
      </c>
      <c r="P86" s="95" t="s">
        <v>107</v>
      </c>
      <c r="Q86" s="95" t="s">
        <v>108</v>
      </c>
      <c r="R86" s="95" t="s">
        <v>109</v>
      </c>
      <c r="S86" s="95" t="s">
        <v>110</v>
      </c>
      <c r="T86" s="96" t="s">
        <v>111</v>
      </c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</row>
    <row r="87" s="2" customFormat="1" ht="22.8" customHeight="1">
      <c r="A87" s="40"/>
      <c r="B87" s="41"/>
      <c r="C87" s="101" t="s">
        <v>112</v>
      </c>
      <c r="D87" s="42"/>
      <c r="E87" s="42"/>
      <c r="F87" s="42"/>
      <c r="G87" s="42"/>
      <c r="H87" s="42"/>
      <c r="I87" s="42"/>
      <c r="J87" s="178">
        <f>BK87</f>
        <v>0</v>
      </c>
      <c r="K87" s="42"/>
      <c r="L87" s="46"/>
      <c r="M87" s="97"/>
      <c r="N87" s="179"/>
      <c r="O87" s="98"/>
      <c r="P87" s="180">
        <f>P88+P547</f>
        <v>0</v>
      </c>
      <c r="Q87" s="98"/>
      <c r="R87" s="180">
        <f>R88+R547</f>
        <v>500.68274243999997</v>
      </c>
      <c r="S87" s="98"/>
      <c r="T87" s="181">
        <f>T88+T547</f>
        <v>515.54600000000005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72</v>
      </c>
      <c r="AU87" s="19" t="s">
        <v>85</v>
      </c>
      <c r="BK87" s="182">
        <f>BK88+BK547</f>
        <v>0</v>
      </c>
    </row>
    <row r="88" s="12" customFormat="1" ht="25.92" customHeight="1">
      <c r="A88" s="12"/>
      <c r="B88" s="183"/>
      <c r="C88" s="184"/>
      <c r="D88" s="185" t="s">
        <v>72</v>
      </c>
      <c r="E88" s="186" t="s">
        <v>113</v>
      </c>
      <c r="F88" s="186" t="s">
        <v>114</v>
      </c>
      <c r="G88" s="184"/>
      <c r="H88" s="184"/>
      <c r="I88" s="187"/>
      <c r="J88" s="188">
        <f>BK88</f>
        <v>0</v>
      </c>
      <c r="K88" s="184"/>
      <c r="L88" s="189"/>
      <c r="M88" s="190"/>
      <c r="N88" s="191"/>
      <c r="O88" s="191"/>
      <c r="P88" s="192">
        <f>P89+P220+P233+P284+P397+P406+P414+P515+P544</f>
        <v>0</v>
      </c>
      <c r="Q88" s="191"/>
      <c r="R88" s="192">
        <f>R89+R220+R233+R284+R397+R406+R414+R515+R544</f>
        <v>500.68274243999997</v>
      </c>
      <c r="S88" s="191"/>
      <c r="T88" s="193">
        <f>T89+T220+T233+T284+T397+T406+T414+T515+T544</f>
        <v>515.54600000000005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4" t="s">
        <v>78</v>
      </c>
      <c r="AT88" s="195" t="s">
        <v>72</v>
      </c>
      <c r="AU88" s="195" t="s">
        <v>73</v>
      </c>
      <c r="AY88" s="194" t="s">
        <v>115</v>
      </c>
      <c r="BK88" s="196">
        <f>BK89+BK220+BK233+BK284+BK397+BK406+BK414+BK515+BK544</f>
        <v>0</v>
      </c>
    </row>
    <row r="89" s="12" customFormat="1" ht="22.8" customHeight="1">
      <c r="A89" s="12"/>
      <c r="B89" s="183"/>
      <c r="C89" s="184"/>
      <c r="D89" s="185" t="s">
        <v>72</v>
      </c>
      <c r="E89" s="197" t="s">
        <v>78</v>
      </c>
      <c r="F89" s="197" t="s">
        <v>116</v>
      </c>
      <c r="G89" s="184"/>
      <c r="H89" s="184"/>
      <c r="I89" s="187"/>
      <c r="J89" s="198">
        <f>BK89</f>
        <v>0</v>
      </c>
      <c r="K89" s="184"/>
      <c r="L89" s="189"/>
      <c r="M89" s="190"/>
      <c r="N89" s="191"/>
      <c r="O89" s="191"/>
      <c r="P89" s="192">
        <f>SUM(P90:P219)</f>
        <v>0</v>
      </c>
      <c r="Q89" s="191"/>
      <c r="R89" s="192">
        <f>SUM(R90:R219)</f>
        <v>0</v>
      </c>
      <c r="S89" s="191"/>
      <c r="T89" s="193">
        <f>SUM(T90:T219)</f>
        <v>71.590000000000003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4" t="s">
        <v>78</v>
      </c>
      <c r="AT89" s="195" t="s">
        <v>72</v>
      </c>
      <c r="AU89" s="195" t="s">
        <v>78</v>
      </c>
      <c r="AY89" s="194" t="s">
        <v>115</v>
      </c>
      <c r="BK89" s="196">
        <f>SUM(BK90:BK219)</f>
        <v>0</v>
      </c>
    </row>
    <row r="90" s="2" customFormat="1" ht="37.8" customHeight="1">
      <c r="A90" s="40"/>
      <c r="B90" s="41"/>
      <c r="C90" s="199" t="s">
        <v>78</v>
      </c>
      <c r="D90" s="199" t="s">
        <v>117</v>
      </c>
      <c r="E90" s="200" t="s">
        <v>118</v>
      </c>
      <c r="F90" s="201" t="s">
        <v>119</v>
      </c>
      <c r="G90" s="202" t="s">
        <v>120</v>
      </c>
      <c r="H90" s="203">
        <v>28</v>
      </c>
      <c r="I90" s="204"/>
      <c r="J90" s="205">
        <f>ROUND(I90*H90,2)</f>
        <v>0</v>
      </c>
      <c r="K90" s="201" t="s">
        <v>121</v>
      </c>
      <c r="L90" s="46"/>
      <c r="M90" s="206" t="s">
        <v>21</v>
      </c>
      <c r="N90" s="207" t="s">
        <v>44</v>
      </c>
      <c r="O90" s="86"/>
      <c r="P90" s="208">
        <f>O90*H90</f>
        <v>0</v>
      </c>
      <c r="Q90" s="208">
        <v>0</v>
      </c>
      <c r="R90" s="208">
        <f>Q90*H90</f>
        <v>0</v>
      </c>
      <c r="S90" s="208">
        <v>0.62</v>
      </c>
      <c r="T90" s="209">
        <f>S90*H90</f>
        <v>17.359999999999999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0" t="s">
        <v>122</v>
      </c>
      <c r="AT90" s="210" t="s">
        <v>117</v>
      </c>
      <c r="AU90" s="210" t="s">
        <v>80</v>
      </c>
      <c r="AY90" s="19" t="s">
        <v>115</v>
      </c>
      <c r="BE90" s="211">
        <f>IF(N90="základní",J90,0)</f>
        <v>0</v>
      </c>
      <c r="BF90" s="211">
        <f>IF(N90="snížená",J90,0)</f>
        <v>0</v>
      </c>
      <c r="BG90" s="211">
        <f>IF(N90="zákl. přenesená",J90,0)</f>
        <v>0</v>
      </c>
      <c r="BH90" s="211">
        <f>IF(N90="sníž. přenesená",J90,0)</f>
        <v>0</v>
      </c>
      <c r="BI90" s="211">
        <f>IF(N90="nulová",J90,0)</f>
        <v>0</v>
      </c>
      <c r="BJ90" s="19" t="s">
        <v>78</v>
      </c>
      <c r="BK90" s="211">
        <f>ROUND(I90*H90,2)</f>
        <v>0</v>
      </c>
      <c r="BL90" s="19" t="s">
        <v>122</v>
      </c>
      <c r="BM90" s="210" t="s">
        <v>123</v>
      </c>
    </row>
    <row r="91" s="2" customFormat="1">
      <c r="A91" s="40"/>
      <c r="B91" s="41"/>
      <c r="C91" s="42"/>
      <c r="D91" s="212" t="s">
        <v>124</v>
      </c>
      <c r="E91" s="42"/>
      <c r="F91" s="213" t="s">
        <v>125</v>
      </c>
      <c r="G91" s="42"/>
      <c r="H91" s="42"/>
      <c r="I91" s="214"/>
      <c r="J91" s="42"/>
      <c r="K91" s="42"/>
      <c r="L91" s="46"/>
      <c r="M91" s="215"/>
      <c r="N91" s="216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124</v>
      </c>
      <c r="AU91" s="19" t="s">
        <v>80</v>
      </c>
    </row>
    <row r="92" s="13" customFormat="1">
      <c r="A92" s="13"/>
      <c r="B92" s="217"/>
      <c r="C92" s="218"/>
      <c r="D92" s="219" t="s">
        <v>126</v>
      </c>
      <c r="E92" s="220" t="s">
        <v>21</v>
      </c>
      <c r="F92" s="221" t="s">
        <v>127</v>
      </c>
      <c r="G92" s="218"/>
      <c r="H92" s="220" t="s">
        <v>21</v>
      </c>
      <c r="I92" s="222"/>
      <c r="J92" s="218"/>
      <c r="K92" s="218"/>
      <c r="L92" s="223"/>
      <c r="M92" s="224"/>
      <c r="N92" s="225"/>
      <c r="O92" s="225"/>
      <c r="P92" s="225"/>
      <c r="Q92" s="225"/>
      <c r="R92" s="225"/>
      <c r="S92" s="225"/>
      <c r="T92" s="226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27" t="s">
        <v>126</v>
      </c>
      <c r="AU92" s="227" t="s">
        <v>80</v>
      </c>
      <c r="AV92" s="13" t="s">
        <v>78</v>
      </c>
      <c r="AW92" s="13" t="s">
        <v>34</v>
      </c>
      <c r="AX92" s="13" t="s">
        <v>73</v>
      </c>
      <c r="AY92" s="227" t="s">
        <v>115</v>
      </c>
    </row>
    <row r="93" s="14" customFormat="1">
      <c r="A93" s="14"/>
      <c r="B93" s="228"/>
      <c r="C93" s="229"/>
      <c r="D93" s="219" t="s">
        <v>126</v>
      </c>
      <c r="E93" s="230" t="s">
        <v>21</v>
      </c>
      <c r="F93" s="231" t="s">
        <v>128</v>
      </c>
      <c r="G93" s="229"/>
      <c r="H93" s="232">
        <v>8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38" t="s">
        <v>126</v>
      </c>
      <c r="AU93" s="238" t="s">
        <v>80</v>
      </c>
      <c r="AV93" s="14" t="s">
        <v>80</v>
      </c>
      <c r="AW93" s="14" t="s">
        <v>34</v>
      </c>
      <c r="AX93" s="14" t="s">
        <v>73</v>
      </c>
      <c r="AY93" s="238" t="s">
        <v>115</v>
      </c>
    </row>
    <row r="94" s="14" customFormat="1">
      <c r="A94" s="14"/>
      <c r="B94" s="228"/>
      <c r="C94" s="229"/>
      <c r="D94" s="219" t="s">
        <v>126</v>
      </c>
      <c r="E94" s="230" t="s">
        <v>21</v>
      </c>
      <c r="F94" s="231" t="s">
        <v>129</v>
      </c>
      <c r="G94" s="229"/>
      <c r="H94" s="232">
        <v>7</v>
      </c>
      <c r="I94" s="233"/>
      <c r="J94" s="229"/>
      <c r="K94" s="229"/>
      <c r="L94" s="234"/>
      <c r="M94" s="235"/>
      <c r="N94" s="236"/>
      <c r="O94" s="236"/>
      <c r="P94" s="236"/>
      <c r="Q94" s="236"/>
      <c r="R94" s="236"/>
      <c r="S94" s="236"/>
      <c r="T94" s="237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38" t="s">
        <v>126</v>
      </c>
      <c r="AU94" s="238" t="s">
        <v>80</v>
      </c>
      <c r="AV94" s="14" t="s">
        <v>80</v>
      </c>
      <c r="AW94" s="14" t="s">
        <v>34</v>
      </c>
      <c r="AX94" s="14" t="s">
        <v>73</v>
      </c>
      <c r="AY94" s="238" t="s">
        <v>115</v>
      </c>
    </row>
    <row r="95" s="14" customFormat="1">
      <c r="A95" s="14"/>
      <c r="B95" s="228"/>
      <c r="C95" s="229"/>
      <c r="D95" s="219" t="s">
        <v>126</v>
      </c>
      <c r="E95" s="230" t="s">
        <v>21</v>
      </c>
      <c r="F95" s="231" t="s">
        <v>130</v>
      </c>
      <c r="G95" s="229"/>
      <c r="H95" s="232">
        <v>6.5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38" t="s">
        <v>126</v>
      </c>
      <c r="AU95" s="238" t="s">
        <v>80</v>
      </c>
      <c r="AV95" s="14" t="s">
        <v>80</v>
      </c>
      <c r="AW95" s="14" t="s">
        <v>34</v>
      </c>
      <c r="AX95" s="14" t="s">
        <v>73</v>
      </c>
      <c r="AY95" s="238" t="s">
        <v>115</v>
      </c>
    </row>
    <row r="96" s="14" customFormat="1">
      <c r="A96" s="14"/>
      <c r="B96" s="228"/>
      <c r="C96" s="229"/>
      <c r="D96" s="219" t="s">
        <v>126</v>
      </c>
      <c r="E96" s="230" t="s">
        <v>21</v>
      </c>
      <c r="F96" s="231" t="s">
        <v>131</v>
      </c>
      <c r="G96" s="229"/>
      <c r="H96" s="232">
        <v>6.5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38" t="s">
        <v>126</v>
      </c>
      <c r="AU96" s="238" t="s">
        <v>80</v>
      </c>
      <c r="AV96" s="14" t="s">
        <v>80</v>
      </c>
      <c r="AW96" s="14" t="s">
        <v>34</v>
      </c>
      <c r="AX96" s="14" t="s">
        <v>73</v>
      </c>
      <c r="AY96" s="238" t="s">
        <v>115</v>
      </c>
    </row>
    <row r="97" s="15" customFormat="1">
      <c r="A97" s="15"/>
      <c r="B97" s="239"/>
      <c r="C97" s="240"/>
      <c r="D97" s="219" t="s">
        <v>126</v>
      </c>
      <c r="E97" s="241" t="s">
        <v>21</v>
      </c>
      <c r="F97" s="242" t="s">
        <v>132</v>
      </c>
      <c r="G97" s="240"/>
      <c r="H97" s="243">
        <v>28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49" t="s">
        <v>126</v>
      </c>
      <c r="AU97" s="249" t="s">
        <v>80</v>
      </c>
      <c r="AV97" s="15" t="s">
        <v>122</v>
      </c>
      <c r="AW97" s="15" t="s">
        <v>34</v>
      </c>
      <c r="AX97" s="15" t="s">
        <v>78</v>
      </c>
      <c r="AY97" s="249" t="s">
        <v>115</v>
      </c>
    </row>
    <row r="98" s="2" customFormat="1" ht="33" customHeight="1">
      <c r="A98" s="40"/>
      <c r="B98" s="41"/>
      <c r="C98" s="199" t="s">
        <v>80</v>
      </c>
      <c r="D98" s="199" t="s">
        <v>117</v>
      </c>
      <c r="E98" s="200" t="s">
        <v>133</v>
      </c>
      <c r="F98" s="201" t="s">
        <v>134</v>
      </c>
      <c r="G98" s="202" t="s">
        <v>120</v>
      </c>
      <c r="H98" s="203">
        <v>246.5</v>
      </c>
      <c r="I98" s="204"/>
      <c r="J98" s="205">
        <f>ROUND(I98*H98,2)</f>
        <v>0</v>
      </c>
      <c r="K98" s="201" t="s">
        <v>121</v>
      </c>
      <c r="L98" s="46"/>
      <c r="M98" s="206" t="s">
        <v>21</v>
      </c>
      <c r="N98" s="207" t="s">
        <v>44</v>
      </c>
      <c r="O98" s="86"/>
      <c r="P98" s="208">
        <f>O98*H98</f>
        <v>0</v>
      </c>
      <c r="Q98" s="208">
        <v>0</v>
      </c>
      <c r="R98" s="208">
        <f>Q98*H98</f>
        <v>0</v>
      </c>
      <c r="S98" s="208">
        <v>0.22</v>
      </c>
      <c r="T98" s="209">
        <f>S98*H98</f>
        <v>54.229999999999997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0" t="s">
        <v>122</v>
      </c>
      <c r="AT98" s="210" t="s">
        <v>117</v>
      </c>
      <c r="AU98" s="210" t="s">
        <v>80</v>
      </c>
      <c r="AY98" s="19" t="s">
        <v>115</v>
      </c>
      <c r="BE98" s="211">
        <f>IF(N98="základní",J98,0)</f>
        <v>0</v>
      </c>
      <c r="BF98" s="211">
        <f>IF(N98="snížená",J98,0)</f>
        <v>0</v>
      </c>
      <c r="BG98" s="211">
        <f>IF(N98="zákl. přenesená",J98,0)</f>
        <v>0</v>
      </c>
      <c r="BH98" s="211">
        <f>IF(N98="sníž. přenesená",J98,0)</f>
        <v>0</v>
      </c>
      <c r="BI98" s="211">
        <f>IF(N98="nulová",J98,0)</f>
        <v>0</v>
      </c>
      <c r="BJ98" s="19" t="s">
        <v>78</v>
      </c>
      <c r="BK98" s="211">
        <f>ROUND(I98*H98,2)</f>
        <v>0</v>
      </c>
      <c r="BL98" s="19" t="s">
        <v>122</v>
      </c>
      <c r="BM98" s="210" t="s">
        <v>135</v>
      </c>
    </row>
    <row r="99" s="2" customFormat="1">
      <c r="A99" s="40"/>
      <c r="B99" s="41"/>
      <c r="C99" s="42"/>
      <c r="D99" s="212" t="s">
        <v>124</v>
      </c>
      <c r="E99" s="42"/>
      <c r="F99" s="213" t="s">
        <v>136</v>
      </c>
      <c r="G99" s="42"/>
      <c r="H99" s="42"/>
      <c r="I99" s="214"/>
      <c r="J99" s="42"/>
      <c r="K99" s="42"/>
      <c r="L99" s="46"/>
      <c r="M99" s="215"/>
      <c r="N99" s="216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124</v>
      </c>
      <c r="AU99" s="19" t="s">
        <v>80</v>
      </c>
    </row>
    <row r="100" s="13" customFormat="1">
      <c r="A100" s="13"/>
      <c r="B100" s="217"/>
      <c r="C100" s="218"/>
      <c r="D100" s="219" t="s">
        <v>126</v>
      </c>
      <c r="E100" s="220" t="s">
        <v>21</v>
      </c>
      <c r="F100" s="221" t="s">
        <v>137</v>
      </c>
      <c r="G100" s="218"/>
      <c r="H100" s="220" t="s">
        <v>21</v>
      </c>
      <c r="I100" s="222"/>
      <c r="J100" s="218"/>
      <c r="K100" s="218"/>
      <c r="L100" s="223"/>
      <c r="M100" s="224"/>
      <c r="N100" s="225"/>
      <c r="O100" s="225"/>
      <c r="P100" s="225"/>
      <c r="Q100" s="225"/>
      <c r="R100" s="225"/>
      <c r="S100" s="225"/>
      <c r="T100" s="22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7" t="s">
        <v>126</v>
      </c>
      <c r="AU100" s="227" t="s">
        <v>80</v>
      </c>
      <c r="AV100" s="13" t="s">
        <v>78</v>
      </c>
      <c r="AW100" s="13" t="s">
        <v>34</v>
      </c>
      <c r="AX100" s="13" t="s">
        <v>73</v>
      </c>
      <c r="AY100" s="227" t="s">
        <v>115</v>
      </c>
    </row>
    <row r="101" s="14" customFormat="1">
      <c r="A101" s="14"/>
      <c r="B101" s="228"/>
      <c r="C101" s="229"/>
      <c r="D101" s="219" t="s">
        <v>126</v>
      </c>
      <c r="E101" s="230" t="s">
        <v>21</v>
      </c>
      <c r="F101" s="231" t="s">
        <v>138</v>
      </c>
      <c r="G101" s="229"/>
      <c r="H101" s="232">
        <v>18.5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38" t="s">
        <v>126</v>
      </c>
      <c r="AU101" s="238" t="s">
        <v>80</v>
      </c>
      <c r="AV101" s="14" t="s">
        <v>80</v>
      </c>
      <c r="AW101" s="14" t="s">
        <v>34</v>
      </c>
      <c r="AX101" s="14" t="s">
        <v>73</v>
      </c>
      <c r="AY101" s="238" t="s">
        <v>115</v>
      </c>
    </row>
    <row r="102" s="14" customFormat="1">
      <c r="A102" s="14"/>
      <c r="B102" s="228"/>
      <c r="C102" s="229"/>
      <c r="D102" s="219" t="s">
        <v>126</v>
      </c>
      <c r="E102" s="230" t="s">
        <v>21</v>
      </c>
      <c r="F102" s="231" t="s">
        <v>139</v>
      </c>
      <c r="G102" s="229"/>
      <c r="H102" s="232">
        <v>15</v>
      </c>
      <c r="I102" s="233"/>
      <c r="J102" s="229"/>
      <c r="K102" s="229"/>
      <c r="L102" s="234"/>
      <c r="M102" s="235"/>
      <c r="N102" s="236"/>
      <c r="O102" s="236"/>
      <c r="P102" s="236"/>
      <c r="Q102" s="236"/>
      <c r="R102" s="236"/>
      <c r="S102" s="236"/>
      <c r="T102" s="23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8" t="s">
        <v>126</v>
      </c>
      <c r="AU102" s="238" t="s">
        <v>80</v>
      </c>
      <c r="AV102" s="14" t="s">
        <v>80</v>
      </c>
      <c r="AW102" s="14" t="s">
        <v>34</v>
      </c>
      <c r="AX102" s="14" t="s">
        <v>73</v>
      </c>
      <c r="AY102" s="238" t="s">
        <v>115</v>
      </c>
    </row>
    <row r="103" s="13" customFormat="1">
      <c r="A103" s="13"/>
      <c r="B103" s="217"/>
      <c r="C103" s="218"/>
      <c r="D103" s="219" t="s">
        <v>126</v>
      </c>
      <c r="E103" s="220" t="s">
        <v>21</v>
      </c>
      <c r="F103" s="221" t="s">
        <v>127</v>
      </c>
      <c r="G103" s="218"/>
      <c r="H103" s="220" t="s">
        <v>21</v>
      </c>
      <c r="I103" s="222"/>
      <c r="J103" s="218"/>
      <c r="K103" s="218"/>
      <c r="L103" s="223"/>
      <c r="M103" s="224"/>
      <c r="N103" s="225"/>
      <c r="O103" s="225"/>
      <c r="P103" s="225"/>
      <c r="Q103" s="225"/>
      <c r="R103" s="225"/>
      <c r="S103" s="225"/>
      <c r="T103" s="22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7" t="s">
        <v>126</v>
      </c>
      <c r="AU103" s="227" t="s">
        <v>80</v>
      </c>
      <c r="AV103" s="13" t="s">
        <v>78</v>
      </c>
      <c r="AW103" s="13" t="s">
        <v>34</v>
      </c>
      <c r="AX103" s="13" t="s">
        <v>73</v>
      </c>
      <c r="AY103" s="227" t="s">
        <v>115</v>
      </c>
    </row>
    <row r="104" s="14" customFormat="1">
      <c r="A104" s="14"/>
      <c r="B104" s="228"/>
      <c r="C104" s="229"/>
      <c r="D104" s="219" t="s">
        <v>126</v>
      </c>
      <c r="E104" s="230" t="s">
        <v>21</v>
      </c>
      <c r="F104" s="231" t="s">
        <v>128</v>
      </c>
      <c r="G104" s="229"/>
      <c r="H104" s="232">
        <v>8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8" t="s">
        <v>126</v>
      </c>
      <c r="AU104" s="238" t="s">
        <v>80</v>
      </c>
      <c r="AV104" s="14" t="s">
        <v>80</v>
      </c>
      <c r="AW104" s="14" t="s">
        <v>34</v>
      </c>
      <c r="AX104" s="14" t="s">
        <v>73</v>
      </c>
      <c r="AY104" s="238" t="s">
        <v>115</v>
      </c>
    </row>
    <row r="105" s="14" customFormat="1">
      <c r="A105" s="14"/>
      <c r="B105" s="228"/>
      <c r="C105" s="229"/>
      <c r="D105" s="219" t="s">
        <v>126</v>
      </c>
      <c r="E105" s="230" t="s">
        <v>21</v>
      </c>
      <c r="F105" s="231" t="s">
        <v>129</v>
      </c>
      <c r="G105" s="229"/>
      <c r="H105" s="232">
        <v>7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38" t="s">
        <v>126</v>
      </c>
      <c r="AU105" s="238" t="s">
        <v>80</v>
      </c>
      <c r="AV105" s="14" t="s">
        <v>80</v>
      </c>
      <c r="AW105" s="14" t="s">
        <v>34</v>
      </c>
      <c r="AX105" s="14" t="s">
        <v>73</v>
      </c>
      <c r="AY105" s="238" t="s">
        <v>115</v>
      </c>
    </row>
    <row r="106" s="14" customFormat="1">
      <c r="A106" s="14"/>
      <c r="B106" s="228"/>
      <c r="C106" s="229"/>
      <c r="D106" s="219" t="s">
        <v>126</v>
      </c>
      <c r="E106" s="230" t="s">
        <v>21</v>
      </c>
      <c r="F106" s="231" t="s">
        <v>130</v>
      </c>
      <c r="G106" s="229"/>
      <c r="H106" s="232">
        <v>6.5</v>
      </c>
      <c r="I106" s="233"/>
      <c r="J106" s="229"/>
      <c r="K106" s="229"/>
      <c r="L106" s="234"/>
      <c r="M106" s="235"/>
      <c r="N106" s="236"/>
      <c r="O106" s="236"/>
      <c r="P106" s="236"/>
      <c r="Q106" s="236"/>
      <c r="R106" s="236"/>
      <c r="S106" s="236"/>
      <c r="T106" s="237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38" t="s">
        <v>126</v>
      </c>
      <c r="AU106" s="238" t="s">
        <v>80</v>
      </c>
      <c r="AV106" s="14" t="s">
        <v>80</v>
      </c>
      <c r="AW106" s="14" t="s">
        <v>34</v>
      </c>
      <c r="AX106" s="14" t="s">
        <v>73</v>
      </c>
      <c r="AY106" s="238" t="s">
        <v>115</v>
      </c>
    </row>
    <row r="107" s="14" customFormat="1">
      <c r="A107" s="14"/>
      <c r="B107" s="228"/>
      <c r="C107" s="229"/>
      <c r="D107" s="219" t="s">
        <v>126</v>
      </c>
      <c r="E107" s="230" t="s">
        <v>21</v>
      </c>
      <c r="F107" s="231" t="s">
        <v>131</v>
      </c>
      <c r="G107" s="229"/>
      <c r="H107" s="232">
        <v>6.5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38" t="s">
        <v>126</v>
      </c>
      <c r="AU107" s="238" t="s">
        <v>80</v>
      </c>
      <c r="AV107" s="14" t="s">
        <v>80</v>
      </c>
      <c r="AW107" s="14" t="s">
        <v>34</v>
      </c>
      <c r="AX107" s="14" t="s">
        <v>73</v>
      </c>
      <c r="AY107" s="238" t="s">
        <v>115</v>
      </c>
    </row>
    <row r="108" s="13" customFormat="1">
      <c r="A108" s="13"/>
      <c r="B108" s="217"/>
      <c r="C108" s="218"/>
      <c r="D108" s="219" t="s">
        <v>126</v>
      </c>
      <c r="E108" s="220" t="s">
        <v>21</v>
      </c>
      <c r="F108" s="221" t="s">
        <v>140</v>
      </c>
      <c r="G108" s="218"/>
      <c r="H108" s="220" t="s">
        <v>21</v>
      </c>
      <c r="I108" s="222"/>
      <c r="J108" s="218"/>
      <c r="K108" s="218"/>
      <c r="L108" s="223"/>
      <c r="M108" s="224"/>
      <c r="N108" s="225"/>
      <c r="O108" s="225"/>
      <c r="P108" s="225"/>
      <c r="Q108" s="225"/>
      <c r="R108" s="225"/>
      <c r="S108" s="225"/>
      <c r="T108" s="22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7" t="s">
        <v>126</v>
      </c>
      <c r="AU108" s="227" t="s">
        <v>80</v>
      </c>
      <c r="AV108" s="13" t="s">
        <v>78</v>
      </c>
      <c r="AW108" s="13" t="s">
        <v>34</v>
      </c>
      <c r="AX108" s="13" t="s">
        <v>73</v>
      </c>
      <c r="AY108" s="227" t="s">
        <v>115</v>
      </c>
    </row>
    <row r="109" s="14" customFormat="1">
      <c r="A109" s="14"/>
      <c r="B109" s="228"/>
      <c r="C109" s="229"/>
      <c r="D109" s="219" t="s">
        <v>126</v>
      </c>
      <c r="E109" s="230" t="s">
        <v>21</v>
      </c>
      <c r="F109" s="231" t="s">
        <v>141</v>
      </c>
      <c r="G109" s="229"/>
      <c r="H109" s="232">
        <v>185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8" t="s">
        <v>126</v>
      </c>
      <c r="AU109" s="238" t="s">
        <v>80</v>
      </c>
      <c r="AV109" s="14" t="s">
        <v>80</v>
      </c>
      <c r="AW109" s="14" t="s">
        <v>34</v>
      </c>
      <c r="AX109" s="14" t="s">
        <v>73</v>
      </c>
      <c r="AY109" s="238" t="s">
        <v>115</v>
      </c>
    </row>
    <row r="110" s="13" customFormat="1">
      <c r="A110" s="13"/>
      <c r="B110" s="217"/>
      <c r="C110" s="218"/>
      <c r="D110" s="219" t="s">
        <v>126</v>
      </c>
      <c r="E110" s="220" t="s">
        <v>21</v>
      </c>
      <c r="F110" s="221" t="s">
        <v>142</v>
      </c>
      <c r="G110" s="218"/>
      <c r="H110" s="220" t="s">
        <v>21</v>
      </c>
      <c r="I110" s="222"/>
      <c r="J110" s="218"/>
      <c r="K110" s="218"/>
      <c r="L110" s="223"/>
      <c r="M110" s="224"/>
      <c r="N110" s="225"/>
      <c r="O110" s="225"/>
      <c r="P110" s="225"/>
      <c r="Q110" s="225"/>
      <c r="R110" s="225"/>
      <c r="S110" s="225"/>
      <c r="T110" s="226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27" t="s">
        <v>126</v>
      </c>
      <c r="AU110" s="227" t="s">
        <v>80</v>
      </c>
      <c r="AV110" s="13" t="s">
        <v>78</v>
      </c>
      <c r="AW110" s="13" t="s">
        <v>34</v>
      </c>
      <c r="AX110" s="13" t="s">
        <v>73</v>
      </c>
      <c r="AY110" s="227" t="s">
        <v>115</v>
      </c>
    </row>
    <row r="111" s="15" customFormat="1">
      <c r="A111" s="15"/>
      <c r="B111" s="239"/>
      <c r="C111" s="240"/>
      <c r="D111" s="219" t="s">
        <v>126</v>
      </c>
      <c r="E111" s="241" t="s">
        <v>21</v>
      </c>
      <c r="F111" s="242" t="s">
        <v>132</v>
      </c>
      <c r="G111" s="240"/>
      <c r="H111" s="243">
        <v>246.5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49" t="s">
        <v>126</v>
      </c>
      <c r="AU111" s="249" t="s">
        <v>80</v>
      </c>
      <c r="AV111" s="15" t="s">
        <v>122</v>
      </c>
      <c r="AW111" s="15" t="s">
        <v>34</v>
      </c>
      <c r="AX111" s="15" t="s">
        <v>78</v>
      </c>
      <c r="AY111" s="249" t="s">
        <v>115</v>
      </c>
    </row>
    <row r="112" s="2" customFormat="1" ht="16.5" customHeight="1">
      <c r="A112" s="40"/>
      <c r="B112" s="41"/>
      <c r="C112" s="199" t="s">
        <v>143</v>
      </c>
      <c r="D112" s="199" t="s">
        <v>117</v>
      </c>
      <c r="E112" s="200" t="s">
        <v>144</v>
      </c>
      <c r="F112" s="201" t="s">
        <v>145</v>
      </c>
      <c r="G112" s="202" t="s">
        <v>120</v>
      </c>
      <c r="H112" s="203">
        <v>27</v>
      </c>
      <c r="I112" s="204"/>
      <c r="J112" s="205">
        <f>ROUND(I112*H112,2)</f>
        <v>0</v>
      </c>
      <c r="K112" s="201" t="s">
        <v>121</v>
      </c>
      <c r="L112" s="46"/>
      <c r="M112" s="206" t="s">
        <v>21</v>
      </c>
      <c r="N112" s="207" t="s">
        <v>44</v>
      </c>
      <c r="O112" s="86"/>
      <c r="P112" s="208">
        <f>O112*H112</f>
        <v>0</v>
      </c>
      <c r="Q112" s="208">
        <v>0</v>
      </c>
      <c r="R112" s="208">
        <f>Q112*H112</f>
        <v>0</v>
      </c>
      <c r="S112" s="208">
        <v>0</v>
      </c>
      <c r="T112" s="20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0" t="s">
        <v>122</v>
      </c>
      <c r="AT112" s="210" t="s">
        <v>117</v>
      </c>
      <c r="AU112" s="210" t="s">
        <v>80</v>
      </c>
      <c r="AY112" s="19" t="s">
        <v>115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9" t="s">
        <v>78</v>
      </c>
      <c r="BK112" s="211">
        <f>ROUND(I112*H112,2)</f>
        <v>0</v>
      </c>
      <c r="BL112" s="19" t="s">
        <v>122</v>
      </c>
      <c r="BM112" s="210" t="s">
        <v>146</v>
      </c>
    </row>
    <row r="113" s="2" customFormat="1">
      <c r="A113" s="40"/>
      <c r="B113" s="41"/>
      <c r="C113" s="42"/>
      <c r="D113" s="212" t="s">
        <v>124</v>
      </c>
      <c r="E113" s="42"/>
      <c r="F113" s="213" t="s">
        <v>147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124</v>
      </c>
      <c r="AU113" s="19" t="s">
        <v>80</v>
      </c>
    </row>
    <row r="114" s="13" customFormat="1">
      <c r="A114" s="13"/>
      <c r="B114" s="217"/>
      <c r="C114" s="218"/>
      <c r="D114" s="219" t="s">
        <v>126</v>
      </c>
      <c r="E114" s="220" t="s">
        <v>21</v>
      </c>
      <c r="F114" s="221" t="s">
        <v>148</v>
      </c>
      <c r="G114" s="218"/>
      <c r="H114" s="220" t="s">
        <v>21</v>
      </c>
      <c r="I114" s="222"/>
      <c r="J114" s="218"/>
      <c r="K114" s="218"/>
      <c r="L114" s="223"/>
      <c r="M114" s="224"/>
      <c r="N114" s="225"/>
      <c r="O114" s="225"/>
      <c r="P114" s="225"/>
      <c r="Q114" s="225"/>
      <c r="R114" s="225"/>
      <c r="S114" s="225"/>
      <c r="T114" s="22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7" t="s">
        <v>126</v>
      </c>
      <c r="AU114" s="227" t="s">
        <v>80</v>
      </c>
      <c r="AV114" s="13" t="s">
        <v>78</v>
      </c>
      <c r="AW114" s="13" t="s">
        <v>34</v>
      </c>
      <c r="AX114" s="13" t="s">
        <v>73</v>
      </c>
      <c r="AY114" s="227" t="s">
        <v>115</v>
      </c>
    </row>
    <row r="115" s="13" customFormat="1">
      <c r="A115" s="13"/>
      <c r="B115" s="217"/>
      <c r="C115" s="218"/>
      <c r="D115" s="219" t="s">
        <v>126</v>
      </c>
      <c r="E115" s="220" t="s">
        <v>21</v>
      </c>
      <c r="F115" s="221" t="s">
        <v>149</v>
      </c>
      <c r="G115" s="218"/>
      <c r="H115" s="220" t="s">
        <v>21</v>
      </c>
      <c r="I115" s="222"/>
      <c r="J115" s="218"/>
      <c r="K115" s="218"/>
      <c r="L115" s="223"/>
      <c r="M115" s="224"/>
      <c r="N115" s="225"/>
      <c r="O115" s="225"/>
      <c r="P115" s="225"/>
      <c r="Q115" s="225"/>
      <c r="R115" s="225"/>
      <c r="S115" s="225"/>
      <c r="T115" s="226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27" t="s">
        <v>126</v>
      </c>
      <c r="AU115" s="227" t="s">
        <v>80</v>
      </c>
      <c r="AV115" s="13" t="s">
        <v>78</v>
      </c>
      <c r="AW115" s="13" t="s">
        <v>34</v>
      </c>
      <c r="AX115" s="13" t="s">
        <v>73</v>
      </c>
      <c r="AY115" s="227" t="s">
        <v>115</v>
      </c>
    </row>
    <row r="116" s="14" customFormat="1">
      <c r="A116" s="14"/>
      <c r="B116" s="228"/>
      <c r="C116" s="229"/>
      <c r="D116" s="219" t="s">
        <v>126</v>
      </c>
      <c r="E116" s="230" t="s">
        <v>21</v>
      </c>
      <c r="F116" s="231" t="s">
        <v>150</v>
      </c>
      <c r="G116" s="229"/>
      <c r="H116" s="232">
        <v>11.5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38" t="s">
        <v>126</v>
      </c>
      <c r="AU116" s="238" t="s">
        <v>80</v>
      </c>
      <c r="AV116" s="14" t="s">
        <v>80</v>
      </c>
      <c r="AW116" s="14" t="s">
        <v>34</v>
      </c>
      <c r="AX116" s="14" t="s">
        <v>73</v>
      </c>
      <c r="AY116" s="238" t="s">
        <v>115</v>
      </c>
    </row>
    <row r="117" s="14" customFormat="1">
      <c r="A117" s="14"/>
      <c r="B117" s="228"/>
      <c r="C117" s="229"/>
      <c r="D117" s="219" t="s">
        <v>126</v>
      </c>
      <c r="E117" s="230" t="s">
        <v>21</v>
      </c>
      <c r="F117" s="231" t="s">
        <v>151</v>
      </c>
      <c r="G117" s="229"/>
      <c r="H117" s="232">
        <v>5.5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8" t="s">
        <v>126</v>
      </c>
      <c r="AU117" s="238" t="s">
        <v>80</v>
      </c>
      <c r="AV117" s="14" t="s">
        <v>80</v>
      </c>
      <c r="AW117" s="14" t="s">
        <v>34</v>
      </c>
      <c r="AX117" s="14" t="s">
        <v>73</v>
      </c>
      <c r="AY117" s="238" t="s">
        <v>115</v>
      </c>
    </row>
    <row r="118" s="14" customFormat="1">
      <c r="A118" s="14"/>
      <c r="B118" s="228"/>
      <c r="C118" s="229"/>
      <c r="D118" s="219" t="s">
        <v>126</v>
      </c>
      <c r="E118" s="230" t="s">
        <v>21</v>
      </c>
      <c r="F118" s="231" t="s">
        <v>152</v>
      </c>
      <c r="G118" s="229"/>
      <c r="H118" s="232">
        <v>2.5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8" t="s">
        <v>126</v>
      </c>
      <c r="AU118" s="238" t="s">
        <v>80</v>
      </c>
      <c r="AV118" s="14" t="s">
        <v>80</v>
      </c>
      <c r="AW118" s="14" t="s">
        <v>34</v>
      </c>
      <c r="AX118" s="14" t="s">
        <v>73</v>
      </c>
      <c r="AY118" s="238" t="s">
        <v>115</v>
      </c>
    </row>
    <row r="119" s="14" customFormat="1">
      <c r="A119" s="14"/>
      <c r="B119" s="228"/>
      <c r="C119" s="229"/>
      <c r="D119" s="219" t="s">
        <v>126</v>
      </c>
      <c r="E119" s="230" t="s">
        <v>21</v>
      </c>
      <c r="F119" s="231" t="s">
        <v>153</v>
      </c>
      <c r="G119" s="229"/>
      <c r="H119" s="232">
        <v>2.5</v>
      </c>
      <c r="I119" s="233"/>
      <c r="J119" s="229"/>
      <c r="K119" s="229"/>
      <c r="L119" s="234"/>
      <c r="M119" s="235"/>
      <c r="N119" s="236"/>
      <c r="O119" s="236"/>
      <c r="P119" s="236"/>
      <c r="Q119" s="236"/>
      <c r="R119" s="236"/>
      <c r="S119" s="236"/>
      <c r="T119" s="237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38" t="s">
        <v>126</v>
      </c>
      <c r="AU119" s="238" t="s">
        <v>80</v>
      </c>
      <c r="AV119" s="14" t="s">
        <v>80</v>
      </c>
      <c r="AW119" s="14" t="s">
        <v>34</v>
      </c>
      <c r="AX119" s="14" t="s">
        <v>73</v>
      </c>
      <c r="AY119" s="238" t="s">
        <v>115</v>
      </c>
    </row>
    <row r="120" s="13" customFormat="1">
      <c r="A120" s="13"/>
      <c r="B120" s="217"/>
      <c r="C120" s="218"/>
      <c r="D120" s="219" t="s">
        <v>126</v>
      </c>
      <c r="E120" s="220" t="s">
        <v>21</v>
      </c>
      <c r="F120" s="221" t="s">
        <v>154</v>
      </c>
      <c r="G120" s="218"/>
      <c r="H120" s="220" t="s">
        <v>21</v>
      </c>
      <c r="I120" s="222"/>
      <c r="J120" s="218"/>
      <c r="K120" s="218"/>
      <c r="L120" s="223"/>
      <c r="M120" s="224"/>
      <c r="N120" s="225"/>
      <c r="O120" s="225"/>
      <c r="P120" s="225"/>
      <c r="Q120" s="225"/>
      <c r="R120" s="225"/>
      <c r="S120" s="225"/>
      <c r="T120" s="22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7" t="s">
        <v>126</v>
      </c>
      <c r="AU120" s="227" t="s">
        <v>80</v>
      </c>
      <c r="AV120" s="13" t="s">
        <v>78</v>
      </c>
      <c r="AW120" s="13" t="s">
        <v>34</v>
      </c>
      <c r="AX120" s="13" t="s">
        <v>73</v>
      </c>
      <c r="AY120" s="227" t="s">
        <v>115</v>
      </c>
    </row>
    <row r="121" s="14" customFormat="1">
      <c r="A121" s="14"/>
      <c r="B121" s="228"/>
      <c r="C121" s="229"/>
      <c r="D121" s="219" t="s">
        <v>126</v>
      </c>
      <c r="E121" s="230" t="s">
        <v>21</v>
      </c>
      <c r="F121" s="231" t="s">
        <v>155</v>
      </c>
      <c r="G121" s="229"/>
      <c r="H121" s="232">
        <v>5</v>
      </c>
      <c r="I121" s="233"/>
      <c r="J121" s="229"/>
      <c r="K121" s="229"/>
      <c r="L121" s="234"/>
      <c r="M121" s="235"/>
      <c r="N121" s="236"/>
      <c r="O121" s="236"/>
      <c r="P121" s="236"/>
      <c r="Q121" s="236"/>
      <c r="R121" s="236"/>
      <c r="S121" s="236"/>
      <c r="T121" s="237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38" t="s">
        <v>126</v>
      </c>
      <c r="AU121" s="238" t="s">
        <v>80</v>
      </c>
      <c r="AV121" s="14" t="s">
        <v>80</v>
      </c>
      <c r="AW121" s="14" t="s">
        <v>34</v>
      </c>
      <c r="AX121" s="14" t="s">
        <v>73</v>
      </c>
      <c r="AY121" s="238" t="s">
        <v>115</v>
      </c>
    </row>
    <row r="122" s="15" customFormat="1">
      <c r="A122" s="15"/>
      <c r="B122" s="239"/>
      <c r="C122" s="240"/>
      <c r="D122" s="219" t="s">
        <v>126</v>
      </c>
      <c r="E122" s="241" t="s">
        <v>21</v>
      </c>
      <c r="F122" s="242" t="s">
        <v>132</v>
      </c>
      <c r="G122" s="240"/>
      <c r="H122" s="243">
        <v>27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49" t="s">
        <v>126</v>
      </c>
      <c r="AU122" s="249" t="s">
        <v>80</v>
      </c>
      <c r="AV122" s="15" t="s">
        <v>122</v>
      </c>
      <c r="AW122" s="15" t="s">
        <v>34</v>
      </c>
      <c r="AX122" s="15" t="s">
        <v>78</v>
      </c>
      <c r="AY122" s="249" t="s">
        <v>115</v>
      </c>
    </row>
    <row r="123" s="2" customFormat="1" ht="21.75" customHeight="1">
      <c r="A123" s="40"/>
      <c r="B123" s="41"/>
      <c r="C123" s="199" t="s">
        <v>122</v>
      </c>
      <c r="D123" s="199" t="s">
        <v>117</v>
      </c>
      <c r="E123" s="200" t="s">
        <v>156</v>
      </c>
      <c r="F123" s="201" t="s">
        <v>157</v>
      </c>
      <c r="G123" s="202" t="s">
        <v>158</v>
      </c>
      <c r="H123" s="203">
        <v>98</v>
      </c>
      <c r="I123" s="204"/>
      <c r="J123" s="205">
        <f>ROUND(I123*H123,2)</f>
        <v>0</v>
      </c>
      <c r="K123" s="201" t="s">
        <v>121</v>
      </c>
      <c r="L123" s="46"/>
      <c r="M123" s="206" t="s">
        <v>21</v>
      </c>
      <c r="N123" s="207" t="s">
        <v>44</v>
      </c>
      <c r="O123" s="86"/>
      <c r="P123" s="208">
        <f>O123*H123</f>
        <v>0</v>
      </c>
      <c r="Q123" s="208">
        <v>0</v>
      </c>
      <c r="R123" s="208">
        <f>Q123*H123</f>
        <v>0</v>
      </c>
      <c r="S123" s="208">
        <v>0</v>
      </c>
      <c r="T123" s="20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0" t="s">
        <v>122</v>
      </c>
      <c r="AT123" s="210" t="s">
        <v>117</v>
      </c>
      <c r="AU123" s="210" t="s">
        <v>80</v>
      </c>
      <c r="AY123" s="19" t="s">
        <v>115</v>
      </c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19" t="s">
        <v>78</v>
      </c>
      <c r="BK123" s="211">
        <f>ROUND(I123*H123,2)</f>
        <v>0</v>
      </c>
      <c r="BL123" s="19" t="s">
        <v>122</v>
      </c>
      <c r="BM123" s="210" t="s">
        <v>159</v>
      </c>
    </row>
    <row r="124" s="2" customFormat="1">
      <c r="A124" s="40"/>
      <c r="B124" s="41"/>
      <c r="C124" s="42"/>
      <c r="D124" s="212" t="s">
        <v>124</v>
      </c>
      <c r="E124" s="42"/>
      <c r="F124" s="213" t="s">
        <v>160</v>
      </c>
      <c r="G124" s="42"/>
      <c r="H124" s="42"/>
      <c r="I124" s="214"/>
      <c r="J124" s="42"/>
      <c r="K124" s="42"/>
      <c r="L124" s="46"/>
      <c r="M124" s="215"/>
      <c r="N124" s="216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124</v>
      </c>
      <c r="AU124" s="19" t="s">
        <v>80</v>
      </c>
    </row>
    <row r="125" s="13" customFormat="1">
      <c r="A125" s="13"/>
      <c r="B125" s="217"/>
      <c r="C125" s="218"/>
      <c r="D125" s="219" t="s">
        <v>126</v>
      </c>
      <c r="E125" s="220" t="s">
        <v>21</v>
      </c>
      <c r="F125" s="221" t="s">
        <v>161</v>
      </c>
      <c r="G125" s="218"/>
      <c r="H125" s="220" t="s">
        <v>21</v>
      </c>
      <c r="I125" s="222"/>
      <c r="J125" s="218"/>
      <c r="K125" s="218"/>
      <c r="L125" s="223"/>
      <c r="M125" s="224"/>
      <c r="N125" s="225"/>
      <c r="O125" s="225"/>
      <c r="P125" s="225"/>
      <c r="Q125" s="225"/>
      <c r="R125" s="225"/>
      <c r="S125" s="225"/>
      <c r="T125" s="226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27" t="s">
        <v>126</v>
      </c>
      <c r="AU125" s="227" t="s">
        <v>80</v>
      </c>
      <c r="AV125" s="13" t="s">
        <v>78</v>
      </c>
      <c r="AW125" s="13" t="s">
        <v>34</v>
      </c>
      <c r="AX125" s="13" t="s">
        <v>73</v>
      </c>
      <c r="AY125" s="227" t="s">
        <v>115</v>
      </c>
    </row>
    <row r="126" s="14" customFormat="1">
      <c r="A126" s="14"/>
      <c r="B126" s="228"/>
      <c r="C126" s="229"/>
      <c r="D126" s="219" t="s">
        <v>126</v>
      </c>
      <c r="E126" s="230" t="s">
        <v>21</v>
      </c>
      <c r="F126" s="231" t="s">
        <v>162</v>
      </c>
      <c r="G126" s="229"/>
      <c r="H126" s="232">
        <v>62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38" t="s">
        <v>126</v>
      </c>
      <c r="AU126" s="238" t="s">
        <v>80</v>
      </c>
      <c r="AV126" s="14" t="s">
        <v>80</v>
      </c>
      <c r="AW126" s="14" t="s">
        <v>34</v>
      </c>
      <c r="AX126" s="14" t="s">
        <v>73</v>
      </c>
      <c r="AY126" s="238" t="s">
        <v>115</v>
      </c>
    </row>
    <row r="127" s="13" customFormat="1">
      <c r="A127" s="13"/>
      <c r="B127" s="217"/>
      <c r="C127" s="218"/>
      <c r="D127" s="219" t="s">
        <v>126</v>
      </c>
      <c r="E127" s="220" t="s">
        <v>21</v>
      </c>
      <c r="F127" s="221" t="s">
        <v>163</v>
      </c>
      <c r="G127" s="218"/>
      <c r="H127" s="220" t="s">
        <v>21</v>
      </c>
      <c r="I127" s="222"/>
      <c r="J127" s="218"/>
      <c r="K127" s="218"/>
      <c r="L127" s="223"/>
      <c r="M127" s="224"/>
      <c r="N127" s="225"/>
      <c r="O127" s="225"/>
      <c r="P127" s="225"/>
      <c r="Q127" s="225"/>
      <c r="R127" s="225"/>
      <c r="S127" s="225"/>
      <c r="T127" s="22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7" t="s">
        <v>126</v>
      </c>
      <c r="AU127" s="227" t="s">
        <v>80</v>
      </c>
      <c r="AV127" s="13" t="s">
        <v>78</v>
      </c>
      <c r="AW127" s="13" t="s">
        <v>34</v>
      </c>
      <c r="AX127" s="13" t="s">
        <v>73</v>
      </c>
      <c r="AY127" s="227" t="s">
        <v>115</v>
      </c>
    </row>
    <row r="128" s="14" customFormat="1">
      <c r="A128" s="14"/>
      <c r="B128" s="228"/>
      <c r="C128" s="229"/>
      <c r="D128" s="219" t="s">
        <v>126</v>
      </c>
      <c r="E128" s="230" t="s">
        <v>21</v>
      </c>
      <c r="F128" s="231" t="s">
        <v>164</v>
      </c>
      <c r="G128" s="229"/>
      <c r="H128" s="232">
        <v>6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8" t="s">
        <v>126</v>
      </c>
      <c r="AU128" s="238" t="s">
        <v>80</v>
      </c>
      <c r="AV128" s="14" t="s">
        <v>80</v>
      </c>
      <c r="AW128" s="14" t="s">
        <v>34</v>
      </c>
      <c r="AX128" s="14" t="s">
        <v>73</v>
      </c>
      <c r="AY128" s="238" t="s">
        <v>115</v>
      </c>
    </row>
    <row r="129" s="14" customFormat="1">
      <c r="A129" s="14"/>
      <c r="B129" s="228"/>
      <c r="C129" s="229"/>
      <c r="D129" s="219" t="s">
        <v>126</v>
      </c>
      <c r="E129" s="230" t="s">
        <v>21</v>
      </c>
      <c r="F129" s="231" t="s">
        <v>165</v>
      </c>
      <c r="G129" s="229"/>
      <c r="H129" s="232">
        <v>8</v>
      </c>
      <c r="I129" s="233"/>
      <c r="J129" s="229"/>
      <c r="K129" s="229"/>
      <c r="L129" s="234"/>
      <c r="M129" s="235"/>
      <c r="N129" s="236"/>
      <c r="O129" s="236"/>
      <c r="P129" s="236"/>
      <c r="Q129" s="236"/>
      <c r="R129" s="236"/>
      <c r="S129" s="236"/>
      <c r="T129" s="237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38" t="s">
        <v>126</v>
      </c>
      <c r="AU129" s="238" t="s">
        <v>80</v>
      </c>
      <c r="AV129" s="14" t="s">
        <v>80</v>
      </c>
      <c r="AW129" s="14" t="s">
        <v>34</v>
      </c>
      <c r="AX129" s="14" t="s">
        <v>73</v>
      </c>
      <c r="AY129" s="238" t="s">
        <v>115</v>
      </c>
    </row>
    <row r="130" s="14" customFormat="1">
      <c r="A130" s="14"/>
      <c r="B130" s="228"/>
      <c r="C130" s="229"/>
      <c r="D130" s="219" t="s">
        <v>126</v>
      </c>
      <c r="E130" s="230" t="s">
        <v>21</v>
      </c>
      <c r="F130" s="231" t="s">
        <v>166</v>
      </c>
      <c r="G130" s="229"/>
      <c r="H130" s="232">
        <v>6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8" t="s">
        <v>126</v>
      </c>
      <c r="AU130" s="238" t="s">
        <v>80</v>
      </c>
      <c r="AV130" s="14" t="s">
        <v>80</v>
      </c>
      <c r="AW130" s="14" t="s">
        <v>34</v>
      </c>
      <c r="AX130" s="14" t="s">
        <v>73</v>
      </c>
      <c r="AY130" s="238" t="s">
        <v>115</v>
      </c>
    </row>
    <row r="131" s="14" customFormat="1">
      <c r="A131" s="14"/>
      <c r="B131" s="228"/>
      <c r="C131" s="229"/>
      <c r="D131" s="219" t="s">
        <v>126</v>
      </c>
      <c r="E131" s="230" t="s">
        <v>21</v>
      </c>
      <c r="F131" s="231" t="s">
        <v>167</v>
      </c>
      <c r="G131" s="229"/>
      <c r="H131" s="232">
        <v>10</v>
      </c>
      <c r="I131" s="233"/>
      <c r="J131" s="229"/>
      <c r="K131" s="229"/>
      <c r="L131" s="234"/>
      <c r="M131" s="235"/>
      <c r="N131" s="236"/>
      <c r="O131" s="236"/>
      <c r="P131" s="236"/>
      <c r="Q131" s="236"/>
      <c r="R131" s="236"/>
      <c r="S131" s="236"/>
      <c r="T131" s="23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38" t="s">
        <v>126</v>
      </c>
      <c r="AU131" s="238" t="s">
        <v>80</v>
      </c>
      <c r="AV131" s="14" t="s">
        <v>80</v>
      </c>
      <c r="AW131" s="14" t="s">
        <v>34</v>
      </c>
      <c r="AX131" s="14" t="s">
        <v>73</v>
      </c>
      <c r="AY131" s="238" t="s">
        <v>115</v>
      </c>
    </row>
    <row r="132" s="14" customFormat="1">
      <c r="A132" s="14"/>
      <c r="B132" s="228"/>
      <c r="C132" s="229"/>
      <c r="D132" s="219" t="s">
        <v>126</v>
      </c>
      <c r="E132" s="230" t="s">
        <v>21</v>
      </c>
      <c r="F132" s="231" t="s">
        <v>168</v>
      </c>
      <c r="G132" s="229"/>
      <c r="H132" s="232">
        <v>6</v>
      </c>
      <c r="I132" s="233"/>
      <c r="J132" s="229"/>
      <c r="K132" s="229"/>
      <c r="L132" s="234"/>
      <c r="M132" s="235"/>
      <c r="N132" s="236"/>
      <c r="O132" s="236"/>
      <c r="P132" s="236"/>
      <c r="Q132" s="236"/>
      <c r="R132" s="236"/>
      <c r="S132" s="236"/>
      <c r="T132" s="237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8" t="s">
        <v>126</v>
      </c>
      <c r="AU132" s="238" t="s">
        <v>80</v>
      </c>
      <c r="AV132" s="14" t="s">
        <v>80</v>
      </c>
      <c r="AW132" s="14" t="s">
        <v>34</v>
      </c>
      <c r="AX132" s="14" t="s">
        <v>73</v>
      </c>
      <c r="AY132" s="238" t="s">
        <v>115</v>
      </c>
    </row>
    <row r="133" s="15" customFormat="1">
      <c r="A133" s="15"/>
      <c r="B133" s="239"/>
      <c r="C133" s="240"/>
      <c r="D133" s="219" t="s">
        <v>126</v>
      </c>
      <c r="E133" s="241" t="s">
        <v>21</v>
      </c>
      <c r="F133" s="242" t="s">
        <v>132</v>
      </c>
      <c r="G133" s="240"/>
      <c r="H133" s="243">
        <v>98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49" t="s">
        <v>126</v>
      </c>
      <c r="AU133" s="249" t="s">
        <v>80</v>
      </c>
      <c r="AV133" s="15" t="s">
        <v>122</v>
      </c>
      <c r="AW133" s="15" t="s">
        <v>34</v>
      </c>
      <c r="AX133" s="15" t="s">
        <v>78</v>
      </c>
      <c r="AY133" s="249" t="s">
        <v>115</v>
      </c>
    </row>
    <row r="134" s="2" customFormat="1" ht="24.15" customHeight="1">
      <c r="A134" s="40"/>
      <c r="B134" s="41"/>
      <c r="C134" s="199" t="s">
        <v>169</v>
      </c>
      <c r="D134" s="199" t="s">
        <v>117</v>
      </c>
      <c r="E134" s="200" t="s">
        <v>170</v>
      </c>
      <c r="F134" s="201" t="s">
        <v>171</v>
      </c>
      <c r="G134" s="202" t="s">
        <v>158</v>
      </c>
      <c r="H134" s="203">
        <v>6</v>
      </c>
      <c r="I134" s="204"/>
      <c r="J134" s="205">
        <f>ROUND(I134*H134,2)</f>
        <v>0</v>
      </c>
      <c r="K134" s="201" t="s">
        <v>121</v>
      </c>
      <c r="L134" s="46"/>
      <c r="M134" s="206" t="s">
        <v>21</v>
      </c>
      <c r="N134" s="207" t="s">
        <v>44</v>
      </c>
      <c r="O134" s="86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0" t="s">
        <v>122</v>
      </c>
      <c r="AT134" s="210" t="s">
        <v>117</v>
      </c>
      <c r="AU134" s="210" t="s">
        <v>80</v>
      </c>
      <c r="AY134" s="19" t="s">
        <v>115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9" t="s">
        <v>78</v>
      </c>
      <c r="BK134" s="211">
        <f>ROUND(I134*H134,2)</f>
        <v>0</v>
      </c>
      <c r="BL134" s="19" t="s">
        <v>122</v>
      </c>
      <c r="BM134" s="210" t="s">
        <v>172</v>
      </c>
    </row>
    <row r="135" s="2" customFormat="1">
      <c r="A135" s="40"/>
      <c r="B135" s="41"/>
      <c r="C135" s="42"/>
      <c r="D135" s="212" t="s">
        <v>124</v>
      </c>
      <c r="E135" s="42"/>
      <c r="F135" s="213" t="s">
        <v>173</v>
      </c>
      <c r="G135" s="42"/>
      <c r="H135" s="42"/>
      <c r="I135" s="214"/>
      <c r="J135" s="42"/>
      <c r="K135" s="42"/>
      <c r="L135" s="46"/>
      <c r="M135" s="215"/>
      <c r="N135" s="216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124</v>
      </c>
      <c r="AU135" s="19" t="s">
        <v>80</v>
      </c>
    </row>
    <row r="136" s="13" customFormat="1">
      <c r="A136" s="13"/>
      <c r="B136" s="217"/>
      <c r="C136" s="218"/>
      <c r="D136" s="219" t="s">
        <v>126</v>
      </c>
      <c r="E136" s="220" t="s">
        <v>21</v>
      </c>
      <c r="F136" s="221" t="s">
        <v>174</v>
      </c>
      <c r="G136" s="218"/>
      <c r="H136" s="220" t="s">
        <v>21</v>
      </c>
      <c r="I136" s="222"/>
      <c r="J136" s="218"/>
      <c r="K136" s="218"/>
      <c r="L136" s="223"/>
      <c r="M136" s="224"/>
      <c r="N136" s="225"/>
      <c r="O136" s="225"/>
      <c r="P136" s="225"/>
      <c r="Q136" s="225"/>
      <c r="R136" s="225"/>
      <c r="S136" s="225"/>
      <c r="T136" s="22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7" t="s">
        <v>126</v>
      </c>
      <c r="AU136" s="227" t="s">
        <v>80</v>
      </c>
      <c r="AV136" s="13" t="s">
        <v>78</v>
      </c>
      <c r="AW136" s="13" t="s">
        <v>34</v>
      </c>
      <c r="AX136" s="13" t="s">
        <v>73</v>
      </c>
      <c r="AY136" s="227" t="s">
        <v>115</v>
      </c>
    </row>
    <row r="137" s="14" customFormat="1">
      <c r="A137" s="14"/>
      <c r="B137" s="228"/>
      <c r="C137" s="229"/>
      <c r="D137" s="219" t="s">
        <v>126</v>
      </c>
      <c r="E137" s="230" t="s">
        <v>21</v>
      </c>
      <c r="F137" s="231" t="s">
        <v>175</v>
      </c>
      <c r="G137" s="229"/>
      <c r="H137" s="232">
        <v>3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38" t="s">
        <v>126</v>
      </c>
      <c r="AU137" s="238" t="s">
        <v>80</v>
      </c>
      <c r="AV137" s="14" t="s">
        <v>80</v>
      </c>
      <c r="AW137" s="14" t="s">
        <v>34</v>
      </c>
      <c r="AX137" s="14" t="s">
        <v>73</v>
      </c>
      <c r="AY137" s="238" t="s">
        <v>115</v>
      </c>
    </row>
    <row r="138" s="14" customFormat="1">
      <c r="A138" s="14"/>
      <c r="B138" s="228"/>
      <c r="C138" s="229"/>
      <c r="D138" s="219" t="s">
        <v>126</v>
      </c>
      <c r="E138" s="230" t="s">
        <v>21</v>
      </c>
      <c r="F138" s="231" t="s">
        <v>176</v>
      </c>
      <c r="G138" s="229"/>
      <c r="H138" s="232">
        <v>3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38" t="s">
        <v>126</v>
      </c>
      <c r="AU138" s="238" t="s">
        <v>80</v>
      </c>
      <c r="AV138" s="14" t="s">
        <v>80</v>
      </c>
      <c r="AW138" s="14" t="s">
        <v>34</v>
      </c>
      <c r="AX138" s="14" t="s">
        <v>73</v>
      </c>
      <c r="AY138" s="238" t="s">
        <v>115</v>
      </c>
    </row>
    <row r="139" s="15" customFormat="1">
      <c r="A139" s="15"/>
      <c r="B139" s="239"/>
      <c r="C139" s="240"/>
      <c r="D139" s="219" t="s">
        <v>126</v>
      </c>
      <c r="E139" s="241" t="s">
        <v>21</v>
      </c>
      <c r="F139" s="242" t="s">
        <v>132</v>
      </c>
      <c r="G139" s="240"/>
      <c r="H139" s="243">
        <v>6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49" t="s">
        <v>126</v>
      </c>
      <c r="AU139" s="249" t="s">
        <v>80</v>
      </c>
      <c r="AV139" s="15" t="s">
        <v>122</v>
      </c>
      <c r="AW139" s="15" t="s">
        <v>34</v>
      </c>
      <c r="AX139" s="15" t="s">
        <v>78</v>
      </c>
      <c r="AY139" s="249" t="s">
        <v>115</v>
      </c>
    </row>
    <row r="140" s="2" customFormat="1" ht="24.15" customHeight="1">
      <c r="A140" s="40"/>
      <c r="B140" s="41"/>
      <c r="C140" s="199" t="s">
        <v>177</v>
      </c>
      <c r="D140" s="199" t="s">
        <v>117</v>
      </c>
      <c r="E140" s="200" t="s">
        <v>178</v>
      </c>
      <c r="F140" s="201" t="s">
        <v>179</v>
      </c>
      <c r="G140" s="202" t="s">
        <v>158</v>
      </c>
      <c r="H140" s="203">
        <v>9.9000000000000004</v>
      </c>
      <c r="I140" s="204"/>
      <c r="J140" s="205">
        <f>ROUND(I140*H140,2)</f>
        <v>0</v>
      </c>
      <c r="K140" s="201" t="s">
        <v>121</v>
      </c>
      <c r="L140" s="46"/>
      <c r="M140" s="206" t="s">
        <v>21</v>
      </c>
      <c r="N140" s="207" t="s">
        <v>44</v>
      </c>
      <c r="O140" s="86"/>
      <c r="P140" s="208">
        <f>O140*H140</f>
        <v>0</v>
      </c>
      <c r="Q140" s="208">
        <v>0</v>
      </c>
      <c r="R140" s="208">
        <f>Q140*H140</f>
        <v>0</v>
      </c>
      <c r="S140" s="208">
        <v>0</v>
      </c>
      <c r="T140" s="20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0" t="s">
        <v>122</v>
      </c>
      <c r="AT140" s="210" t="s">
        <v>117</v>
      </c>
      <c r="AU140" s="210" t="s">
        <v>80</v>
      </c>
      <c r="AY140" s="19" t="s">
        <v>115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19" t="s">
        <v>78</v>
      </c>
      <c r="BK140" s="211">
        <f>ROUND(I140*H140,2)</f>
        <v>0</v>
      </c>
      <c r="BL140" s="19" t="s">
        <v>122</v>
      </c>
      <c r="BM140" s="210" t="s">
        <v>180</v>
      </c>
    </row>
    <row r="141" s="2" customFormat="1">
      <c r="A141" s="40"/>
      <c r="B141" s="41"/>
      <c r="C141" s="42"/>
      <c r="D141" s="212" t="s">
        <v>124</v>
      </c>
      <c r="E141" s="42"/>
      <c r="F141" s="213" t="s">
        <v>181</v>
      </c>
      <c r="G141" s="42"/>
      <c r="H141" s="42"/>
      <c r="I141" s="214"/>
      <c r="J141" s="42"/>
      <c r="K141" s="42"/>
      <c r="L141" s="46"/>
      <c r="M141" s="215"/>
      <c r="N141" s="216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124</v>
      </c>
      <c r="AU141" s="19" t="s">
        <v>80</v>
      </c>
    </row>
    <row r="142" s="13" customFormat="1">
      <c r="A142" s="13"/>
      <c r="B142" s="217"/>
      <c r="C142" s="218"/>
      <c r="D142" s="219" t="s">
        <v>126</v>
      </c>
      <c r="E142" s="220" t="s">
        <v>21</v>
      </c>
      <c r="F142" s="221" t="s">
        <v>182</v>
      </c>
      <c r="G142" s="218"/>
      <c r="H142" s="220" t="s">
        <v>21</v>
      </c>
      <c r="I142" s="222"/>
      <c r="J142" s="218"/>
      <c r="K142" s="218"/>
      <c r="L142" s="223"/>
      <c r="M142" s="224"/>
      <c r="N142" s="225"/>
      <c r="O142" s="225"/>
      <c r="P142" s="225"/>
      <c r="Q142" s="225"/>
      <c r="R142" s="225"/>
      <c r="S142" s="225"/>
      <c r="T142" s="22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7" t="s">
        <v>126</v>
      </c>
      <c r="AU142" s="227" t="s">
        <v>80</v>
      </c>
      <c r="AV142" s="13" t="s">
        <v>78</v>
      </c>
      <c r="AW142" s="13" t="s">
        <v>34</v>
      </c>
      <c r="AX142" s="13" t="s">
        <v>73</v>
      </c>
      <c r="AY142" s="227" t="s">
        <v>115</v>
      </c>
    </row>
    <row r="143" s="14" customFormat="1">
      <c r="A143" s="14"/>
      <c r="B143" s="228"/>
      <c r="C143" s="229"/>
      <c r="D143" s="219" t="s">
        <v>126</v>
      </c>
      <c r="E143" s="230" t="s">
        <v>21</v>
      </c>
      <c r="F143" s="231" t="s">
        <v>183</v>
      </c>
      <c r="G143" s="229"/>
      <c r="H143" s="232">
        <v>2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8" t="s">
        <v>126</v>
      </c>
      <c r="AU143" s="238" t="s">
        <v>80</v>
      </c>
      <c r="AV143" s="14" t="s">
        <v>80</v>
      </c>
      <c r="AW143" s="14" t="s">
        <v>34</v>
      </c>
      <c r="AX143" s="14" t="s">
        <v>73</v>
      </c>
      <c r="AY143" s="238" t="s">
        <v>115</v>
      </c>
    </row>
    <row r="144" s="14" customFormat="1">
      <c r="A144" s="14"/>
      <c r="B144" s="228"/>
      <c r="C144" s="229"/>
      <c r="D144" s="219" t="s">
        <v>126</v>
      </c>
      <c r="E144" s="230" t="s">
        <v>21</v>
      </c>
      <c r="F144" s="231" t="s">
        <v>184</v>
      </c>
      <c r="G144" s="229"/>
      <c r="H144" s="232">
        <v>2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38" t="s">
        <v>126</v>
      </c>
      <c r="AU144" s="238" t="s">
        <v>80</v>
      </c>
      <c r="AV144" s="14" t="s">
        <v>80</v>
      </c>
      <c r="AW144" s="14" t="s">
        <v>34</v>
      </c>
      <c r="AX144" s="14" t="s">
        <v>73</v>
      </c>
      <c r="AY144" s="238" t="s">
        <v>115</v>
      </c>
    </row>
    <row r="145" s="14" customFormat="1">
      <c r="A145" s="14"/>
      <c r="B145" s="228"/>
      <c r="C145" s="229"/>
      <c r="D145" s="219" t="s">
        <v>126</v>
      </c>
      <c r="E145" s="230" t="s">
        <v>21</v>
      </c>
      <c r="F145" s="231" t="s">
        <v>185</v>
      </c>
      <c r="G145" s="229"/>
      <c r="H145" s="232">
        <v>2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38" t="s">
        <v>126</v>
      </c>
      <c r="AU145" s="238" t="s">
        <v>80</v>
      </c>
      <c r="AV145" s="14" t="s">
        <v>80</v>
      </c>
      <c r="AW145" s="14" t="s">
        <v>34</v>
      </c>
      <c r="AX145" s="14" t="s">
        <v>73</v>
      </c>
      <c r="AY145" s="238" t="s">
        <v>115</v>
      </c>
    </row>
    <row r="146" s="14" customFormat="1">
      <c r="A146" s="14"/>
      <c r="B146" s="228"/>
      <c r="C146" s="229"/>
      <c r="D146" s="219" t="s">
        <v>126</v>
      </c>
      <c r="E146" s="230" t="s">
        <v>21</v>
      </c>
      <c r="F146" s="231" t="s">
        <v>186</v>
      </c>
      <c r="G146" s="229"/>
      <c r="H146" s="232">
        <v>2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8" t="s">
        <v>126</v>
      </c>
      <c r="AU146" s="238" t="s">
        <v>80</v>
      </c>
      <c r="AV146" s="14" t="s">
        <v>80</v>
      </c>
      <c r="AW146" s="14" t="s">
        <v>34</v>
      </c>
      <c r="AX146" s="14" t="s">
        <v>73</v>
      </c>
      <c r="AY146" s="238" t="s">
        <v>115</v>
      </c>
    </row>
    <row r="147" s="13" customFormat="1">
      <c r="A147" s="13"/>
      <c r="B147" s="217"/>
      <c r="C147" s="218"/>
      <c r="D147" s="219" t="s">
        <v>126</v>
      </c>
      <c r="E147" s="220" t="s">
        <v>21</v>
      </c>
      <c r="F147" s="221" t="s">
        <v>187</v>
      </c>
      <c r="G147" s="218"/>
      <c r="H147" s="220" t="s">
        <v>21</v>
      </c>
      <c r="I147" s="222"/>
      <c r="J147" s="218"/>
      <c r="K147" s="218"/>
      <c r="L147" s="223"/>
      <c r="M147" s="224"/>
      <c r="N147" s="225"/>
      <c r="O147" s="225"/>
      <c r="P147" s="225"/>
      <c r="Q147" s="225"/>
      <c r="R147" s="225"/>
      <c r="S147" s="225"/>
      <c r="T147" s="22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27" t="s">
        <v>126</v>
      </c>
      <c r="AU147" s="227" t="s">
        <v>80</v>
      </c>
      <c r="AV147" s="13" t="s">
        <v>78</v>
      </c>
      <c r="AW147" s="13" t="s">
        <v>34</v>
      </c>
      <c r="AX147" s="13" t="s">
        <v>73</v>
      </c>
      <c r="AY147" s="227" t="s">
        <v>115</v>
      </c>
    </row>
    <row r="148" s="14" customFormat="1">
      <c r="A148" s="14"/>
      <c r="B148" s="228"/>
      <c r="C148" s="229"/>
      <c r="D148" s="219" t="s">
        <v>126</v>
      </c>
      <c r="E148" s="230" t="s">
        <v>21</v>
      </c>
      <c r="F148" s="231" t="s">
        <v>188</v>
      </c>
      <c r="G148" s="229"/>
      <c r="H148" s="232">
        <v>1</v>
      </c>
      <c r="I148" s="233"/>
      <c r="J148" s="229"/>
      <c r="K148" s="229"/>
      <c r="L148" s="234"/>
      <c r="M148" s="235"/>
      <c r="N148" s="236"/>
      <c r="O148" s="236"/>
      <c r="P148" s="236"/>
      <c r="Q148" s="236"/>
      <c r="R148" s="236"/>
      <c r="S148" s="236"/>
      <c r="T148" s="237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38" t="s">
        <v>126</v>
      </c>
      <c r="AU148" s="238" t="s">
        <v>80</v>
      </c>
      <c r="AV148" s="14" t="s">
        <v>80</v>
      </c>
      <c r="AW148" s="14" t="s">
        <v>34</v>
      </c>
      <c r="AX148" s="14" t="s">
        <v>73</v>
      </c>
      <c r="AY148" s="238" t="s">
        <v>115</v>
      </c>
    </row>
    <row r="149" s="14" customFormat="1">
      <c r="A149" s="14"/>
      <c r="B149" s="228"/>
      <c r="C149" s="229"/>
      <c r="D149" s="219" t="s">
        <v>126</v>
      </c>
      <c r="E149" s="230" t="s">
        <v>21</v>
      </c>
      <c r="F149" s="231" t="s">
        <v>189</v>
      </c>
      <c r="G149" s="229"/>
      <c r="H149" s="232">
        <v>0.29999999999999999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38" t="s">
        <v>126</v>
      </c>
      <c r="AU149" s="238" t="s">
        <v>80</v>
      </c>
      <c r="AV149" s="14" t="s">
        <v>80</v>
      </c>
      <c r="AW149" s="14" t="s">
        <v>34</v>
      </c>
      <c r="AX149" s="14" t="s">
        <v>73</v>
      </c>
      <c r="AY149" s="238" t="s">
        <v>115</v>
      </c>
    </row>
    <row r="150" s="14" customFormat="1">
      <c r="A150" s="14"/>
      <c r="B150" s="228"/>
      <c r="C150" s="229"/>
      <c r="D150" s="219" t="s">
        <v>126</v>
      </c>
      <c r="E150" s="230" t="s">
        <v>21</v>
      </c>
      <c r="F150" s="231" t="s">
        <v>190</v>
      </c>
      <c r="G150" s="229"/>
      <c r="H150" s="232">
        <v>0.29999999999999999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8" t="s">
        <v>126</v>
      </c>
      <c r="AU150" s="238" t="s">
        <v>80</v>
      </c>
      <c r="AV150" s="14" t="s">
        <v>80</v>
      </c>
      <c r="AW150" s="14" t="s">
        <v>34</v>
      </c>
      <c r="AX150" s="14" t="s">
        <v>73</v>
      </c>
      <c r="AY150" s="238" t="s">
        <v>115</v>
      </c>
    </row>
    <row r="151" s="14" customFormat="1">
      <c r="A151" s="14"/>
      <c r="B151" s="228"/>
      <c r="C151" s="229"/>
      <c r="D151" s="219" t="s">
        <v>126</v>
      </c>
      <c r="E151" s="230" t="s">
        <v>21</v>
      </c>
      <c r="F151" s="231" t="s">
        <v>191</v>
      </c>
      <c r="G151" s="229"/>
      <c r="H151" s="232">
        <v>0.29999999999999999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38" t="s">
        <v>126</v>
      </c>
      <c r="AU151" s="238" t="s">
        <v>80</v>
      </c>
      <c r="AV151" s="14" t="s">
        <v>80</v>
      </c>
      <c r="AW151" s="14" t="s">
        <v>34</v>
      </c>
      <c r="AX151" s="14" t="s">
        <v>73</v>
      </c>
      <c r="AY151" s="238" t="s">
        <v>115</v>
      </c>
    </row>
    <row r="152" s="15" customFormat="1">
      <c r="A152" s="15"/>
      <c r="B152" s="239"/>
      <c r="C152" s="240"/>
      <c r="D152" s="219" t="s">
        <v>126</v>
      </c>
      <c r="E152" s="241" t="s">
        <v>21</v>
      </c>
      <c r="F152" s="242" t="s">
        <v>132</v>
      </c>
      <c r="G152" s="240"/>
      <c r="H152" s="243">
        <v>9.9000000000000021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49" t="s">
        <v>126</v>
      </c>
      <c r="AU152" s="249" t="s">
        <v>80</v>
      </c>
      <c r="AV152" s="15" t="s">
        <v>122</v>
      </c>
      <c r="AW152" s="15" t="s">
        <v>34</v>
      </c>
      <c r="AX152" s="15" t="s">
        <v>78</v>
      </c>
      <c r="AY152" s="249" t="s">
        <v>115</v>
      </c>
    </row>
    <row r="153" s="2" customFormat="1" ht="24.15" customHeight="1">
      <c r="A153" s="40"/>
      <c r="B153" s="41"/>
      <c r="C153" s="199" t="s">
        <v>192</v>
      </c>
      <c r="D153" s="199" t="s">
        <v>117</v>
      </c>
      <c r="E153" s="200" t="s">
        <v>193</v>
      </c>
      <c r="F153" s="201" t="s">
        <v>194</v>
      </c>
      <c r="G153" s="202" t="s">
        <v>158</v>
      </c>
      <c r="H153" s="203">
        <v>38</v>
      </c>
      <c r="I153" s="204"/>
      <c r="J153" s="205">
        <f>ROUND(I153*H153,2)</f>
        <v>0</v>
      </c>
      <c r="K153" s="201" t="s">
        <v>121</v>
      </c>
      <c r="L153" s="46"/>
      <c r="M153" s="206" t="s">
        <v>21</v>
      </c>
      <c r="N153" s="207" t="s">
        <v>44</v>
      </c>
      <c r="O153" s="86"/>
      <c r="P153" s="208">
        <f>O153*H153</f>
        <v>0</v>
      </c>
      <c r="Q153" s="208">
        <v>0</v>
      </c>
      <c r="R153" s="208">
        <f>Q153*H153</f>
        <v>0</v>
      </c>
      <c r="S153" s="208">
        <v>0</v>
      </c>
      <c r="T153" s="209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0" t="s">
        <v>122</v>
      </c>
      <c r="AT153" s="210" t="s">
        <v>117</v>
      </c>
      <c r="AU153" s="210" t="s">
        <v>80</v>
      </c>
      <c r="AY153" s="19" t="s">
        <v>115</v>
      </c>
      <c r="BE153" s="211">
        <f>IF(N153="základní",J153,0)</f>
        <v>0</v>
      </c>
      <c r="BF153" s="211">
        <f>IF(N153="snížená",J153,0)</f>
        <v>0</v>
      </c>
      <c r="BG153" s="211">
        <f>IF(N153="zákl. přenesená",J153,0)</f>
        <v>0</v>
      </c>
      <c r="BH153" s="211">
        <f>IF(N153="sníž. přenesená",J153,0)</f>
        <v>0</v>
      </c>
      <c r="BI153" s="211">
        <f>IF(N153="nulová",J153,0)</f>
        <v>0</v>
      </c>
      <c r="BJ153" s="19" t="s">
        <v>78</v>
      </c>
      <c r="BK153" s="211">
        <f>ROUND(I153*H153,2)</f>
        <v>0</v>
      </c>
      <c r="BL153" s="19" t="s">
        <v>122</v>
      </c>
      <c r="BM153" s="210" t="s">
        <v>195</v>
      </c>
    </row>
    <row r="154" s="2" customFormat="1">
      <c r="A154" s="40"/>
      <c r="B154" s="41"/>
      <c r="C154" s="42"/>
      <c r="D154" s="212" t="s">
        <v>124</v>
      </c>
      <c r="E154" s="42"/>
      <c r="F154" s="213" t="s">
        <v>196</v>
      </c>
      <c r="G154" s="42"/>
      <c r="H154" s="42"/>
      <c r="I154" s="214"/>
      <c r="J154" s="42"/>
      <c r="K154" s="42"/>
      <c r="L154" s="46"/>
      <c r="M154" s="215"/>
      <c r="N154" s="216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124</v>
      </c>
      <c r="AU154" s="19" t="s">
        <v>80</v>
      </c>
    </row>
    <row r="155" s="13" customFormat="1">
      <c r="A155" s="13"/>
      <c r="B155" s="217"/>
      <c r="C155" s="218"/>
      <c r="D155" s="219" t="s">
        <v>126</v>
      </c>
      <c r="E155" s="220" t="s">
        <v>21</v>
      </c>
      <c r="F155" s="221" t="s">
        <v>197</v>
      </c>
      <c r="G155" s="218"/>
      <c r="H155" s="220" t="s">
        <v>21</v>
      </c>
      <c r="I155" s="222"/>
      <c r="J155" s="218"/>
      <c r="K155" s="218"/>
      <c r="L155" s="223"/>
      <c r="M155" s="224"/>
      <c r="N155" s="225"/>
      <c r="O155" s="225"/>
      <c r="P155" s="225"/>
      <c r="Q155" s="225"/>
      <c r="R155" s="225"/>
      <c r="S155" s="225"/>
      <c r="T155" s="22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7" t="s">
        <v>126</v>
      </c>
      <c r="AU155" s="227" t="s">
        <v>80</v>
      </c>
      <c r="AV155" s="13" t="s">
        <v>78</v>
      </c>
      <c r="AW155" s="13" t="s">
        <v>34</v>
      </c>
      <c r="AX155" s="13" t="s">
        <v>73</v>
      </c>
      <c r="AY155" s="227" t="s">
        <v>115</v>
      </c>
    </row>
    <row r="156" s="14" customFormat="1">
      <c r="A156" s="14"/>
      <c r="B156" s="228"/>
      <c r="C156" s="229"/>
      <c r="D156" s="219" t="s">
        <v>126</v>
      </c>
      <c r="E156" s="230" t="s">
        <v>21</v>
      </c>
      <c r="F156" s="231" t="s">
        <v>198</v>
      </c>
      <c r="G156" s="229"/>
      <c r="H156" s="232">
        <v>9.5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8" t="s">
        <v>126</v>
      </c>
      <c r="AU156" s="238" t="s">
        <v>80</v>
      </c>
      <c r="AV156" s="14" t="s">
        <v>80</v>
      </c>
      <c r="AW156" s="14" t="s">
        <v>34</v>
      </c>
      <c r="AX156" s="14" t="s">
        <v>73</v>
      </c>
      <c r="AY156" s="238" t="s">
        <v>115</v>
      </c>
    </row>
    <row r="157" s="14" customFormat="1">
      <c r="A157" s="14"/>
      <c r="B157" s="228"/>
      <c r="C157" s="229"/>
      <c r="D157" s="219" t="s">
        <v>126</v>
      </c>
      <c r="E157" s="230" t="s">
        <v>21</v>
      </c>
      <c r="F157" s="231" t="s">
        <v>199</v>
      </c>
      <c r="G157" s="229"/>
      <c r="H157" s="232">
        <v>9.5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38" t="s">
        <v>126</v>
      </c>
      <c r="AU157" s="238" t="s">
        <v>80</v>
      </c>
      <c r="AV157" s="14" t="s">
        <v>80</v>
      </c>
      <c r="AW157" s="14" t="s">
        <v>34</v>
      </c>
      <c r="AX157" s="14" t="s">
        <v>73</v>
      </c>
      <c r="AY157" s="238" t="s">
        <v>115</v>
      </c>
    </row>
    <row r="158" s="14" customFormat="1">
      <c r="A158" s="14"/>
      <c r="B158" s="228"/>
      <c r="C158" s="229"/>
      <c r="D158" s="219" t="s">
        <v>126</v>
      </c>
      <c r="E158" s="230" t="s">
        <v>21</v>
      </c>
      <c r="F158" s="231" t="s">
        <v>200</v>
      </c>
      <c r="G158" s="229"/>
      <c r="H158" s="232">
        <v>9.5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8" t="s">
        <v>126</v>
      </c>
      <c r="AU158" s="238" t="s">
        <v>80</v>
      </c>
      <c r="AV158" s="14" t="s">
        <v>80</v>
      </c>
      <c r="AW158" s="14" t="s">
        <v>34</v>
      </c>
      <c r="AX158" s="14" t="s">
        <v>73</v>
      </c>
      <c r="AY158" s="238" t="s">
        <v>115</v>
      </c>
    </row>
    <row r="159" s="14" customFormat="1">
      <c r="A159" s="14"/>
      <c r="B159" s="228"/>
      <c r="C159" s="229"/>
      <c r="D159" s="219" t="s">
        <v>126</v>
      </c>
      <c r="E159" s="230" t="s">
        <v>21</v>
      </c>
      <c r="F159" s="231" t="s">
        <v>201</v>
      </c>
      <c r="G159" s="229"/>
      <c r="H159" s="232">
        <v>9.5</v>
      </c>
      <c r="I159" s="233"/>
      <c r="J159" s="229"/>
      <c r="K159" s="229"/>
      <c r="L159" s="234"/>
      <c r="M159" s="235"/>
      <c r="N159" s="236"/>
      <c r="O159" s="236"/>
      <c r="P159" s="236"/>
      <c r="Q159" s="236"/>
      <c r="R159" s="236"/>
      <c r="S159" s="236"/>
      <c r="T159" s="23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38" t="s">
        <v>126</v>
      </c>
      <c r="AU159" s="238" t="s">
        <v>80</v>
      </c>
      <c r="AV159" s="14" t="s">
        <v>80</v>
      </c>
      <c r="AW159" s="14" t="s">
        <v>34</v>
      </c>
      <c r="AX159" s="14" t="s">
        <v>73</v>
      </c>
      <c r="AY159" s="238" t="s">
        <v>115</v>
      </c>
    </row>
    <row r="160" s="15" customFormat="1">
      <c r="A160" s="15"/>
      <c r="B160" s="239"/>
      <c r="C160" s="240"/>
      <c r="D160" s="219" t="s">
        <v>126</v>
      </c>
      <c r="E160" s="241" t="s">
        <v>21</v>
      </c>
      <c r="F160" s="242" t="s">
        <v>132</v>
      </c>
      <c r="G160" s="240"/>
      <c r="H160" s="243">
        <v>38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49" t="s">
        <v>126</v>
      </c>
      <c r="AU160" s="249" t="s">
        <v>80</v>
      </c>
      <c r="AV160" s="15" t="s">
        <v>122</v>
      </c>
      <c r="AW160" s="15" t="s">
        <v>34</v>
      </c>
      <c r="AX160" s="15" t="s">
        <v>78</v>
      </c>
      <c r="AY160" s="249" t="s">
        <v>115</v>
      </c>
    </row>
    <row r="161" s="2" customFormat="1" ht="37.8" customHeight="1">
      <c r="A161" s="40"/>
      <c r="B161" s="41"/>
      <c r="C161" s="199" t="s">
        <v>202</v>
      </c>
      <c r="D161" s="199" t="s">
        <v>117</v>
      </c>
      <c r="E161" s="200" t="s">
        <v>203</v>
      </c>
      <c r="F161" s="201" t="s">
        <v>204</v>
      </c>
      <c r="G161" s="202" t="s">
        <v>158</v>
      </c>
      <c r="H161" s="203">
        <v>48</v>
      </c>
      <c r="I161" s="204"/>
      <c r="J161" s="205">
        <f>ROUND(I161*H161,2)</f>
        <v>0</v>
      </c>
      <c r="K161" s="201" t="s">
        <v>121</v>
      </c>
      <c r="L161" s="46"/>
      <c r="M161" s="206" t="s">
        <v>21</v>
      </c>
      <c r="N161" s="207" t="s">
        <v>44</v>
      </c>
      <c r="O161" s="86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0" t="s">
        <v>122</v>
      </c>
      <c r="AT161" s="210" t="s">
        <v>117</v>
      </c>
      <c r="AU161" s="210" t="s">
        <v>80</v>
      </c>
      <c r="AY161" s="19" t="s">
        <v>115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9" t="s">
        <v>78</v>
      </c>
      <c r="BK161" s="211">
        <f>ROUND(I161*H161,2)</f>
        <v>0</v>
      </c>
      <c r="BL161" s="19" t="s">
        <v>122</v>
      </c>
      <c r="BM161" s="210" t="s">
        <v>205</v>
      </c>
    </row>
    <row r="162" s="2" customFormat="1">
      <c r="A162" s="40"/>
      <c r="B162" s="41"/>
      <c r="C162" s="42"/>
      <c r="D162" s="212" t="s">
        <v>124</v>
      </c>
      <c r="E162" s="42"/>
      <c r="F162" s="213" t="s">
        <v>206</v>
      </c>
      <c r="G162" s="42"/>
      <c r="H162" s="42"/>
      <c r="I162" s="214"/>
      <c r="J162" s="42"/>
      <c r="K162" s="42"/>
      <c r="L162" s="46"/>
      <c r="M162" s="215"/>
      <c r="N162" s="216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124</v>
      </c>
      <c r="AU162" s="19" t="s">
        <v>80</v>
      </c>
    </row>
    <row r="163" s="13" customFormat="1">
      <c r="A163" s="13"/>
      <c r="B163" s="217"/>
      <c r="C163" s="218"/>
      <c r="D163" s="219" t="s">
        <v>126</v>
      </c>
      <c r="E163" s="220" t="s">
        <v>21</v>
      </c>
      <c r="F163" s="221" t="s">
        <v>207</v>
      </c>
      <c r="G163" s="218"/>
      <c r="H163" s="220" t="s">
        <v>21</v>
      </c>
      <c r="I163" s="222"/>
      <c r="J163" s="218"/>
      <c r="K163" s="218"/>
      <c r="L163" s="223"/>
      <c r="M163" s="224"/>
      <c r="N163" s="225"/>
      <c r="O163" s="225"/>
      <c r="P163" s="225"/>
      <c r="Q163" s="225"/>
      <c r="R163" s="225"/>
      <c r="S163" s="225"/>
      <c r="T163" s="22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27" t="s">
        <v>126</v>
      </c>
      <c r="AU163" s="227" t="s">
        <v>80</v>
      </c>
      <c r="AV163" s="13" t="s">
        <v>78</v>
      </c>
      <c r="AW163" s="13" t="s">
        <v>34</v>
      </c>
      <c r="AX163" s="13" t="s">
        <v>73</v>
      </c>
      <c r="AY163" s="227" t="s">
        <v>115</v>
      </c>
    </row>
    <row r="164" s="14" customFormat="1">
      <c r="A164" s="14"/>
      <c r="B164" s="228"/>
      <c r="C164" s="229"/>
      <c r="D164" s="219" t="s">
        <v>126</v>
      </c>
      <c r="E164" s="230" t="s">
        <v>21</v>
      </c>
      <c r="F164" s="231" t="s">
        <v>208</v>
      </c>
      <c r="G164" s="229"/>
      <c r="H164" s="232">
        <v>20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38" t="s">
        <v>126</v>
      </c>
      <c r="AU164" s="238" t="s">
        <v>80</v>
      </c>
      <c r="AV164" s="14" t="s">
        <v>80</v>
      </c>
      <c r="AW164" s="14" t="s">
        <v>34</v>
      </c>
      <c r="AX164" s="14" t="s">
        <v>73</v>
      </c>
      <c r="AY164" s="238" t="s">
        <v>115</v>
      </c>
    </row>
    <row r="165" s="14" customFormat="1">
      <c r="A165" s="14"/>
      <c r="B165" s="228"/>
      <c r="C165" s="229"/>
      <c r="D165" s="219" t="s">
        <v>126</v>
      </c>
      <c r="E165" s="230" t="s">
        <v>21</v>
      </c>
      <c r="F165" s="231" t="s">
        <v>209</v>
      </c>
      <c r="G165" s="229"/>
      <c r="H165" s="232">
        <v>4</v>
      </c>
      <c r="I165" s="233"/>
      <c r="J165" s="229"/>
      <c r="K165" s="229"/>
      <c r="L165" s="234"/>
      <c r="M165" s="235"/>
      <c r="N165" s="236"/>
      <c r="O165" s="236"/>
      <c r="P165" s="236"/>
      <c r="Q165" s="236"/>
      <c r="R165" s="236"/>
      <c r="S165" s="236"/>
      <c r="T165" s="23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38" t="s">
        <v>126</v>
      </c>
      <c r="AU165" s="238" t="s">
        <v>80</v>
      </c>
      <c r="AV165" s="14" t="s">
        <v>80</v>
      </c>
      <c r="AW165" s="14" t="s">
        <v>34</v>
      </c>
      <c r="AX165" s="14" t="s">
        <v>73</v>
      </c>
      <c r="AY165" s="238" t="s">
        <v>115</v>
      </c>
    </row>
    <row r="166" s="14" customFormat="1">
      <c r="A166" s="14"/>
      <c r="B166" s="228"/>
      <c r="C166" s="229"/>
      <c r="D166" s="219" t="s">
        <v>126</v>
      </c>
      <c r="E166" s="230" t="s">
        <v>21</v>
      </c>
      <c r="F166" s="231" t="s">
        <v>210</v>
      </c>
      <c r="G166" s="229"/>
      <c r="H166" s="232">
        <v>24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38" t="s">
        <v>126</v>
      </c>
      <c r="AU166" s="238" t="s">
        <v>80</v>
      </c>
      <c r="AV166" s="14" t="s">
        <v>80</v>
      </c>
      <c r="AW166" s="14" t="s">
        <v>34</v>
      </c>
      <c r="AX166" s="14" t="s">
        <v>73</v>
      </c>
      <c r="AY166" s="238" t="s">
        <v>115</v>
      </c>
    </row>
    <row r="167" s="15" customFormat="1">
      <c r="A167" s="15"/>
      <c r="B167" s="239"/>
      <c r="C167" s="240"/>
      <c r="D167" s="219" t="s">
        <v>126</v>
      </c>
      <c r="E167" s="241" t="s">
        <v>21</v>
      </c>
      <c r="F167" s="242" t="s">
        <v>132</v>
      </c>
      <c r="G167" s="240"/>
      <c r="H167" s="243">
        <v>48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49" t="s">
        <v>126</v>
      </c>
      <c r="AU167" s="249" t="s">
        <v>80</v>
      </c>
      <c r="AV167" s="15" t="s">
        <v>122</v>
      </c>
      <c r="AW167" s="15" t="s">
        <v>34</v>
      </c>
      <c r="AX167" s="15" t="s">
        <v>78</v>
      </c>
      <c r="AY167" s="249" t="s">
        <v>115</v>
      </c>
    </row>
    <row r="168" s="2" customFormat="1" ht="37.8" customHeight="1">
      <c r="A168" s="40"/>
      <c r="B168" s="41"/>
      <c r="C168" s="199" t="s">
        <v>211</v>
      </c>
      <c r="D168" s="199" t="s">
        <v>117</v>
      </c>
      <c r="E168" s="200" t="s">
        <v>212</v>
      </c>
      <c r="F168" s="201" t="s">
        <v>213</v>
      </c>
      <c r="G168" s="202" t="s">
        <v>158</v>
      </c>
      <c r="H168" s="203">
        <v>128</v>
      </c>
      <c r="I168" s="204"/>
      <c r="J168" s="205">
        <f>ROUND(I168*H168,2)</f>
        <v>0</v>
      </c>
      <c r="K168" s="201" t="s">
        <v>121</v>
      </c>
      <c r="L168" s="46"/>
      <c r="M168" s="206" t="s">
        <v>21</v>
      </c>
      <c r="N168" s="207" t="s">
        <v>44</v>
      </c>
      <c r="O168" s="86"/>
      <c r="P168" s="208">
        <f>O168*H168</f>
        <v>0</v>
      </c>
      <c r="Q168" s="208">
        <v>0</v>
      </c>
      <c r="R168" s="208">
        <f>Q168*H168</f>
        <v>0</v>
      </c>
      <c r="S168" s="208">
        <v>0</v>
      </c>
      <c r="T168" s="209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0" t="s">
        <v>122</v>
      </c>
      <c r="AT168" s="210" t="s">
        <v>117</v>
      </c>
      <c r="AU168" s="210" t="s">
        <v>80</v>
      </c>
      <c r="AY168" s="19" t="s">
        <v>115</v>
      </c>
      <c r="BE168" s="211">
        <f>IF(N168="základní",J168,0)</f>
        <v>0</v>
      </c>
      <c r="BF168" s="211">
        <f>IF(N168="snížená",J168,0)</f>
        <v>0</v>
      </c>
      <c r="BG168" s="211">
        <f>IF(N168="zákl. přenesená",J168,0)</f>
        <v>0</v>
      </c>
      <c r="BH168" s="211">
        <f>IF(N168="sníž. přenesená",J168,0)</f>
        <v>0</v>
      </c>
      <c r="BI168" s="211">
        <f>IF(N168="nulová",J168,0)</f>
        <v>0</v>
      </c>
      <c r="BJ168" s="19" t="s">
        <v>78</v>
      </c>
      <c r="BK168" s="211">
        <f>ROUND(I168*H168,2)</f>
        <v>0</v>
      </c>
      <c r="BL168" s="19" t="s">
        <v>122</v>
      </c>
      <c r="BM168" s="210" t="s">
        <v>214</v>
      </c>
    </row>
    <row r="169" s="2" customFormat="1">
      <c r="A169" s="40"/>
      <c r="B169" s="41"/>
      <c r="C169" s="42"/>
      <c r="D169" s="212" t="s">
        <v>124</v>
      </c>
      <c r="E169" s="42"/>
      <c r="F169" s="213" t="s">
        <v>215</v>
      </c>
      <c r="G169" s="42"/>
      <c r="H169" s="42"/>
      <c r="I169" s="214"/>
      <c r="J169" s="42"/>
      <c r="K169" s="42"/>
      <c r="L169" s="46"/>
      <c r="M169" s="215"/>
      <c r="N169" s="216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124</v>
      </c>
      <c r="AU169" s="19" t="s">
        <v>80</v>
      </c>
    </row>
    <row r="170" s="13" customFormat="1">
      <c r="A170" s="13"/>
      <c r="B170" s="217"/>
      <c r="C170" s="218"/>
      <c r="D170" s="219" t="s">
        <v>126</v>
      </c>
      <c r="E170" s="220" t="s">
        <v>21</v>
      </c>
      <c r="F170" s="221" t="s">
        <v>216</v>
      </c>
      <c r="G170" s="218"/>
      <c r="H170" s="220" t="s">
        <v>21</v>
      </c>
      <c r="I170" s="222"/>
      <c r="J170" s="218"/>
      <c r="K170" s="218"/>
      <c r="L170" s="223"/>
      <c r="M170" s="224"/>
      <c r="N170" s="225"/>
      <c r="O170" s="225"/>
      <c r="P170" s="225"/>
      <c r="Q170" s="225"/>
      <c r="R170" s="225"/>
      <c r="S170" s="225"/>
      <c r="T170" s="226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27" t="s">
        <v>126</v>
      </c>
      <c r="AU170" s="227" t="s">
        <v>80</v>
      </c>
      <c r="AV170" s="13" t="s">
        <v>78</v>
      </c>
      <c r="AW170" s="13" t="s">
        <v>34</v>
      </c>
      <c r="AX170" s="13" t="s">
        <v>73</v>
      </c>
      <c r="AY170" s="227" t="s">
        <v>115</v>
      </c>
    </row>
    <row r="171" s="14" customFormat="1">
      <c r="A171" s="14"/>
      <c r="B171" s="228"/>
      <c r="C171" s="229"/>
      <c r="D171" s="219" t="s">
        <v>126</v>
      </c>
      <c r="E171" s="230" t="s">
        <v>21</v>
      </c>
      <c r="F171" s="231" t="s">
        <v>217</v>
      </c>
      <c r="G171" s="229"/>
      <c r="H171" s="232">
        <v>152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38" t="s">
        <v>126</v>
      </c>
      <c r="AU171" s="238" t="s">
        <v>80</v>
      </c>
      <c r="AV171" s="14" t="s">
        <v>80</v>
      </c>
      <c r="AW171" s="14" t="s">
        <v>34</v>
      </c>
      <c r="AX171" s="14" t="s">
        <v>73</v>
      </c>
      <c r="AY171" s="238" t="s">
        <v>115</v>
      </c>
    </row>
    <row r="172" s="14" customFormat="1">
      <c r="A172" s="14"/>
      <c r="B172" s="228"/>
      <c r="C172" s="229"/>
      <c r="D172" s="219" t="s">
        <v>126</v>
      </c>
      <c r="E172" s="230" t="s">
        <v>21</v>
      </c>
      <c r="F172" s="231" t="s">
        <v>218</v>
      </c>
      <c r="G172" s="229"/>
      <c r="H172" s="232">
        <v>-10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38" t="s">
        <v>126</v>
      </c>
      <c r="AU172" s="238" t="s">
        <v>80</v>
      </c>
      <c r="AV172" s="14" t="s">
        <v>80</v>
      </c>
      <c r="AW172" s="14" t="s">
        <v>34</v>
      </c>
      <c r="AX172" s="14" t="s">
        <v>73</v>
      </c>
      <c r="AY172" s="238" t="s">
        <v>115</v>
      </c>
    </row>
    <row r="173" s="14" customFormat="1">
      <c r="A173" s="14"/>
      <c r="B173" s="228"/>
      <c r="C173" s="229"/>
      <c r="D173" s="219" t="s">
        <v>126</v>
      </c>
      <c r="E173" s="230" t="s">
        <v>21</v>
      </c>
      <c r="F173" s="231" t="s">
        <v>219</v>
      </c>
      <c r="G173" s="229"/>
      <c r="H173" s="232">
        <v>-2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38" t="s">
        <v>126</v>
      </c>
      <c r="AU173" s="238" t="s">
        <v>80</v>
      </c>
      <c r="AV173" s="14" t="s">
        <v>80</v>
      </c>
      <c r="AW173" s="14" t="s">
        <v>34</v>
      </c>
      <c r="AX173" s="14" t="s">
        <v>73</v>
      </c>
      <c r="AY173" s="238" t="s">
        <v>115</v>
      </c>
    </row>
    <row r="174" s="14" customFormat="1">
      <c r="A174" s="14"/>
      <c r="B174" s="228"/>
      <c r="C174" s="229"/>
      <c r="D174" s="219" t="s">
        <v>126</v>
      </c>
      <c r="E174" s="230" t="s">
        <v>21</v>
      </c>
      <c r="F174" s="231" t="s">
        <v>220</v>
      </c>
      <c r="G174" s="229"/>
      <c r="H174" s="232">
        <v>-12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38" t="s">
        <v>126</v>
      </c>
      <c r="AU174" s="238" t="s">
        <v>80</v>
      </c>
      <c r="AV174" s="14" t="s">
        <v>80</v>
      </c>
      <c r="AW174" s="14" t="s">
        <v>34</v>
      </c>
      <c r="AX174" s="14" t="s">
        <v>73</v>
      </c>
      <c r="AY174" s="238" t="s">
        <v>115</v>
      </c>
    </row>
    <row r="175" s="15" customFormat="1">
      <c r="A175" s="15"/>
      <c r="B175" s="239"/>
      <c r="C175" s="240"/>
      <c r="D175" s="219" t="s">
        <v>126</v>
      </c>
      <c r="E175" s="241" t="s">
        <v>21</v>
      </c>
      <c r="F175" s="242" t="s">
        <v>132</v>
      </c>
      <c r="G175" s="240"/>
      <c r="H175" s="243">
        <v>128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49" t="s">
        <v>126</v>
      </c>
      <c r="AU175" s="249" t="s">
        <v>80</v>
      </c>
      <c r="AV175" s="15" t="s">
        <v>122</v>
      </c>
      <c r="AW175" s="15" t="s">
        <v>34</v>
      </c>
      <c r="AX175" s="15" t="s">
        <v>78</v>
      </c>
      <c r="AY175" s="249" t="s">
        <v>115</v>
      </c>
    </row>
    <row r="176" s="2" customFormat="1" ht="24.15" customHeight="1">
      <c r="A176" s="40"/>
      <c r="B176" s="41"/>
      <c r="C176" s="199" t="s">
        <v>221</v>
      </c>
      <c r="D176" s="199" t="s">
        <v>117</v>
      </c>
      <c r="E176" s="200" t="s">
        <v>222</v>
      </c>
      <c r="F176" s="201" t="s">
        <v>223</v>
      </c>
      <c r="G176" s="202" t="s">
        <v>158</v>
      </c>
      <c r="H176" s="203">
        <v>24</v>
      </c>
      <c r="I176" s="204"/>
      <c r="J176" s="205">
        <f>ROUND(I176*H176,2)</f>
        <v>0</v>
      </c>
      <c r="K176" s="201" t="s">
        <v>121</v>
      </c>
      <c r="L176" s="46"/>
      <c r="M176" s="206" t="s">
        <v>21</v>
      </c>
      <c r="N176" s="207" t="s">
        <v>44</v>
      </c>
      <c r="O176" s="86"/>
      <c r="P176" s="208">
        <f>O176*H176</f>
        <v>0</v>
      </c>
      <c r="Q176" s="208">
        <v>0</v>
      </c>
      <c r="R176" s="208">
        <f>Q176*H176</f>
        <v>0</v>
      </c>
      <c r="S176" s="208">
        <v>0</v>
      </c>
      <c r="T176" s="209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0" t="s">
        <v>122</v>
      </c>
      <c r="AT176" s="210" t="s">
        <v>117</v>
      </c>
      <c r="AU176" s="210" t="s">
        <v>80</v>
      </c>
      <c r="AY176" s="19" t="s">
        <v>115</v>
      </c>
      <c r="BE176" s="211">
        <f>IF(N176="základní",J176,0)</f>
        <v>0</v>
      </c>
      <c r="BF176" s="211">
        <f>IF(N176="snížená",J176,0)</f>
        <v>0</v>
      </c>
      <c r="BG176" s="211">
        <f>IF(N176="zákl. přenesená",J176,0)</f>
        <v>0</v>
      </c>
      <c r="BH176" s="211">
        <f>IF(N176="sníž. přenesená",J176,0)</f>
        <v>0</v>
      </c>
      <c r="BI176" s="211">
        <f>IF(N176="nulová",J176,0)</f>
        <v>0</v>
      </c>
      <c r="BJ176" s="19" t="s">
        <v>78</v>
      </c>
      <c r="BK176" s="211">
        <f>ROUND(I176*H176,2)</f>
        <v>0</v>
      </c>
      <c r="BL176" s="19" t="s">
        <v>122</v>
      </c>
      <c r="BM176" s="210" t="s">
        <v>224</v>
      </c>
    </row>
    <row r="177" s="2" customFormat="1">
      <c r="A177" s="40"/>
      <c r="B177" s="41"/>
      <c r="C177" s="42"/>
      <c r="D177" s="212" t="s">
        <v>124</v>
      </c>
      <c r="E177" s="42"/>
      <c r="F177" s="213" t="s">
        <v>225</v>
      </c>
      <c r="G177" s="42"/>
      <c r="H177" s="42"/>
      <c r="I177" s="214"/>
      <c r="J177" s="42"/>
      <c r="K177" s="42"/>
      <c r="L177" s="46"/>
      <c r="M177" s="215"/>
      <c r="N177" s="216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124</v>
      </c>
      <c r="AU177" s="19" t="s">
        <v>80</v>
      </c>
    </row>
    <row r="178" s="13" customFormat="1">
      <c r="A178" s="13"/>
      <c r="B178" s="217"/>
      <c r="C178" s="218"/>
      <c r="D178" s="219" t="s">
        <v>126</v>
      </c>
      <c r="E178" s="220" t="s">
        <v>21</v>
      </c>
      <c r="F178" s="221" t="s">
        <v>226</v>
      </c>
      <c r="G178" s="218"/>
      <c r="H178" s="220" t="s">
        <v>21</v>
      </c>
      <c r="I178" s="222"/>
      <c r="J178" s="218"/>
      <c r="K178" s="218"/>
      <c r="L178" s="223"/>
      <c r="M178" s="224"/>
      <c r="N178" s="225"/>
      <c r="O178" s="225"/>
      <c r="P178" s="225"/>
      <c r="Q178" s="225"/>
      <c r="R178" s="225"/>
      <c r="S178" s="225"/>
      <c r="T178" s="22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7" t="s">
        <v>126</v>
      </c>
      <c r="AU178" s="227" t="s">
        <v>80</v>
      </c>
      <c r="AV178" s="13" t="s">
        <v>78</v>
      </c>
      <c r="AW178" s="13" t="s">
        <v>34</v>
      </c>
      <c r="AX178" s="13" t="s">
        <v>73</v>
      </c>
      <c r="AY178" s="227" t="s">
        <v>115</v>
      </c>
    </row>
    <row r="179" s="14" customFormat="1">
      <c r="A179" s="14"/>
      <c r="B179" s="228"/>
      <c r="C179" s="229"/>
      <c r="D179" s="219" t="s">
        <v>126</v>
      </c>
      <c r="E179" s="230" t="s">
        <v>21</v>
      </c>
      <c r="F179" s="231" t="s">
        <v>227</v>
      </c>
      <c r="G179" s="229"/>
      <c r="H179" s="232">
        <v>10</v>
      </c>
      <c r="I179" s="233"/>
      <c r="J179" s="229"/>
      <c r="K179" s="229"/>
      <c r="L179" s="234"/>
      <c r="M179" s="235"/>
      <c r="N179" s="236"/>
      <c r="O179" s="236"/>
      <c r="P179" s="236"/>
      <c r="Q179" s="236"/>
      <c r="R179" s="236"/>
      <c r="S179" s="236"/>
      <c r="T179" s="23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38" t="s">
        <v>126</v>
      </c>
      <c r="AU179" s="238" t="s">
        <v>80</v>
      </c>
      <c r="AV179" s="14" t="s">
        <v>80</v>
      </c>
      <c r="AW179" s="14" t="s">
        <v>34</v>
      </c>
      <c r="AX179" s="14" t="s">
        <v>73</v>
      </c>
      <c r="AY179" s="238" t="s">
        <v>115</v>
      </c>
    </row>
    <row r="180" s="14" customFormat="1">
      <c r="A180" s="14"/>
      <c r="B180" s="228"/>
      <c r="C180" s="229"/>
      <c r="D180" s="219" t="s">
        <v>126</v>
      </c>
      <c r="E180" s="230" t="s">
        <v>21</v>
      </c>
      <c r="F180" s="231" t="s">
        <v>228</v>
      </c>
      <c r="G180" s="229"/>
      <c r="H180" s="232">
        <v>2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38" t="s">
        <v>126</v>
      </c>
      <c r="AU180" s="238" t="s">
        <v>80</v>
      </c>
      <c r="AV180" s="14" t="s">
        <v>80</v>
      </c>
      <c r="AW180" s="14" t="s">
        <v>34</v>
      </c>
      <c r="AX180" s="14" t="s">
        <v>73</v>
      </c>
      <c r="AY180" s="238" t="s">
        <v>115</v>
      </c>
    </row>
    <row r="181" s="14" customFormat="1">
      <c r="A181" s="14"/>
      <c r="B181" s="228"/>
      <c r="C181" s="229"/>
      <c r="D181" s="219" t="s">
        <v>126</v>
      </c>
      <c r="E181" s="230" t="s">
        <v>21</v>
      </c>
      <c r="F181" s="231" t="s">
        <v>229</v>
      </c>
      <c r="G181" s="229"/>
      <c r="H181" s="232">
        <v>12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8" t="s">
        <v>126</v>
      </c>
      <c r="AU181" s="238" t="s">
        <v>80</v>
      </c>
      <c r="AV181" s="14" t="s">
        <v>80</v>
      </c>
      <c r="AW181" s="14" t="s">
        <v>34</v>
      </c>
      <c r="AX181" s="14" t="s">
        <v>73</v>
      </c>
      <c r="AY181" s="238" t="s">
        <v>115</v>
      </c>
    </row>
    <row r="182" s="15" customFormat="1">
      <c r="A182" s="15"/>
      <c r="B182" s="239"/>
      <c r="C182" s="240"/>
      <c r="D182" s="219" t="s">
        <v>126</v>
      </c>
      <c r="E182" s="241" t="s">
        <v>21</v>
      </c>
      <c r="F182" s="242" t="s">
        <v>132</v>
      </c>
      <c r="G182" s="240"/>
      <c r="H182" s="243">
        <v>24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49" t="s">
        <v>126</v>
      </c>
      <c r="AU182" s="249" t="s">
        <v>80</v>
      </c>
      <c r="AV182" s="15" t="s">
        <v>122</v>
      </c>
      <c r="AW182" s="15" t="s">
        <v>34</v>
      </c>
      <c r="AX182" s="15" t="s">
        <v>78</v>
      </c>
      <c r="AY182" s="249" t="s">
        <v>115</v>
      </c>
    </row>
    <row r="183" s="2" customFormat="1" ht="24.15" customHeight="1">
      <c r="A183" s="40"/>
      <c r="B183" s="41"/>
      <c r="C183" s="199" t="s">
        <v>230</v>
      </c>
      <c r="D183" s="199" t="s">
        <v>117</v>
      </c>
      <c r="E183" s="200" t="s">
        <v>231</v>
      </c>
      <c r="F183" s="201" t="s">
        <v>232</v>
      </c>
      <c r="G183" s="202" t="s">
        <v>158</v>
      </c>
      <c r="H183" s="203">
        <v>12</v>
      </c>
      <c r="I183" s="204"/>
      <c r="J183" s="205">
        <f>ROUND(I183*H183,2)</f>
        <v>0</v>
      </c>
      <c r="K183" s="201" t="s">
        <v>121</v>
      </c>
      <c r="L183" s="46"/>
      <c r="M183" s="206" t="s">
        <v>21</v>
      </c>
      <c r="N183" s="207" t="s">
        <v>44</v>
      </c>
      <c r="O183" s="86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0" t="s">
        <v>122</v>
      </c>
      <c r="AT183" s="210" t="s">
        <v>117</v>
      </c>
      <c r="AU183" s="210" t="s">
        <v>80</v>
      </c>
      <c r="AY183" s="19" t="s">
        <v>115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9" t="s">
        <v>78</v>
      </c>
      <c r="BK183" s="211">
        <f>ROUND(I183*H183,2)</f>
        <v>0</v>
      </c>
      <c r="BL183" s="19" t="s">
        <v>122</v>
      </c>
      <c r="BM183" s="210" t="s">
        <v>233</v>
      </c>
    </row>
    <row r="184" s="2" customFormat="1">
      <c r="A184" s="40"/>
      <c r="B184" s="41"/>
      <c r="C184" s="42"/>
      <c r="D184" s="212" t="s">
        <v>124</v>
      </c>
      <c r="E184" s="42"/>
      <c r="F184" s="213" t="s">
        <v>234</v>
      </c>
      <c r="G184" s="42"/>
      <c r="H184" s="42"/>
      <c r="I184" s="214"/>
      <c r="J184" s="42"/>
      <c r="K184" s="42"/>
      <c r="L184" s="46"/>
      <c r="M184" s="215"/>
      <c r="N184" s="216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124</v>
      </c>
      <c r="AU184" s="19" t="s">
        <v>80</v>
      </c>
    </row>
    <row r="185" s="13" customFormat="1">
      <c r="A185" s="13"/>
      <c r="B185" s="217"/>
      <c r="C185" s="218"/>
      <c r="D185" s="219" t="s">
        <v>126</v>
      </c>
      <c r="E185" s="220" t="s">
        <v>21</v>
      </c>
      <c r="F185" s="221" t="s">
        <v>235</v>
      </c>
      <c r="G185" s="218"/>
      <c r="H185" s="220" t="s">
        <v>21</v>
      </c>
      <c r="I185" s="222"/>
      <c r="J185" s="218"/>
      <c r="K185" s="218"/>
      <c r="L185" s="223"/>
      <c r="M185" s="224"/>
      <c r="N185" s="225"/>
      <c r="O185" s="225"/>
      <c r="P185" s="225"/>
      <c r="Q185" s="225"/>
      <c r="R185" s="225"/>
      <c r="S185" s="225"/>
      <c r="T185" s="22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7" t="s">
        <v>126</v>
      </c>
      <c r="AU185" s="227" t="s">
        <v>80</v>
      </c>
      <c r="AV185" s="13" t="s">
        <v>78</v>
      </c>
      <c r="AW185" s="13" t="s">
        <v>34</v>
      </c>
      <c r="AX185" s="13" t="s">
        <v>73</v>
      </c>
      <c r="AY185" s="227" t="s">
        <v>115</v>
      </c>
    </row>
    <row r="186" s="14" customFormat="1">
      <c r="A186" s="14"/>
      <c r="B186" s="228"/>
      <c r="C186" s="229"/>
      <c r="D186" s="219" t="s">
        <v>126</v>
      </c>
      <c r="E186" s="230" t="s">
        <v>21</v>
      </c>
      <c r="F186" s="231" t="s">
        <v>236</v>
      </c>
      <c r="G186" s="229"/>
      <c r="H186" s="232">
        <v>12</v>
      </c>
      <c r="I186" s="233"/>
      <c r="J186" s="229"/>
      <c r="K186" s="229"/>
      <c r="L186" s="234"/>
      <c r="M186" s="235"/>
      <c r="N186" s="236"/>
      <c r="O186" s="236"/>
      <c r="P186" s="236"/>
      <c r="Q186" s="236"/>
      <c r="R186" s="236"/>
      <c r="S186" s="236"/>
      <c r="T186" s="237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38" t="s">
        <v>126</v>
      </c>
      <c r="AU186" s="238" t="s">
        <v>80</v>
      </c>
      <c r="AV186" s="14" t="s">
        <v>80</v>
      </c>
      <c r="AW186" s="14" t="s">
        <v>34</v>
      </c>
      <c r="AX186" s="14" t="s">
        <v>78</v>
      </c>
      <c r="AY186" s="238" t="s">
        <v>115</v>
      </c>
    </row>
    <row r="187" s="13" customFormat="1">
      <c r="A187" s="13"/>
      <c r="B187" s="217"/>
      <c r="C187" s="218"/>
      <c r="D187" s="219" t="s">
        <v>126</v>
      </c>
      <c r="E187" s="220" t="s">
        <v>21</v>
      </c>
      <c r="F187" s="221" t="s">
        <v>237</v>
      </c>
      <c r="G187" s="218"/>
      <c r="H187" s="220" t="s">
        <v>21</v>
      </c>
      <c r="I187" s="222"/>
      <c r="J187" s="218"/>
      <c r="K187" s="218"/>
      <c r="L187" s="223"/>
      <c r="M187" s="224"/>
      <c r="N187" s="225"/>
      <c r="O187" s="225"/>
      <c r="P187" s="225"/>
      <c r="Q187" s="225"/>
      <c r="R187" s="225"/>
      <c r="S187" s="225"/>
      <c r="T187" s="22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7" t="s">
        <v>126</v>
      </c>
      <c r="AU187" s="227" t="s">
        <v>80</v>
      </c>
      <c r="AV187" s="13" t="s">
        <v>78</v>
      </c>
      <c r="AW187" s="13" t="s">
        <v>34</v>
      </c>
      <c r="AX187" s="13" t="s">
        <v>73</v>
      </c>
      <c r="AY187" s="227" t="s">
        <v>115</v>
      </c>
    </row>
    <row r="188" s="2" customFormat="1" ht="24.15" customHeight="1">
      <c r="A188" s="40"/>
      <c r="B188" s="41"/>
      <c r="C188" s="199" t="s">
        <v>8</v>
      </c>
      <c r="D188" s="199" t="s">
        <v>117</v>
      </c>
      <c r="E188" s="200" t="s">
        <v>238</v>
      </c>
      <c r="F188" s="201" t="s">
        <v>239</v>
      </c>
      <c r="G188" s="202" t="s">
        <v>158</v>
      </c>
      <c r="H188" s="203">
        <v>152</v>
      </c>
      <c r="I188" s="204"/>
      <c r="J188" s="205">
        <f>ROUND(I188*H188,2)</f>
        <v>0</v>
      </c>
      <c r="K188" s="201" t="s">
        <v>121</v>
      </c>
      <c r="L188" s="46"/>
      <c r="M188" s="206" t="s">
        <v>21</v>
      </c>
      <c r="N188" s="207" t="s">
        <v>44</v>
      </c>
      <c r="O188" s="86"/>
      <c r="P188" s="208">
        <f>O188*H188</f>
        <v>0</v>
      </c>
      <c r="Q188" s="208">
        <v>0</v>
      </c>
      <c r="R188" s="208">
        <f>Q188*H188</f>
        <v>0</v>
      </c>
      <c r="S188" s="208">
        <v>0</v>
      </c>
      <c r="T188" s="20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0" t="s">
        <v>122</v>
      </c>
      <c r="AT188" s="210" t="s">
        <v>117</v>
      </c>
      <c r="AU188" s="210" t="s">
        <v>80</v>
      </c>
      <c r="AY188" s="19" t="s">
        <v>115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9" t="s">
        <v>78</v>
      </c>
      <c r="BK188" s="211">
        <f>ROUND(I188*H188,2)</f>
        <v>0</v>
      </c>
      <c r="BL188" s="19" t="s">
        <v>122</v>
      </c>
      <c r="BM188" s="210" t="s">
        <v>240</v>
      </c>
    </row>
    <row r="189" s="2" customFormat="1">
      <c r="A189" s="40"/>
      <c r="B189" s="41"/>
      <c r="C189" s="42"/>
      <c r="D189" s="212" t="s">
        <v>124</v>
      </c>
      <c r="E189" s="42"/>
      <c r="F189" s="213" t="s">
        <v>241</v>
      </c>
      <c r="G189" s="42"/>
      <c r="H189" s="42"/>
      <c r="I189" s="214"/>
      <c r="J189" s="42"/>
      <c r="K189" s="42"/>
      <c r="L189" s="46"/>
      <c r="M189" s="215"/>
      <c r="N189" s="216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124</v>
      </c>
      <c r="AU189" s="19" t="s">
        <v>80</v>
      </c>
    </row>
    <row r="190" s="14" customFormat="1">
      <c r="A190" s="14"/>
      <c r="B190" s="228"/>
      <c r="C190" s="229"/>
      <c r="D190" s="219" t="s">
        <v>126</v>
      </c>
      <c r="E190" s="230" t="s">
        <v>21</v>
      </c>
      <c r="F190" s="231" t="s">
        <v>242</v>
      </c>
      <c r="G190" s="229"/>
      <c r="H190" s="232">
        <v>24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38" t="s">
        <v>126</v>
      </c>
      <c r="AU190" s="238" t="s">
        <v>80</v>
      </c>
      <c r="AV190" s="14" t="s">
        <v>80</v>
      </c>
      <c r="AW190" s="14" t="s">
        <v>34</v>
      </c>
      <c r="AX190" s="14" t="s">
        <v>73</v>
      </c>
      <c r="AY190" s="238" t="s">
        <v>115</v>
      </c>
    </row>
    <row r="191" s="14" customFormat="1">
      <c r="A191" s="14"/>
      <c r="B191" s="228"/>
      <c r="C191" s="229"/>
      <c r="D191" s="219" t="s">
        <v>126</v>
      </c>
      <c r="E191" s="230" t="s">
        <v>21</v>
      </c>
      <c r="F191" s="231" t="s">
        <v>243</v>
      </c>
      <c r="G191" s="229"/>
      <c r="H191" s="232">
        <v>128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8" t="s">
        <v>126</v>
      </c>
      <c r="AU191" s="238" t="s">
        <v>80</v>
      </c>
      <c r="AV191" s="14" t="s">
        <v>80</v>
      </c>
      <c r="AW191" s="14" t="s">
        <v>34</v>
      </c>
      <c r="AX191" s="14" t="s">
        <v>73</v>
      </c>
      <c r="AY191" s="238" t="s">
        <v>115</v>
      </c>
    </row>
    <row r="192" s="15" customFormat="1">
      <c r="A192" s="15"/>
      <c r="B192" s="239"/>
      <c r="C192" s="240"/>
      <c r="D192" s="219" t="s">
        <v>126</v>
      </c>
      <c r="E192" s="241" t="s">
        <v>21</v>
      </c>
      <c r="F192" s="242" t="s">
        <v>132</v>
      </c>
      <c r="G192" s="240"/>
      <c r="H192" s="243">
        <v>152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49" t="s">
        <v>126</v>
      </c>
      <c r="AU192" s="249" t="s">
        <v>80</v>
      </c>
      <c r="AV192" s="15" t="s">
        <v>122</v>
      </c>
      <c r="AW192" s="15" t="s">
        <v>34</v>
      </c>
      <c r="AX192" s="15" t="s">
        <v>78</v>
      </c>
      <c r="AY192" s="249" t="s">
        <v>115</v>
      </c>
    </row>
    <row r="193" s="2" customFormat="1" ht="24.15" customHeight="1">
      <c r="A193" s="40"/>
      <c r="B193" s="41"/>
      <c r="C193" s="199" t="s">
        <v>244</v>
      </c>
      <c r="D193" s="199" t="s">
        <v>117</v>
      </c>
      <c r="E193" s="200" t="s">
        <v>245</v>
      </c>
      <c r="F193" s="201" t="s">
        <v>246</v>
      </c>
      <c r="G193" s="202" t="s">
        <v>158</v>
      </c>
      <c r="H193" s="203">
        <v>12</v>
      </c>
      <c r="I193" s="204"/>
      <c r="J193" s="205">
        <f>ROUND(I193*H193,2)</f>
        <v>0</v>
      </c>
      <c r="K193" s="201" t="s">
        <v>121</v>
      </c>
      <c r="L193" s="46"/>
      <c r="M193" s="206" t="s">
        <v>21</v>
      </c>
      <c r="N193" s="207" t="s">
        <v>44</v>
      </c>
      <c r="O193" s="86"/>
      <c r="P193" s="208">
        <f>O193*H193</f>
        <v>0</v>
      </c>
      <c r="Q193" s="208">
        <v>0</v>
      </c>
      <c r="R193" s="208">
        <f>Q193*H193</f>
        <v>0</v>
      </c>
      <c r="S193" s="208">
        <v>0</v>
      </c>
      <c r="T193" s="209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0" t="s">
        <v>122</v>
      </c>
      <c r="AT193" s="210" t="s">
        <v>117</v>
      </c>
      <c r="AU193" s="210" t="s">
        <v>80</v>
      </c>
      <c r="AY193" s="19" t="s">
        <v>115</v>
      </c>
      <c r="BE193" s="211">
        <f>IF(N193="základní",J193,0)</f>
        <v>0</v>
      </c>
      <c r="BF193" s="211">
        <f>IF(N193="snížená",J193,0)</f>
        <v>0</v>
      </c>
      <c r="BG193" s="211">
        <f>IF(N193="zákl. přenesená",J193,0)</f>
        <v>0</v>
      </c>
      <c r="BH193" s="211">
        <f>IF(N193="sníž. přenesená",J193,0)</f>
        <v>0</v>
      </c>
      <c r="BI193" s="211">
        <f>IF(N193="nulová",J193,0)</f>
        <v>0</v>
      </c>
      <c r="BJ193" s="19" t="s">
        <v>78</v>
      </c>
      <c r="BK193" s="211">
        <f>ROUND(I193*H193,2)</f>
        <v>0</v>
      </c>
      <c r="BL193" s="19" t="s">
        <v>122</v>
      </c>
      <c r="BM193" s="210" t="s">
        <v>247</v>
      </c>
    </row>
    <row r="194" s="2" customFormat="1">
      <c r="A194" s="40"/>
      <c r="B194" s="41"/>
      <c r="C194" s="42"/>
      <c r="D194" s="212" t="s">
        <v>124</v>
      </c>
      <c r="E194" s="42"/>
      <c r="F194" s="213" t="s">
        <v>248</v>
      </c>
      <c r="G194" s="42"/>
      <c r="H194" s="42"/>
      <c r="I194" s="214"/>
      <c r="J194" s="42"/>
      <c r="K194" s="42"/>
      <c r="L194" s="46"/>
      <c r="M194" s="215"/>
      <c r="N194" s="216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124</v>
      </c>
      <c r="AU194" s="19" t="s">
        <v>80</v>
      </c>
    </row>
    <row r="195" s="13" customFormat="1">
      <c r="A195" s="13"/>
      <c r="B195" s="217"/>
      <c r="C195" s="218"/>
      <c r="D195" s="219" t="s">
        <v>126</v>
      </c>
      <c r="E195" s="220" t="s">
        <v>21</v>
      </c>
      <c r="F195" s="221" t="s">
        <v>249</v>
      </c>
      <c r="G195" s="218"/>
      <c r="H195" s="220" t="s">
        <v>21</v>
      </c>
      <c r="I195" s="222"/>
      <c r="J195" s="218"/>
      <c r="K195" s="218"/>
      <c r="L195" s="223"/>
      <c r="M195" s="224"/>
      <c r="N195" s="225"/>
      <c r="O195" s="225"/>
      <c r="P195" s="225"/>
      <c r="Q195" s="225"/>
      <c r="R195" s="225"/>
      <c r="S195" s="225"/>
      <c r="T195" s="22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7" t="s">
        <v>126</v>
      </c>
      <c r="AU195" s="227" t="s">
        <v>80</v>
      </c>
      <c r="AV195" s="13" t="s">
        <v>78</v>
      </c>
      <c r="AW195" s="13" t="s">
        <v>34</v>
      </c>
      <c r="AX195" s="13" t="s">
        <v>73</v>
      </c>
      <c r="AY195" s="227" t="s">
        <v>115</v>
      </c>
    </row>
    <row r="196" s="14" customFormat="1">
      <c r="A196" s="14"/>
      <c r="B196" s="228"/>
      <c r="C196" s="229"/>
      <c r="D196" s="219" t="s">
        <v>126</v>
      </c>
      <c r="E196" s="230" t="s">
        <v>21</v>
      </c>
      <c r="F196" s="231" t="s">
        <v>250</v>
      </c>
      <c r="G196" s="229"/>
      <c r="H196" s="232">
        <v>2.5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8" t="s">
        <v>126</v>
      </c>
      <c r="AU196" s="238" t="s">
        <v>80</v>
      </c>
      <c r="AV196" s="14" t="s">
        <v>80</v>
      </c>
      <c r="AW196" s="14" t="s">
        <v>34</v>
      </c>
      <c r="AX196" s="14" t="s">
        <v>73</v>
      </c>
      <c r="AY196" s="238" t="s">
        <v>115</v>
      </c>
    </row>
    <row r="197" s="14" customFormat="1">
      <c r="A197" s="14"/>
      <c r="B197" s="228"/>
      <c r="C197" s="229"/>
      <c r="D197" s="219" t="s">
        <v>126</v>
      </c>
      <c r="E197" s="230" t="s">
        <v>21</v>
      </c>
      <c r="F197" s="231" t="s">
        <v>251</v>
      </c>
      <c r="G197" s="229"/>
      <c r="H197" s="232">
        <v>2.5</v>
      </c>
      <c r="I197" s="233"/>
      <c r="J197" s="229"/>
      <c r="K197" s="229"/>
      <c r="L197" s="234"/>
      <c r="M197" s="235"/>
      <c r="N197" s="236"/>
      <c r="O197" s="236"/>
      <c r="P197" s="236"/>
      <c r="Q197" s="236"/>
      <c r="R197" s="236"/>
      <c r="S197" s="236"/>
      <c r="T197" s="23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38" t="s">
        <v>126</v>
      </c>
      <c r="AU197" s="238" t="s">
        <v>80</v>
      </c>
      <c r="AV197" s="14" t="s">
        <v>80</v>
      </c>
      <c r="AW197" s="14" t="s">
        <v>34</v>
      </c>
      <c r="AX197" s="14" t="s">
        <v>73</v>
      </c>
      <c r="AY197" s="238" t="s">
        <v>115</v>
      </c>
    </row>
    <row r="198" s="14" customFormat="1">
      <c r="A198" s="14"/>
      <c r="B198" s="228"/>
      <c r="C198" s="229"/>
      <c r="D198" s="219" t="s">
        <v>126</v>
      </c>
      <c r="E198" s="230" t="s">
        <v>21</v>
      </c>
      <c r="F198" s="231" t="s">
        <v>152</v>
      </c>
      <c r="G198" s="229"/>
      <c r="H198" s="232">
        <v>2.5</v>
      </c>
      <c r="I198" s="233"/>
      <c r="J198" s="229"/>
      <c r="K198" s="229"/>
      <c r="L198" s="234"/>
      <c r="M198" s="235"/>
      <c r="N198" s="236"/>
      <c r="O198" s="236"/>
      <c r="P198" s="236"/>
      <c r="Q198" s="236"/>
      <c r="R198" s="236"/>
      <c r="S198" s="236"/>
      <c r="T198" s="23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38" t="s">
        <v>126</v>
      </c>
      <c r="AU198" s="238" t="s">
        <v>80</v>
      </c>
      <c r="AV198" s="14" t="s">
        <v>80</v>
      </c>
      <c r="AW198" s="14" t="s">
        <v>34</v>
      </c>
      <c r="AX198" s="14" t="s">
        <v>73</v>
      </c>
      <c r="AY198" s="238" t="s">
        <v>115</v>
      </c>
    </row>
    <row r="199" s="14" customFormat="1">
      <c r="A199" s="14"/>
      <c r="B199" s="228"/>
      <c r="C199" s="229"/>
      <c r="D199" s="219" t="s">
        <v>126</v>
      </c>
      <c r="E199" s="230" t="s">
        <v>21</v>
      </c>
      <c r="F199" s="231" t="s">
        <v>153</v>
      </c>
      <c r="G199" s="229"/>
      <c r="H199" s="232">
        <v>2.5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8" t="s">
        <v>126</v>
      </c>
      <c r="AU199" s="238" t="s">
        <v>80</v>
      </c>
      <c r="AV199" s="14" t="s">
        <v>80</v>
      </c>
      <c r="AW199" s="14" t="s">
        <v>34</v>
      </c>
      <c r="AX199" s="14" t="s">
        <v>73</v>
      </c>
      <c r="AY199" s="238" t="s">
        <v>115</v>
      </c>
    </row>
    <row r="200" s="13" customFormat="1">
      <c r="A200" s="13"/>
      <c r="B200" s="217"/>
      <c r="C200" s="218"/>
      <c r="D200" s="219" t="s">
        <v>126</v>
      </c>
      <c r="E200" s="220" t="s">
        <v>21</v>
      </c>
      <c r="F200" s="221" t="s">
        <v>252</v>
      </c>
      <c r="G200" s="218"/>
      <c r="H200" s="220" t="s">
        <v>21</v>
      </c>
      <c r="I200" s="222"/>
      <c r="J200" s="218"/>
      <c r="K200" s="218"/>
      <c r="L200" s="223"/>
      <c r="M200" s="224"/>
      <c r="N200" s="225"/>
      <c r="O200" s="225"/>
      <c r="P200" s="225"/>
      <c r="Q200" s="225"/>
      <c r="R200" s="225"/>
      <c r="S200" s="225"/>
      <c r="T200" s="22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7" t="s">
        <v>126</v>
      </c>
      <c r="AU200" s="227" t="s">
        <v>80</v>
      </c>
      <c r="AV200" s="13" t="s">
        <v>78</v>
      </c>
      <c r="AW200" s="13" t="s">
        <v>34</v>
      </c>
      <c r="AX200" s="13" t="s">
        <v>73</v>
      </c>
      <c r="AY200" s="227" t="s">
        <v>115</v>
      </c>
    </row>
    <row r="201" s="14" customFormat="1">
      <c r="A201" s="14"/>
      <c r="B201" s="228"/>
      <c r="C201" s="229"/>
      <c r="D201" s="219" t="s">
        <v>126</v>
      </c>
      <c r="E201" s="230" t="s">
        <v>21</v>
      </c>
      <c r="F201" s="231" t="s">
        <v>253</v>
      </c>
      <c r="G201" s="229"/>
      <c r="H201" s="232">
        <v>1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8" t="s">
        <v>126</v>
      </c>
      <c r="AU201" s="238" t="s">
        <v>80</v>
      </c>
      <c r="AV201" s="14" t="s">
        <v>80</v>
      </c>
      <c r="AW201" s="14" t="s">
        <v>34</v>
      </c>
      <c r="AX201" s="14" t="s">
        <v>73</v>
      </c>
      <c r="AY201" s="238" t="s">
        <v>115</v>
      </c>
    </row>
    <row r="202" s="14" customFormat="1">
      <c r="A202" s="14"/>
      <c r="B202" s="228"/>
      <c r="C202" s="229"/>
      <c r="D202" s="219" t="s">
        <v>126</v>
      </c>
      <c r="E202" s="230" t="s">
        <v>21</v>
      </c>
      <c r="F202" s="231" t="s">
        <v>254</v>
      </c>
      <c r="G202" s="229"/>
      <c r="H202" s="232">
        <v>1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38" t="s">
        <v>126</v>
      </c>
      <c r="AU202" s="238" t="s">
        <v>80</v>
      </c>
      <c r="AV202" s="14" t="s">
        <v>80</v>
      </c>
      <c r="AW202" s="14" t="s">
        <v>34</v>
      </c>
      <c r="AX202" s="14" t="s">
        <v>73</v>
      </c>
      <c r="AY202" s="238" t="s">
        <v>115</v>
      </c>
    </row>
    <row r="203" s="15" customFormat="1">
      <c r="A203" s="15"/>
      <c r="B203" s="239"/>
      <c r="C203" s="240"/>
      <c r="D203" s="219" t="s">
        <v>126</v>
      </c>
      <c r="E203" s="241" t="s">
        <v>21</v>
      </c>
      <c r="F203" s="242" t="s">
        <v>132</v>
      </c>
      <c r="G203" s="240"/>
      <c r="H203" s="243">
        <v>12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49" t="s">
        <v>126</v>
      </c>
      <c r="AU203" s="249" t="s">
        <v>80</v>
      </c>
      <c r="AV203" s="15" t="s">
        <v>122</v>
      </c>
      <c r="AW203" s="15" t="s">
        <v>34</v>
      </c>
      <c r="AX203" s="15" t="s">
        <v>78</v>
      </c>
      <c r="AY203" s="249" t="s">
        <v>115</v>
      </c>
    </row>
    <row r="204" s="2" customFormat="1" ht="16.5" customHeight="1">
      <c r="A204" s="40"/>
      <c r="B204" s="41"/>
      <c r="C204" s="199" t="s">
        <v>255</v>
      </c>
      <c r="D204" s="199" t="s">
        <v>117</v>
      </c>
      <c r="E204" s="200" t="s">
        <v>256</v>
      </c>
      <c r="F204" s="201" t="s">
        <v>257</v>
      </c>
      <c r="G204" s="202" t="s">
        <v>120</v>
      </c>
      <c r="H204" s="203">
        <v>273</v>
      </c>
      <c r="I204" s="204"/>
      <c r="J204" s="205">
        <f>ROUND(I204*H204,2)</f>
        <v>0</v>
      </c>
      <c r="K204" s="201" t="s">
        <v>121</v>
      </c>
      <c r="L204" s="46"/>
      <c r="M204" s="206" t="s">
        <v>21</v>
      </c>
      <c r="N204" s="207" t="s">
        <v>44</v>
      </c>
      <c r="O204" s="86"/>
      <c r="P204" s="208">
        <f>O204*H204</f>
        <v>0</v>
      </c>
      <c r="Q204" s="208">
        <v>0</v>
      </c>
      <c r="R204" s="208">
        <f>Q204*H204</f>
        <v>0</v>
      </c>
      <c r="S204" s="208">
        <v>0</v>
      </c>
      <c r="T204" s="209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0" t="s">
        <v>122</v>
      </c>
      <c r="AT204" s="210" t="s">
        <v>117</v>
      </c>
      <c r="AU204" s="210" t="s">
        <v>80</v>
      </c>
      <c r="AY204" s="19" t="s">
        <v>115</v>
      </c>
      <c r="BE204" s="211">
        <f>IF(N204="základní",J204,0)</f>
        <v>0</v>
      </c>
      <c r="BF204" s="211">
        <f>IF(N204="snížená",J204,0)</f>
        <v>0</v>
      </c>
      <c r="BG204" s="211">
        <f>IF(N204="zákl. přenesená",J204,0)</f>
        <v>0</v>
      </c>
      <c r="BH204" s="211">
        <f>IF(N204="sníž. přenesená",J204,0)</f>
        <v>0</v>
      </c>
      <c r="BI204" s="211">
        <f>IF(N204="nulová",J204,0)</f>
        <v>0</v>
      </c>
      <c r="BJ204" s="19" t="s">
        <v>78</v>
      </c>
      <c r="BK204" s="211">
        <f>ROUND(I204*H204,2)</f>
        <v>0</v>
      </c>
      <c r="BL204" s="19" t="s">
        <v>122</v>
      </c>
      <c r="BM204" s="210" t="s">
        <v>258</v>
      </c>
    </row>
    <row r="205" s="2" customFormat="1">
      <c r="A205" s="40"/>
      <c r="B205" s="41"/>
      <c r="C205" s="42"/>
      <c r="D205" s="212" t="s">
        <v>124</v>
      </c>
      <c r="E205" s="42"/>
      <c r="F205" s="213" t="s">
        <v>259</v>
      </c>
      <c r="G205" s="42"/>
      <c r="H205" s="42"/>
      <c r="I205" s="214"/>
      <c r="J205" s="42"/>
      <c r="K205" s="42"/>
      <c r="L205" s="46"/>
      <c r="M205" s="215"/>
      <c r="N205" s="216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124</v>
      </c>
      <c r="AU205" s="19" t="s">
        <v>80</v>
      </c>
    </row>
    <row r="206" s="13" customFormat="1">
      <c r="A206" s="13"/>
      <c r="B206" s="217"/>
      <c r="C206" s="218"/>
      <c r="D206" s="219" t="s">
        <v>126</v>
      </c>
      <c r="E206" s="220" t="s">
        <v>21</v>
      </c>
      <c r="F206" s="221" t="s">
        <v>161</v>
      </c>
      <c r="G206" s="218"/>
      <c r="H206" s="220" t="s">
        <v>21</v>
      </c>
      <c r="I206" s="222"/>
      <c r="J206" s="218"/>
      <c r="K206" s="218"/>
      <c r="L206" s="223"/>
      <c r="M206" s="224"/>
      <c r="N206" s="225"/>
      <c r="O206" s="225"/>
      <c r="P206" s="225"/>
      <c r="Q206" s="225"/>
      <c r="R206" s="225"/>
      <c r="S206" s="225"/>
      <c r="T206" s="22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27" t="s">
        <v>126</v>
      </c>
      <c r="AU206" s="227" t="s">
        <v>80</v>
      </c>
      <c r="AV206" s="13" t="s">
        <v>78</v>
      </c>
      <c r="AW206" s="13" t="s">
        <v>34</v>
      </c>
      <c r="AX206" s="13" t="s">
        <v>73</v>
      </c>
      <c r="AY206" s="227" t="s">
        <v>115</v>
      </c>
    </row>
    <row r="207" s="14" customFormat="1">
      <c r="A207" s="14"/>
      <c r="B207" s="228"/>
      <c r="C207" s="229"/>
      <c r="D207" s="219" t="s">
        <v>126</v>
      </c>
      <c r="E207" s="230" t="s">
        <v>21</v>
      </c>
      <c r="F207" s="231" t="s">
        <v>260</v>
      </c>
      <c r="G207" s="229"/>
      <c r="H207" s="232">
        <v>155</v>
      </c>
      <c r="I207" s="233"/>
      <c r="J207" s="229"/>
      <c r="K207" s="229"/>
      <c r="L207" s="234"/>
      <c r="M207" s="235"/>
      <c r="N207" s="236"/>
      <c r="O207" s="236"/>
      <c r="P207" s="236"/>
      <c r="Q207" s="236"/>
      <c r="R207" s="236"/>
      <c r="S207" s="236"/>
      <c r="T207" s="237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38" t="s">
        <v>126</v>
      </c>
      <c r="AU207" s="238" t="s">
        <v>80</v>
      </c>
      <c r="AV207" s="14" t="s">
        <v>80</v>
      </c>
      <c r="AW207" s="14" t="s">
        <v>34</v>
      </c>
      <c r="AX207" s="14" t="s">
        <v>73</v>
      </c>
      <c r="AY207" s="238" t="s">
        <v>115</v>
      </c>
    </row>
    <row r="208" s="13" customFormat="1">
      <c r="A208" s="13"/>
      <c r="B208" s="217"/>
      <c r="C208" s="218"/>
      <c r="D208" s="219" t="s">
        <v>126</v>
      </c>
      <c r="E208" s="220" t="s">
        <v>21</v>
      </c>
      <c r="F208" s="221" t="s">
        <v>163</v>
      </c>
      <c r="G208" s="218"/>
      <c r="H208" s="220" t="s">
        <v>21</v>
      </c>
      <c r="I208" s="222"/>
      <c r="J208" s="218"/>
      <c r="K208" s="218"/>
      <c r="L208" s="223"/>
      <c r="M208" s="224"/>
      <c r="N208" s="225"/>
      <c r="O208" s="225"/>
      <c r="P208" s="225"/>
      <c r="Q208" s="225"/>
      <c r="R208" s="225"/>
      <c r="S208" s="225"/>
      <c r="T208" s="22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7" t="s">
        <v>126</v>
      </c>
      <c r="AU208" s="227" t="s">
        <v>80</v>
      </c>
      <c r="AV208" s="13" t="s">
        <v>78</v>
      </c>
      <c r="AW208" s="13" t="s">
        <v>34</v>
      </c>
      <c r="AX208" s="13" t="s">
        <v>73</v>
      </c>
      <c r="AY208" s="227" t="s">
        <v>115</v>
      </c>
    </row>
    <row r="209" s="14" customFormat="1">
      <c r="A209" s="14"/>
      <c r="B209" s="228"/>
      <c r="C209" s="229"/>
      <c r="D209" s="219" t="s">
        <v>126</v>
      </c>
      <c r="E209" s="230" t="s">
        <v>21</v>
      </c>
      <c r="F209" s="231" t="s">
        <v>261</v>
      </c>
      <c r="G209" s="229"/>
      <c r="H209" s="232">
        <v>15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8" t="s">
        <v>126</v>
      </c>
      <c r="AU209" s="238" t="s">
        <v>80</v>
      </c>
      <c r="AV209" s="14" t="s">
        <v>80</v>
      </c>
      <c r="AW209" s="14" t="s">
        <v>34</v>
      </c>
      <c r="AX209" s="14" t="s">
        <v>73</v>
      </c>
      <c r="AY209" s="238" t="s">
        <v>115</v>
      </c>
    </row>
    <row r="210" s="14" customFormat="1">
      <c r="A210" s="14"/>
      <c r="B210" s="228"/>
      <c r="C210" s="229"/>
      <c r="D210" s="219" t="s">
        <v>126</v>
      </c>
      <c r="E210" s="230" t="s">
        <v>21</v>
      </c>
      <c r="F210" s="231" t="s">
        <v>262</v>
      </c>
      <c r="G210" s="229"/>
      <c r="H210" s="232">
        <v>20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8" t="s">
        <v>126</v>
      </c>
      <c r="AU210" s="238" t="s">
        <v>80</v>
      </c>
      <c r="AV210" s="14" t="s">
        <v>80</v>
      </c>
      <c r="AW210" s="14" t="s">
        <v>34</v>
      </c>
      <c r="AX210" s="14" t="s">
        <v>73</v>
      </c>
      <c r="AY210" s="238" t="s">
        <v>115</v>
      </c>
    </row>
    <row r="211" s="14" customFormat="1">
      <c r="A211" s="14"/>
      <c r="B211" s="228"/>
      <c r="C211" s="229"/>
      <c r="D211" s="219" t="s">
        <v>126</v>
      </c>
      <c r="E211" s="230" t="s">
        <v>21</v>
      </c>
      <c r="F211" s="231" t="s">
        <v>263</v>
      </c>
      <c r="G211" s="229"/>
      <c r="H211" s="232">
        <v>15</v>
      </c>
      <c r="I211" s="233"/>
      <c r="J211" s="229"/>
      <c r="K211" s="229"/>
      <c r="L211" s="234"/>
      <c r="M211" s="235"/>
      <c r="N211" s="236"/>
      <c r="O211" s="236"/>
      <c r="P211" s="236"/>
      <c r="Q211" s="236"/>
      <c r="R211" s="236"/>
      <c r="S211" s="236"/>
      <c r="T211" s="237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38" t="s">
        <v>126</v>
      </c>
      <c r="AU211" s="238" t="s">
        <v>80</v>
      </c>
      <c r="AV211" s="14" t="s">
        <v>80</v>
      </c>
      <c r="AW211" s="14" t="s">
        <v>34</v>
      </c>
      <c r="AX211" s="14" t="s">
        <v>73</v>
      </c>
      <c r="AY211" s="238" t="s">
        <v>115</v>
      </c>
    </row>
    <row r="212" s="14" customFormat="1">
      <c r="A212" s="14"/>
      <c r="B212" s="228"/>
      <c r="C212" s="229"/>
      <c r="D212" s="219" t="s">
        <v>126</v>
      </c>
      <c r="E212" s="230" t="s">
        <v>21</v>
      </c>
      <c r="F212" s="231" t="s">
        <v>264</v>
      </c>
      <c r="G212" s="229"/>
      <c r="H212" s="232">
        <v>25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38" t="s">
        <v>126</v>
      </c>
      <c r="AU212" s="238" t="s">
        <v>80</v>
      </c>
      <c r="AV212" s="14" t="s">
        <v>80</v>
      </c>
      <c r="AW212" s="14" t="s">
        <v>34</v>
      </c>
      <c r="AX212" s="14" t="s">
        <v>73</v>
      </c>
      <c r="AY212" s="238" t="s">
        <v>115</v>
      </c>
    </row>
    <row r="213" s="14" customFormat="1">
      <c r="A213" s="14"/>
      <c r="B213" s="228"/>
      <c r="C213" s="229"/>
      <c r="D213" s="219" t="s">
        <v>126</v>
      </c>
      <c r="E213" s="230" t="s">
        <v>21</v>
      </c>
      <c r="F213" s="231" t="s">
        <v>265</v>
      </c>
      <c r="G213" s="229"/>
      <c r="H213" s="232">
        <v>15</v>
      </c>
      <c r="I213" s="233"/>
      <c r="J213" s="229"/>
      <c r="K213" s="229"/>
      <c r="L213" s="234"/>
      <c r="M213" s="235"/>
      <c r="N213" s="236"/>
      <c r="O213" s="236"/>
      <c r="P213" s="236"/>
      <c r="Q213" s="236"/>
      <c r="R213" s="236"/>
      <c r="S213" s="236"/>
      <c r="T213" s="237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38" t="s">
        <v>126</v>
      </c>
      <c r="AU213" s="238" t="s">
        <v>80</v>
      </c>
      <c r="AV213" s="14" t="s">
        <v>80</v>
      </c>
      <c r="AW213" s="14" t="s">
        <v>34</v>
      </c>
      <c r="AX213" s="14" t="s">
        <v>73</v>
      </c>
      <c r="AY213" s="238" t="s">
        <v>115</v>
      </c>
    </row>
    <row r="214" s="13" customFormat="1">
      <c r="A214" s="13"/>
      <c r="B214" s="217"/>
      <c r="C214" s="218"/>
      <c r="D214" s="219" t="s">
        <v>126</v>
      </c>
      <c r="E214" s="220" t="s">
        <v>21</v>
      </c>
      <c r="F214" s="221" t="s">
        <v>127</v>
      </c>
      <c r="G214" s="218"/>
      <c r="H214" s="220" t="s">
        <v>21</v>
      </c>
      <c r="I214" s="222"/>
      <c r="J214" s="218"/>
      <c r="K214" s="218"/>
      <c r="L214" s="223"/>
      <c r="M214" s="224"/>
      <c r="N214" s="225"/>
      <c r="O214" s="225"/>
      <c r="P214" s="225"/>
      <c r="Q214" s="225"/>
      <c r="R214" s="225"/>
      <c r="S214" s="225"/>
      <c r="T214" s="22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7" t="s">
        <v>126</v>
      </c>
      <c r="AU214" s="227" t="s">
        <v>80</v>
      </c>
      <c r="AV214" s="13" t="s">
        <v>78</v>
      </c>
      <c r="AW214" s="13" t="s">
        <v>34</v>
      </c>
      <c r="AX214" s="13" t="s">
        <v>73</v>
      </c>
      <c r="AY214" s="227" t="s">
        <v>115</v>
      </c>
    </row>
    <row r="215" s="14" customFormat="1">
      <c r="A215" s="14"/>
      <c r="B215" s="228"/>
      <c r="C215" s="229"/>
      <c r="D215" s="219" t="s">
        <v>126</v>
      </c>
      <c r="E215" s="230" t="s">
        <v>21</v>
      </c>
      <c r="F215" s="231" t="s">
        <v>128</v>
      </c>
      <c r="G215" s="229"/>
      <c r="H215" s="232">
        <v>8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38" t="s">
        <v>126</v>
      </c>
      <c r="AU215" s="238" t="s">
        <v>80</v>
      </c>
      <c r="AV215" s="14" t="s">
        <v>80</v>
      </c>
      <c r="AW215" s="14" t="s">
        <v>34</v>
      </c>
      <c r="AX215" s="14" t="s">
        <v>73</v>
      </c>
      <c r="AY215" s="238" t="s">
        <v>115</v>
      </c>
    </row>
    <row r="216" s="14" customFormat="1">
      <c r="A216" s="14"/>
      <c r="B216" s="228"/>
      <c r="C216" s="229"/>
      <c r="D216" s="219" t="s">
        <v>126</v>
      </c>
      <c r="E216" s="230" t="s">
        <v>21</v>
      </c>
      <c r="F216" s="231" t="s">
        <v>129</v>
      </c>
      <c r="G216" s="229"/>
      <c r="H216" s="232">
        <v>7</v>
      </c>
      <c r="I216" s="233"/>
      <c r="J216" s="229"/>
      <c r="K216" s="229"/>
      <c r="L216" s="234"/>
      <c r="M216" s="235"/>
      <c r="N216" s="236"/>
      <c r="O216" s="236"/>
      <c r="P216" s="236"/>
      <c r="Q216" s="236"/>
      <c r="R216" s="236"/>
      <c r="S216" s="236"/>
      <c r="T216" s="23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8" t="s">
        <v>126</v>
      </c>
      <c r="AU216" s="238" t="s">
        <v>80</v>
      </c>
      <c r="AV216" s="14" t="s">
        <v>80</v>
      </c>
      <c r="AW216" s="14" t="s">
        <v>34</v>
      </c>
      <c r="AX216" s="14" t="s">
        <v>73</v>
      </c>
      <c r="AY216" s="238" t="s">
        <v>115</v>
      </c>
    </row>
    <row r="217" s="14" customFormat="1">
      <c r="A217" s="14"/>
      <c r="B217" s="228"/>
      <c r="C217" s="229"/>
      <c r="D217" s="219" t="s">
        <v>126</v>
      </c>
      <c r="E217" s="230" t="s">
        <v>21</v>
      </c>
      <c r="F217" s="231" t="s">
        <v>130</v>
      </c>
      <c r="G217" s="229"/>
      <c r="H217" s="232">
        <v>6.5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8" t="s">
        <v>126</v>
      </c>
      <c r="AU217" s="238" t="s">
        <v>80</v>
      </c>
      <c r="AV217" s="14" t="s">
        <v>80</v>
      </c>
      <c r="AW217" s="14" t="s">
        <v>34</v>
      </c>
      <c r="AX217" s="14" t="s">
        <v>73</v>
      </c>
      <c r="AY217" s="238" t="s">
        <v>115</v>
      </c>
    </row>
    <row r="218" s="14" customFormat="1">
      <c r="A218" s="14"/>
      <c r="B218" s="228"/>
      <c r="C218" s="229"/>
      <c r="D218" s="219" t="s">
        <v>126</v>
      </c>
      <c r="E218" s="230" t="s">
        <v>21</v>
      </c>
      <c r="F218" s="231" t="s">
        <v>131</v>
      </c>
      <c r="G218" s="229"/>
      <c r="H218" s="232">
        <v>6.5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38" t="s">
        <v>126</v>
      </c>
      <c r="AU218" s="238" t="s">
        <v>80</v>
      </c>
      <c r="AV218" s="14" t="s">
        <v>80</v>
      </c>
      <c r="AW218" s="14" t="s">
        <v>34</v>
      </c>
      <c r="AX218" s="14" t="s">
        <v>73</v>
      </c>
      <c r="AY218" s="238" t="s">
        <v>115</v>
      </c>
    </row>
    <row r="219" s="15" customFormat="1">
      <c r="A219" s="15"/>
      <c r="B219" s="239"/>
      <c r="C219" s="240"/>
      <c r="D219" s="219" t="s">
        <v>126</v>
      </c>
      <c r="E219" s="241" t="s">
        <v>21</v>
      </c>
      <c r="F219" s="242" t="s">
        <v>132</v>
      </c>
      <c r="G219" s="240"/>
      <c r="H219" s="243">
        <v>273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49" t="s">
        <v>126</v>
      </c>
      <c r="AU219" s="249" t="s">
        <v>80</v>
      </c>
      <c r="AV219" s="15" t="s">
        <v>122</v>
      </c>
      <c r="AW219" s="15" t="s">
        <v>34</v>
      </c>
      <c r="AX219" s="15" t="s">
        <v>78</v>
      </c>
      <c r="AY219" s="249" t="s">
        <v>115</v>
      </c>
    </row>
    <row r="220" s="12" customFormat="1" ht="22.8" customHeight="1">
      <c r="A220" s="12"/>
      <c r="B220" s="183"/>
      <c r="C220" s="184"/>
      <c r="D220" s="185" t="s">
        <v>72</v>
      </c>
      <c r="E220" s="197" t="s">
        <v>143</v>
      </c>
      <c r="F220" s="197" t="s">
        <v>266</v>
      </c>
      <c r="G220" s="184"/>
      <c r="H220" s="184"/>
      <c r="I220" s="187"/>
      <c r="J220" s="198">
        <f>BK220</f>
        <v>0</v>
      </c>
      <c r="K220" s="184"/>
      <c r="L220" s="189"/>
      <c r="M220" s="190"/>
      <c r="N220" s="191"/>
      <c r="O220" s="191"/>
      <c r="P220" s="192">
        <f>SUM(P221:P232)</f>
        <v>0</v>
      </c>
      <c r="Q220" s="191"/>
      <c r="R220" s="192">
        <f>SUM(R221:R232)</f>
        <v>2.41293544</v>
      </c>
      <c r="S220" s="191"/>
      <c r="T220" s="193">
        <f>SUM(T221:T232)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4" t="s">
        <v>78</v>
      </c>
      <c r="AT220" s="195" t="s">
        <v>72</v>
      </c>
      <c r="AU220" s="195" t="s">
        <v>78</v>
      </c>
      <c r="AY220" s="194" t="s">
        <v>115</v>
      </c>
      <c r="BK220" s="196">
        <f>SUM(BK221:BK232)</f>
        <v>0</v>
      </c>
    </row>
    <row r="221" s="2" customFormat="1" ht="16.5" customHeight="1">
      <c r="A221" s="40"/>
      <c r="B221" s="41"/>
      <c r="C221" s="199" t="s">
        <v>267</v>
      </c>
      <c r="D221" s="199" t="s">
        <v>117</v>
      </c>
      <c r="E221" s="200" t="s">
        <v>268</v>
      </c>
      <c r="F221" s="201" t="s">
        <v>269</v>
      </c>
      <c r="G221" s="202" t="s">
        <v>270</v>
      </c>
      <c r="H221" s="203">
        <v>0.20000000000000001</v>
      </c>
      <c r="I221" s="204"/>
      <c r="J221" s="205">
        <f>ROUND(I221*H221,2)</f>
        <v>0</v>
      </c>
      <c r="K221" s="201" t="s">
        <v>121</v>
      </c>
      <c r="L221" s="46"/>
      <c r="M221" s="206" t="s">
        <v>21</v>
      </c>
      <c r="N221" s="207" t="s">
        <v>44</v>
      </c>
      <c r="O221" s="86"/>
      <c r="P221" s="208">
        <f>O221*H221</f>
        <v>0</v>
      </c>
      <c r="Q221" s="208">
        <v>1.04741</v>
      </c>
      <c r="R221" s="208">
        <f>Q221*H221</f>
        <v>0.209482</v>
      </c>
      <c r="S221" s="208">
        <v>0</v>
      </c>
      <c r="T221" s="209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0" t="s">
        <v>122</v>
      </c>
      <c r="AT221" s="210" t="s">
        <v>117</v>
      </c>
      <c r="AU221" s="210" t="s">
        <v>80</v>
      </c>
      <c r="AY221" s="19" t="s">
        <v>115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9" t="s">
        <v>78</v>
      </c>
      <c r="BK221" s="211">
        <f>ROUND(I221*H221,2)</f>
        <v>0</v>
      </c>
      <c r="BL221" s="19" t="s">
        <v>122</v>
      </c>
      <c r="BM221" s="210" t="s">
        <v>271</v>
      </c>
    </row>
    <row r="222" s="2" customFormat="1">
      <c r="A222" s="40"/>
      <c r="B222" s="41"/>
      <c r="C222" s="42"/>
      <c r="D222" s="212" t="s">
        <v>124</v>
      </c>
      <c r="E222" s="42"/>
      <c r="F222" s="213" t="s">
        <v>272</v>
      </c>
      <c r="G222" s="42"/>
      <c r="H222" s="42"/>
      <c r="I222" s="214"/>
      <c r="J222" s="42"/>
      <c r="K222" s="42"/>
      <c r="L222" s="46"/>
      <c r="M222" s="215"/>
      <c r="N222" s="216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124</v>
      </c>
      <c r="AU222" s="19" t="s">
        <v>80</v>
      </c>
    </row>
    <row r="223" s="13" customFormat="1">
      <c r="A223" s="13"/>
      <c r="B223" s="217"/>
      <c r="C223" s="218"/>
      <c r="D223" s="219" t="s">
        <v>126</v>
      </c>
      <c r="E223" s="220" t="s">
        <v>21</v>
      </c>
      <c r="F223" s="221" t="s">
        <v>149</v>
      </c>
      <c r="G223" s="218"/>
      <c r="H223" s="220" t="s">
        <v>21</v>
      </c>
      <c r="I223" s="222"/>
      <c r="J223" s="218"/>
      <c r="K223" s="218"/>
      <c r="L223" s="223"/>
      <c r="M223" s="224"/>
      <c r="N223" s="225"/>
      <c r="O223" s="225"/>
      <c r="P223" s="225"/>
      <c r="Q223" s="225"/>
      <c r="R223" s="225"/>
      <c r="S223" s="225"/>
      <c r="T223" s="22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27" t="s">
        <v>126</v>
      </c>
      <c r="AU223" s="227" t="s">
        <v>80</v>
      </c>
      <c r="AV223" s="13" t="s">
        <v>78</v>
      </c>
      <c r="AW223" s="13" t="s">
        <v>34</v>
      </c>
      <c r="AX223" s="13" t="s">
        <v>73</v>
      </c>
      <c r="AY223" s="227" t="s">
        <v>115</v>
      </c>
    </row>
    <row r="224" s="14" customFormat="1">
      <c r="A224" s="14"/>
      <c r="B224" s="228"/>
      <c r="C224" s="229"/>
      <c r="D224" s="219" t="s">
        <v>126</v>
      </c>
      <c r="E224" s="230" t="s">
        <v>21</v>
      </c>
      <c r="F224" s="231" t="s">
        <v>273</v>
      </c>
      <c r="G224" s="229"/>
      <c r="H224" s="232">
        <v>0.050000000000000003</v>
      </c>
      <c r="I224" s="233"/>
      <c r="J224" s="229"/>
      <c r="K224" s="229"/>
      <c r="L224" s="234"/>
      <c r="M224" s="235"/>
      <c r="N224" s="236"/>
      <c r="O224" s="236"/>
      <c r="P224" s="236"/>
      <c r="Q224" s="236"/>
      <c r="R224" s="236"/>
      <c r="S224" s="236"/>
      <c r="T224" s="237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38" t="s">
        <v>126</v>
      </c>
      <c r="AU224" s="238" t="s">
        <v>80</v>
      </c>
      <c r="AV224" s="14" t="s">
        <v>80</v>
      </c>
      <c r="AW224" s="14" t="s">
        <v>34</v>
      </c>
      <c r="AX224" s="14" t="s">
        <v>73</v>
      </c>
      <c r="AY224" s="238" t="s">
        <v>115</v>
      </c>
    </row>
    <row r="225" s="14" customFormat="1">
      <c r="A225" s="14"/>
      <c r="B225" s="228"/>
      <c r="C225" s="229"/>
      <c r="D225" s="219" t="s">
        <v>126</v>
      </c>
      <c r="E225" s="230" t="s">
        <v>21</v>
      </c>
      <c r="F225" s="231" t="s">
        <v>274</v>
      </c>
      <c r="G225" s="229"/>
      <c r="H225" s="232">
        <v>0.050000000000000003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8" t="s">
        <v>126</v>
      </c>
      <c r="AU225" s="238" t="s">
        <v>80</v>
      </c>
      <c r="AV225" s="14" t="s">
        <v>80</v>
      </c>
      <c r="AW225" s="14" t="s">
        <v>34</v>
      </c>
      <c r="AX225" s="14" t="s">
        <v>73</v>
      </c>
      <c r="AY225" s="238" t="s">
        <v>115</v>
      </c>
    </row>
    <row r="226" s="14" customFormat="1">
      <c r="A226" s="14"/>
      <c r="B226" s="228"/>
      <c r="C226" s="229"/>
      <c r="D226" s="219" t="s">
        <v>126</v>
      </c>
      <c r="E226" s="230" t="s">
        <v>21</v>
      </c>
      <c r="F226" s="231" t="s">
        <v>275</v>
      </c>
      <c r="G226" s="229"/>
      <c r="H226" s="232">
        <v>0.050000000000000003</v>
      </c>
      <c r="I226" s="233"/>
      <c r="J226" s="229"/>
      <c r="K226" s="229"/>
      <c r="L226" s="234"/>
      <c r="M226" s="235"/>
      <c r="N226" s="236"/>
      <c r="O226" s="236"/>
      <c r="P226" s="236"/>
      <c r="Q226" s="236"/>
      <c r="R226" s="236"/>
      <c r="S226" s="236"/>
      <c r="T226" s="23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8" t="s">
        <v>126</v>
      </c>
      <c r="AU226" s="238" t="s">
        <v>80</v>
      </c>
      <c r="AV226" s="14" t="s">
        <v>80</v>
      </c>
      <c r="AW226" s="14" t="s">
        <v>34</v>
      </c>
      <c r="AX226" s="14" t="s">
        <v>73</v>
      </c>
      <c r="AY226" s="238" t="s">
        <v>115</v>
      </c>
    </row>
    <row r="227" s="14" customFormat="1">
      <c r="A227" s="14"/>
      <c r="B227" s="228"/>
      <c r="C227" s="229"/>
      <c r="D227" s="219" t="s">
        <v>126</v>
      </c>
      <c r="E227" s="230" t="s">
        <v>21</v>
      </c>
      <c r="F227" s="231" t="s">
        <v>276</v>
      </c>
      <c r="G227" s="229"/>
      <c r="H227" s="232">
        <v>0.050000000000000003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38" t="s">
        <v>126</v>
      </c>
      <c r="AU227" s="238" t="s">
        <v>80</v>
      </c>
      <c r="AV227" s="14" t="s">
        <v>80</v>
      </c>
      <c r="AW227" s="14" t="s">
        <v>34</v>
      </c>
      <c r="AX227" s="14" t="s">
        <v>73</v>
      </c>
      <c r="AY227" s="238" t="s">
        <v>115</v>
      </c>
    </row>
    <row r="228" s="15" customFormat="1">
      <c r="A228" s="15"/>
      <c r="B228" s="239"/>
      <c r="C228" s="240"/>
      <c r="D228" s="219" t="s">
        <v>126</v>
      </c>
      <c r="E228" s="241" t="s">
        <v>21</v>
      </c>
      <c r="F228" s="242" t="s">
        <v>132</v>
      </c>
      <c r="G228" s="240"/>
      <c r="H228" s="243">
        <v>0.20000000000000001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49" t="s">
        <v>126</v>
      </c>
      <c r="AU228" s="249" t="s">
        <v>80</v>
      </c>
      <c r="AV228" s="15" t="s">
        <v>122</v>
      </c>
      <c r="AW228" s="15" t="s">
        <v>34</v>
      </c>
      <c r="AX228" s="15" t="s">
        <v>78</v>
      </c>
      <c r="AY228" s="249" t="s">
        <v>115</v>
      </c>
    </row>
    <row r="229" s="2" customFormat="1" ht="44.25" customHeight="1">
      <c r="A229" s="40"/>
      <c r="B229" s="41"/>
      <c r="C229" s="199" t="s">
        <v>277</v>
      </c>
      <c r="D229" s="199" t="s">
        <v>117</v>
      </c>
      <c r="E229" s="200" t="s">
        <v>278</v>
      </c>
      <c r="F229" s="201" t="s">
        <v>279</v>
      </c>
      <c r="G229" s="202" t="s">
        <v>158</v>
      </c>
      <c r="H229" s="203">
        <v>0.76800000000000002</v>
      </c>
      <c r="I229" s="204"/>
      <c r="J229" s="205">
        <f>ROUND(I229*H229,2)</f>
        <v>0</v>
      </c>
      <c r="K229" s="201" t="s">
        <v>121</v>
      </c>
      <c r="L229" s="46"/>
      <c r="M229" s="206" t="s">
        <v>21</v>
      </c>
      <c r="N229" s="207" t="s">
        <v>44</v>
      </c>
      <c r="O229" s="86"/>
      <c r="P229" s="208">
        <f>O229*H229</f>
        <v>0</v>
      </c>
      <c r="Q229" s="208">
        <v>2.8690799999999999</v>
      </c>
      <c r="R229" s="208">
        <f>Q229*H229</f>
        <v>2.2034534400000001</v>
      </c>
      <c r="S229" s="208">
        <v>0</v>
      </c>
      <c r="T229" s="20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0" t="s">
        <v>122</v>
      </c>
      <c r="AT229" s="210" t="s">
        <v>117</v>
      </c>
      <c r="AU229" s="210" t="s">
        <v>80</v>
      </c>
      <c r="AY229" s="19" t="s">
        <v>115</v>
      </c>
      <c r="BE229" s="211">
        <f>IF(N229="základní",J229,0)</f>
        <v>0</v>
      </c>
      <c r="BF229" s="211">
        <f>IF(N229="snížená",J229,0)</f>
        <v>0</v>
      </c>
      <c r="BG229" s="211">
        <f>IF(N229="zákl. přenesená",J229,0)</f>
        <v>0</v>
      </c>
      <c r="BH229" s="211">
        <f>IF(N229="sníž. přenesená",J229,0)</f>
        <v>0</v>
      </c>
      <c r="BI229" s="211">
        <f>IF(N229="nulová",J229,0)</f>
        <v>0</v>
      </c>
      <c r="BJ229" s="19" t="s">
        <v>78</v>
      </c>
      <c r="BK229" s="211">
        <f>ROUND(I229*H229,2)</f>
        <v>0</v>
      </c>
      <c r="BL229" s="19" t="s">
        <v>122</v>
      </c>
      <c r="BM229" s="210" t="s">
        <v>280</v>
      </c>
    </row>
    <row r="230" s="2" customFormat="1">
      <c r="A230" s="40"/>
      <c r="B230" s="41"/>
      <c r="C230" s="42"/>
      <c r="D230" s="212" t="s">
        <v>124</v>
      </c>
      <c r="E230" s="42"/>
      <c r="F230" s="213" t="s">
        <v>281</v>
      </c>
      <c r="G230" s="42"/>
      <c r="H230" s="42"/>
      <c r="I230" s="214"/>
      <c r="J230" s="42"/>
      <c r="K230" s="42"/>
      <c r="L230" s="46"/>
      <c r="M230" s="215"/>
      <c r="N230" s="216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124</v>
      </c>
      <c r="AU230" s="19" t="s">
        <v>80</v>
      </c>
    </row>
    <row r="231" s="13" customFormat="1">
      <c r="A231" s="13"/>
      <c r="B231" s="217"/>
      <c r="C231" s="218"/>
      <c r="D231" s="219" t="s">
        <v>126</v>
      </c>
      <c r="E231" s="220" t="s">
        <v>21</v>
      </c>
      <c r="F231" s="221" t="s">
        <v>282</v>
      </c>
      <c r="G231" s="218"/>
      <c r="H231" s="220" t="s">
        <v>21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7" t="s">
        <v>126</v>
      </c>
      <c r="AU231" s="227" t="s">
        <v>80</v>
      </c>
      <c r="AV231" s="13" t="s">
        <v>78</v>
      </c>
      <c r="AW231" s="13" t="s">
        <v>34</v>
      </c>
      <c r="AX231" s="13" t="s">
        <v>73</v>
      </c>
      <c r="AY231" s="227" t="s">
        <v>115</v>
      </c>
    </row>
    <row r="232" s="14" customFormat="1">
      <c r="A232" s="14"/>
      <c r="B232" s="228"/>
      <c r="C232" s="229"/>
      <c r="D232" s="219" t="s">
        <v>126</v>
      </c>
      <c r="E232" s="230" t="s">
        <v>21</v>
      </c>
      <c r="F232" s="231" t="s">
        <v>283</v>
      </c>
      <c r="G232" s="229"/>
      <c r="H232" s="232">
        <v>0.76800000000000002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8" t="s">
        <v>126</v>
      </c>
      <c r="AU232" s="238" t="s">
        <v>80</v>
      </c>
      <c r="AV232" s="14" t="s">
        <v>80</v>
      </c>
      <c r="AW232" s="14" t="s">
        <v>34</v>
      </c>
      <c r="AX232" s="14" t="s">
        <v>78</v>
      </c>
      <c r="AY232" s="238" t="s">
        <v>115</v>
      </c>
    </row>
    <row r="233" s="12" customFormat="1" ht="22.8" customHeight="1">
      <c r="A233" s="12"/>
      <c r="B233" s="183"/>
      <c r="C233" s="184"/>
      <c r="D233" s="185" t="s">
        <v>72</v>
      </c>
      <c r="E233" s="197" t="s">
        <v>122</v>
      </c>
      <c r="F233" s="197" t="s">
        <v>284</v>
      </c>
      <c r="G233" s="184"/>
      <c r="H233" s="184"/>
      <c r="I233" s="187"/>
      <c r="J233" s="198">
        <f>BK233</f>
        <v>0</v>
      </c>
      <c r="K233" s="184"/>
      <c r="L233" s="189"/>
      <c r="M233" s="190"/>
      <c r="N233" s="191"/>
      <c r="O233" s="191"/>
      <c r="P233" s="192">
        <f>SUM(P234:P283)</f>
        <v>0</v>
      </c>
      <c r="Q233" s="191"/>
      <c r="R233" s="192">
        <f>SUM(R234:R283)</f>
        <v>0.75959999999999994</v>
      </c>
      <c r="S233" s="191"/>
      <c r="T233" s="193">
        <f>SUM(T234:T283)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94" t="s">
        <v>78</v>
      </c>
      <c r="AT233" s="195" t="s">
        <v>72</v>
      </c>
      <c r="AU233" s="195" t="s">
        <v>78</v>
      </c>
      <c r="AY233" s="194" t="s">
        <v>115</v>
      </c>
      <c r="BK233" s="196">
        <f>SUM(BK234:BK283)</f>
        <v>0</v>
      </c>
    </row>
    <row r="234" s="2" customFormat="1" ht="24.15" customHeight="1">
      <c r="A234" s="40"/>
      <c r="B234" s="41"/>
      <c r="C234" s="199" t="s">
        <v>285</v>
      </c>
      <c r="D234" s="199" t="s">
        <v>117</v>
      </c>
      <c r="E234" s="200" t="s">
        <v>286</v>
      </c>
      <c r="F234" s="201" t="s">
        <v>287</v>
      </c>
      <c r="G234" s="202" t="s">
        <v>120</v>
      </c>
      <c r="H234" s="203">
        <v>31.5</v>
      </c>
      <c r="I234" s="204"/>
      <c r="J234" s="205">
        <f>ROUND(I234*H234,2)</f>
        <v>0</v>
      </c>
      <c r="K234" s="201" t="s">
        <v>121</v>
      </c>
      <c r="L234" s="46"/>
      <c r="M234" s="206" t="s">
        <v>21</v>
      </c>
      <c r="N234" s="207" t="s">
        <v>44</v>
      </c>
      <c r="O234" s="86"/>
      <c r="P234" s="208">
        <f>O234*H234</f>
        <v>0</v>
      </c>
      <c r="Q234" s="208">
        <v>0</v>
      </c>
      <c r="R234" s="208">
        <f>Q234*H234</f>
        <v>0</v>
      </c>
      <c r="S234" s="208">
        <v>0</v>
      </c>
      <c r="T234" s="209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0" t="s">
        <v>122</v>
      </c>
      <c r="AT234" s="210" t="s">
        <v>117</v>
      </c>
      <c r="AU234" s="210" t="s">
        <v>80</v>
      </c>
      <c r="AY234" s="19" t="s">
        <v>115</v>
      </c>
      <c r="BE234" s="211">
        <f>IF(N234="základní",J234,0)</f>
        <v>0</v>
      </c>
      <c r="BF234" s="211">
        <f>IF(N234="snížená",J234,0)</f>
        <v>0</v>
      </c>
      <c r="BG234" s="211">
        <f>IF(N234="zákl. přenesená",J234,0)</f>
        <v>0</v>
      </c>
      <c r="BH234" s="211">
        <f>IF(N234="sníž. přenesená",J234,0)</f>
        <v>0</v>
      </c>
      <c r="BI234" s="211">
        <f>IF(N234="nulová",J234,0)</f>
        <v>0</v>
      </c>
      <c r="BJ234" s="19" t="s">
        <v>78</v>
      </c>
      <c r="BK234" s="211">
        <f>ROUND(I234*H234,2)</f>
        <v>0</v>
      </c>
      <c r="BL234" s="19" t="s">
        <v>122</v>
      </c>
      <c r="BM234" s="210" t="s">
        <v>288</v>
      </c>
    </row>
    <row r="235" s="2" customFormat="1">
      <c r="A235" s="40"/>
      <c r="B235" s="41"/>
      <c r="C235" s="42"/>
      <c r="D235" s="212" t="s">
        <v>124</v>
      </c>
      <c r="E235" s="42"/>
      <c r="F235" s="213" t="s">
        <v>289</v>
      </c>
      <c r="G235" s="42"/>
      <c r="H235" s="42"/>
      <c r="I235" s="214"/>
      <c r="J235" s="42"/>
      <c r="K235" s="42"/>
      <c r="L235" s="46"/>
      <c r="M235" s="215"/>
      <c r="N235" s="216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124</v>
      </c>
      <c r="AU235" s="19" t="s">
        <v>80</v>
      </c>
    </row>
    <row r="236" s="13" customFormat="1">
      <c r="A236" s="13"/>
      <c r="B236" s="217"/>
      <c r="C236" s="218"/>
      <c r="D236" s="219" t="s">
        <v>126</v>
      </c>
      <c r="E236" s="220" t="s">
        <v>21</v>
      </c>
      <c r="F236" s="221" t="s">
        <v>149</v>
      </c>
      <c r="G236" s="218"/>
      <c r="H236" s="220" t="s">
        <v>21</v>
      </c>
      <c r="I236" s="222"/>
      <c r="J236" s="218"/>
      <c r="K236" s="218"/>
      <c r="L236" s="223"/>
      <c r="M236" s="224"/>
      <c r="N236" s="225"/>
      <c r="O236" s="225"/>
      <c r="P236" s="225"/>
      <c r="Q236" s="225"/>
      <c r="R236" s="225"/>
      <c r="S236" s="225"/>
      <c r="T236" s="22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27" t="s">
        <v>126</v>
      </c>
      <c r="AU236" s="227" t="s">
        <v>80</v>
      </c>
      <c r="AV236" s="13" t="s">
        <v>78</v>
      </c>
      <c r="AW236" s="13" t="s">
        <v>34</v>
      </c>
      <c r="AX236" s="13" t="s">
        <v>73</v>
      </c>
      <c r="AY236" s="227" t="s">
        <v>115</v>
      </c>
    </row>
    <row r="237" s="14" customFormat="1">
      <c r="A237" s="14"/>
      <c r="B237" s="228"/>
      <c r="C237" s="229"/>
      <c r="D237" s="219" t="s">
        <v>126</v>
      </c>
      <c r="E237" s="230" t="s">
        <v>21</v>
      </c>
      <c r="F237" s="231" t="s">
        <v>150</v>
      </c>
      <c r="G237" s="229"/>
      <c r="H237" s="232">
        <v>11.5</v>
      </c>
      <c r="I237" s="233"/>
      <c r="J237" s="229"/>
      <c r="K237" s="229"/>
      <c r="L237" s="234"/>
      <c r="M237" s="235"/>
      <c r="N237" s="236"/>
      <c r="O237" s="236"/>
      <c r="P237" s="236"/>
      <c r="Q237" s="236"/>
      <c r="R237" s="236"/>
      <c r="S237" s="236"/>
      <c r="T237" s="23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38" t="s">
        <v>126</v>
      </c>
      <c r="AU237" s="238" t="s">
        <v>80</v>
      </c>
      <c r="AV237" s="14" t="s">
        <v>80</v>
      </c>
      <c r="AW237" s="14" t="s">
        <v>34</v>
      </c>
      <c r="AX237" s="14" t="s">
        <v>73</v>
      </c>
      <c r="AY237" s="238" t="s">
        <v>115</v>
      </c>
    </row>
    <row r="238" s="14" customFormat="1">
      <c r="A238" s="14"/>
      <c r="B238" s="228"/>
      <c r="C238" s="229"/>
      <c r="D238" s="219" t="s">
        <v>126</v>
      </c>
      <c r="E238" s="230" t="s">
        <v>21</v>
      </c>
      <c r="F238" s="231" t="s">
        <v>151</v>
      </c>
      <c r="G238" s="229"/>
      <c r="H238" s="232">
        <v>5.5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38" t="s">
        <v>126</v>
      </c>
      <c r="AU238" s="238" t="s">
        <v>80</v>
      </c>
      <c r="AV238" s="14" t="s">
        <v>80</v>
      </c>
      <c r="AW238" s="14" t="s">
        <v>34</v>
      </c>
      <c r="AX238" s="14" t="s">
        <v>73</v>
      </c>
      <c r="AY238" s="238" t="s">
        <v>115</v>
      </c>
    </row>
    <row r="239" s="14" customFormat="1">
      <c r="A239" s="14"/>
      <c r="B239" s="228"/>
      <c r="C239" s="229"/>
      <c r="D239" s="219" t="s">
        <v>126</v>
      </c>
      <c r="E239" s="230" t="s">
        <v>21</v>
      </c>
      <c r="F239" s="231" t="s">
        <v>152</v>
      </c>
      <c r="G239" s="229"/>
      <c r="H239" s="232">
        <v>2.5</v>
      </c>
      <c r="I239" s="233"/>
      <c r="J239" s="229"/>
      <c r="K239" s="229"/>
      <c r="L239" s="234"/>
      <c r="M239" s="235"/>
      <c r="N239" s="236"/>
      <c r="O239" s="236"/>
      <c r="P239" s="236"/>
      <c r="Q239" s="236"/>
      <c r="R239" s="236"/>
      <c r="S239" s="236"/>
      <c r="T239" s="23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38" t="s">
        <v>126</v>
      </c>
      <c r="AU239" s="238" t="s">
        <v>80</v>
      </c>
      <c r="AV239" s="14" t="s">
        <v>80</v>
      </c>
      <c r="AW239" s="14" t="s">
        <v>34</v>
      </c>
      <c r="AX239" s="14" t="s">
        <v>73</v>
      </c>
      <c r="AY239" s="238" t="s">
        <v>115</v>
      </c>
    </row>
    <row r="240" s="14" customFormat="1">
      <c r="A240" s="14"/>
      <c r="B240" s="228"/>
      <c r="C240" s="229"/>
      <c r="D240" s="219" t="s">
        <v>126</v>
      </c>
      <c r="E240" s="230" t="s">
        <v>21</v>
      </c>
      <c r="F240" s="231" t="s">
        <v>153</v>
      </c>
      <c r="G240" s="229"/>
      <c r="H240" s="232">
        <v>2.5</v>
      </c>
      <c r="I240" s="233"/>
      <c r="J240" s="229"/>
      <c r="K240" s="229"/>
      <c r="L240" s="234"/>
      <c r="M240" s="235"/>
      <c r="N240" s="236"/>
      <c r="O240" s="236"/>
      <c r="P240" s="236"/>
      <c r="Q240" s="236"/>
      <c r="R240" s="236"/>
      <c r="S240" s="236"/>
      <c r="T240" s="237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38" t="s">
        <v>126</v>
      </c>
      <c r="AU240" s="238" t="s">
        <v>80</v>
      </c>
      <c r="AV240" s="14" t="s">
        <v>80</v>
      </c>
      <c r="AW240" s="14" t="s">
        <v>34</v>
      </c>
      <c r="AX240" s="14" t="s">
        <v>73</v>
      </c>
      <c r="AY240" s="238" t="s">
        <v>115</v>
      </c>
    </row>
    <row r="241" s="13" customFormat="1">
      <c r="A241" s="13"/>
      <c r="B241" s="217"/>
      <c r="C241" s="218"/>
      <c r="D241" s="219" t="s">
        <v>126</v>
      </c>
      <c r="E241" s="220" t="s">
        <v>21</v>
      </c>
      <c r="F241" s="221" t="s">
        <v>154</v>
      </c>
      <c r="G241" s="218"/>
      <c r="H241" s="220" t="s">
        <v>21</v>
      </c>
      <c r="I241" s="222"/>
      <c r="J241" s="218"/>
      <c r="K241" s="218"/>
      <c r="L241" s="223"/>
      <c r="M241" s="224"/>
      <c r="N241" s="225"/>
      <c r="O241" s="225"/>
      <c r="P241" s="225"/>
      <c r="Q241" s="225"/>
      <c r="R241" s="225"/>
      <c r="S241" s="225"/>
      <c r="T241" s="22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7" t="s">
        <v>126</v>
      </c>
      <c r="AU241" s="227" t="s">
        <v>80</v>
      </c>
      <c r="AV241" s="13" t="s">
        <v>78</v>
      </c>
      <c r="AW241" s="13" t="s">
        <v>34</v>
      </c>
      <c r="AX241" s="13" t="s">
        <v>73</v>
      </c>
      <c r="AY241" s="227" t="s">
        <v>115</v>
      </c>
    </row>
    <row r="242" s="14" customFormat="1">
      <c r="A242" s="14"/>
      <c r="B242" s="228"/>
      <c r="C242" s="229"/>
      <c r="D242" s="219" t="s">
        <v>126</v>
      </c>
      <c r="E242" s="230" t="s">
        <v>21</v>
      </c>
      <c r="F242" s="231" t="s">
        <v>155</v>
      </c>
      <c r="G242" s="229"/>
      <c r="H242" s="232">
        <v>5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38" t="s">
        <v>126</v>
      </c>
      <c r="AU242" s="238" t="s">
        <v>80</v>
      </c>
      <c r="AV242" s="14" t="s">
        <v>80</v>
      </c>
      <c r="AW242" s="14" t="s">
        <v>34</v>
      </c>
      <c r="AX242" s="14" t="s">
        <v>73</v>
      </c>
      <c r="AY242" s="238" t="s">
        <v>115</v>
      </c>
    </row>
    <row r="243" s="13" customFormat="1">
      <c r="A243" s="13"/>
      <c r="B243" s="217"/>
      <c r="C243" s="218"/>
      <c r="D243" s="219" t="s">
        <v>126</v>
      </c>
      <c r="E243" s="220" t="s">
        <v>21</v>
      </c>
      <c r="F243" s="221" t="s">
        <v>174</v>
      </c>
      <c r="G243" s="218"/>
      <c r="H243" s="220" t="s">
        <v>21</v>
      </c>
      <c r="I243" s="222"/>
      <c r="J243" s="218"/>
      <c r="K243" s="218"/>
      <c r="L243" s="223"/>
      <c r="M243" s="224"/>
      <c r="N243" s="225"/>
      <c r="O243" s="225"/>
      <c r="P243" s="225"/>
      <c r="Q243" s="225"/>
      <c r="R243" s="225"/>
      <c r="S243" s="225"/>
      <c r="T243" s="22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27" t="s">
        <v>126</v>
      </c>
      <c r="AU243" s="227" t="s">
        <v>80</v>
      </c>
      <c r="AV243" s="13" t="s">
        <v>78</v>
      </c>
      <c r="AW243" s="13" t="s">
        <v>34</v>
      </c>
      <c r="AX243" s="13" t="s">
        <v>73</v>
      </c>
      <c r="AY243" s="227" t="s">
        <v>115</v>
      </c>
    </row>
    <row r="244" s="14" customFormat="1">
      <c r="A244" s="14"/>
      <c r="B244" s="228"/>
      <c r="C244" s="229"/>
      <c r="D244" s="219" t="s">
        <v>126</v>
      </c>
      <c r="E244" s="230" t="s">
        <v>21</v>
      </c>
      <c r="F244" s="231" t="s">
        <v>290</v>
      </c>
      <c r="G244" s="229"/>
      <c r="H244" s="232">
        <v>2.25</v>
      </c>
      <c r="I244" s="233"/>
      <c r="J244" s="229"/>
      <c r="K244" s="229"/>
      <c r="L244" s="234"/>
      <c r="M244" s="235"/>
      <c r="N244" s="236"/>
      <c r="O244" s="236"/>
      <c r="P244" s="236"/>
      <c r="Q244" s="236"/>
      <c r="R244" s="236"/>
      <c r="S244" s="236"/>
      <c r="T244" s="237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38" t="s">
        <v>126</v>
      </c>
      <c r="AU244" s="238" t="s">
        <v>80</v>
      </c>
      <c r="AV244" s="14" t="s">
        <v>80</v>
      </c>
      <c r="AW244" s="14" t="s">
        <v>34</v>
      </c>
      <c r="AX244" s="14" t="s">
        <v>73</v>
      </c>
      <c r="AY244" s="238" t="s">
        <v>115</v>
      </c>
    </row>
    <row r="245" s="14" customFormat="1">
      <c r="A245" s="14"/>
      <c r="B245" s="228"/>
      <c r="C245" s="229"/>
      <c r="D245" s="219" t="s">
        <v>126</v>
      </c>
      <c r="E245" s="230" t="s">
        <v>21</v>
      </c>
      <c r="F245" s="231" t="s">
        <v>291</v>
      </c>
      <c r="G245" s="229"/>
      <c r="H245" s="232">
        <v>2.25</v>
      </c>
      <c r="I245" s="233"/>
      <c r="J245" s="229"/>
      <c r="K245" s="229"/>
      <c r="L245" s="234"/>
      <c r="M245" s="235"/>
      <c r="N245" s="236"/>
      <c r="O245" s="236"/>
      <c r="P245" s="236"/>
      <c r="Q245" s="236"/>
      <c r="R245" s="236"/>
      <c r="S245" s="236"/>
      <c r="T245" s="237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8" t="s">
        <v>126</v>
      </c>
      <c r="AU245" s="238" t="s">
        <v>80</v>
      </c>
      <c r="AV245" s="14" t="s">
        <v>80</v>
      </c>
      <c r="AW245" s="14" t="s">
        <v>34</v>
      </c>
      <c r="AX245" s="14" t="s">
        <v>73</v>
      </c>
      <c r="AY245" s="238" t="s">
        <v>115</v>
      </c>
    </row>
    <row r="246" s="15" customFormat="1">
      <c r="A246" s="15"/>
      <c r="B246" s="239"/>
      <c r="C246" s="240"/>
      <c r="D246" s="219" t="s">
        <v>126</v>
      </c>
      <c r="E246" s="241" t="s">
        <v>21</v>
      </c>
      <c r="F246" s="242" t="s">
        <v>132</v>
      </c>
      <c r="G246" s="240"/>
      <c r="H246" s="243">
        <v>31.5</v>
      </c>
      <c r="I246" s="244"/>
      <c r="J246" s="240"/>
      <c r="K246" s="240"/>
      <c r="L246" s="245"/>
      <c r="M246" s="246"/>
      <c r="N246" s="247"/>
      <c r="O246" s="247"/>
      <c r="P246" s="247"/>
      <c r="Q246" s="247"/>
      <c r="R246" s="247"/>
      <c r="S246" s="247"/>
      <c r="T246" s="248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49" t="s">
        <v>126</v>
      </c>
      <c r="AU246" s="249" t="s">
        <v>80</v>
      </c>
      <c r="AV246" s="15" t="s">
        <v>122</v>
      </c>
      <c r="AW246" s="15" t="s">
        <v>34</v>
      </c>
      <c r="AX246" s="15" t="s">
        <v>78</v>
      </c>
      <c r="AY246" s="249" t="s">
        <v>115</v>
      </c>
    </row>
    <row r="247" s="2" customFormat="1" ht="24.15" customHeight="1">
      <c r="A247" s="40"/>
      <c r="B247" s="41"/>
      <c r="C247" s="199" t="s">
        <v>292</v>
      </c>
      <c r="D247" s="199" t="s">
        <v>117</v>
      </c>
      <c r="E247" s="200" t="s">
        <v>293</v>
      </c>
      <c r="F247" s="201" t="s">
        <v>294</v>
      </c>
      <c r="G247" s="202" t="s">
        <v>120</v>
      </c>
      <c r="H247" s="203">
        <v>27</v>
      </c>
      <c r="I247" s="204"/>
      <c r="J247" s="205">
        <f>ROUND(I247*H247,2)</f>
        <v>0</v>
      </c>
      <c r="K247" s="201" t="s">
        <v>121</v>
      </c>
      <c r="L247" s="46"/>
      <c r="M247" s="206" t="s">
        <v>21</v>
      </c>
      <c r="N247" s="207" t="s">
        <v>44</v>
      </c>
      <c r="O247" s="86"/>
      <c r="P247" s="208">
        <f>O247*H247</f>
        <v>0</v>
      </c>
      <c r="Q247" s="208">
        <v>0</v>
      </c>
      <c r="R247" s="208">
        <f>Q247*H247</f>
        <v>0</v>
      </c>
      <c r="S247" s="208">
        <v>0</v>
      </c>
      <c r="T247" s="209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0" t="s">
        <v>122</v>
      </c>
      <c r="AT247" s="210" t="s">
        <v>117</v>
      </c>
      <c r="AU247" s="210" t="s">
        <v>80</v>
      </c>
      <c r="AY247" s="19" t="s">
        <v>115</v>
      </c>
      <c r="BE247" s="211">
        <f>IF(N247="základní",J247,0)</f>
        <v>0</v>
      </c>
      <c r="BF247" s="211">
        <f>IF(N247="snížená",J247,0)</f>
        <v>0</v>
      </c>
      <c r="BG247" s="211">
        <f>IF(N247="zákl. přenesená",J247,0)</f>
        <v>0</v>
      </c>
      <c r="BH247" s="211">
        <f>IF(N247="sníž. přenesená",J247,0)</f>
        <v>0</v>
      </c>
      <c r="BI247" s="211">
        <f>IF(N247="nulová",J247,0)</f>
        <v>0</v>
      </c>
      <c r="BJ247" s="19" t="s">
        <v>78</v>
      </c>
      <c r="BK247" s="211">
        <f>ROUND(I247*H247,2)</f>
        <v>0</v>
      </c>
      <c r="BL247" s="19" t="s">
        <v>122</v>
      </c>
      <c r="BM247" s="210" t="s">
        <v>295</v>
      </c>
    </row>
    <row r="248" s="2" customFormat="1">
      <c r="A248" s="40"/>
      <c r="B248" s="41"/>
      <c r="C248" s="42"/>
      <c r="D248" s="212" t="s">
        <v>124</v>
      </c>
      <c r="E248" s="42"/>
      <c r="F248" s="213" t="s">
        <v>296</v>
      </c>
      <c r="G248" s="42"/>
      <c r="H248" s="42"/>
      <c r="I248" s="214"/>
      <c r="J248" s="42"/>
      <c r="K248" s="42"/>
      <c r="L248" s="46"/>
      <c r="M248" s="215"/>
      <c r="N248" s="216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124</v>
      </c>
      <c r="AU248" s="19" t="s">
        <v>80</v>
      </c>
    </row>
    <row r="249" s="13" customFormat="1">
      <c r="A249" s="13"/>
      <c r="B249" s="217"/>
      <c r="C249" s="218"/>
      <c r="D249" s="219" t="s">
        <v>126</v>
      </c>
      <c r="E249" s="220" t="s">
        <v>21</v>
      </c>
      <c r="F249" s="221" t="s">
        <v>149</v>
      </c>
      <c r="G249" s="218"/>
      <c r="H249" s="220" t="s">
        <v>21</v>
      </c>
      <c r="I249" s="222"/>
      <c r="J249" s="218"/>
      <c r="K249" s="218"/>
      <c r="L249" s="223"/>
      <c r="M249" s="224"/>
      <c r="N249" s="225"/>
      <c r="O249" s="225"/>
      <c r="P249" s="225"/>
      <c r="Q249" s="225"/>
      <c r="R249" s="225"/>
      <c r="S249" s="225"/>
      <c r="T249" s="22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7" t="s">
        <v>126</v>
      </c>
      <c r="AU249" s="227" t="s">
        <v>80</v>
      </c>
      <c r="AV249" s="13" t="s">
        <v>78</v>
      </c>
      <c r="AW249" s="13" t="s">
        <v>34</v>
      </c>
      <c r="AX249" s="13" t="s">
        <v>73</v>
      </c>
      <c r="AY249" s="227" t="s">
        <v>115</v>
      </c>
    </row>
    <row r="250" s="14" customFormat="1">
      <c r="A250" s="14"/>
      <c r="B250" s="228"/>
      <c r="C250" s="229"/>
      <c r="D250" s="219" t="s">
        <v>126</v>
      </c>
      <c r="E250" s="230" t="s">
        <v>21</v>
      </c>
      <c r="F250" s="231" t="s">
        <v>150</v>
      </c>
      <c r="G250" s="229"/>
      <c r="H250" s="232">
        <v>11.5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38" t="s">
        <v>126</v>
      </c>
      <c r="AU250" s="238" t="s">
        <v>80</v>
      </c>
      <c r="AV250" s="14" t="s">
        <v>80</v>
      </c>
      <c r="AW250" s="14" t="s">
        <v>34</v>
      </c>
      <c r="AX250" s="14" t="s">
        <v>73</v>
      </c>
      <c r="AY250" s="238" t="s">
        <v>115</v>
      </c>
    </row>
    <row r="251" s="14" customFormat="1">
      <c r="A251" s="14"/>
      <c r="B251" s="228"/>
      <c r="C251" s="229"/>
      <c r="D251" s="219" t="s">
        <v>126</v>
      </c>
      <c r="E251" s="230" t="s">
        <v>21</v>
      </c>
      <c r="F251" s="231" t="s">
        <v>151</v>
      </c>
      <c r="G251" s="229"/>
      <c r="H251" s="232">
        <v>5.5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38" t="s">
        <v>126</v>
      </c>
      <c r="AU251" s="238" t="s">
        <v>80</v>
      </c>
      <c r="AV251" s="14" t="s">
        <v>80</v>
      </c>
      <c r="AW251" s="14" t="s">
        <v>34</v>
      </c>
      <c r="AX251" s="14" t="s">
        <v>73</v>
      </c>
      <c r="AY251" s="238" t="s">
        <v>115</v>
      </c>
    </row>
    <row r="252" s="14" customFormat="1">
      <c r="A252" s="14"/>
      <c r="B252" s="228"/>
      <c r="C252" s="229"/>
      <c r="D252" s="219" t="s">
        <v>126</v>
      </c>
      <c r="E252" s="230" t="s">
        <v>21</v>
      </c>
      <c r="F252" s="231" t="s">
        <v>152</v>
      </c>
      <c r="G252" s="229"/>
      <c r="H252" s="232">
        <v>2.5</v>
      </c>
      <c r="I252" s="233"/>
      <c r="J252" s="229"/>
      <c r="K252" s="229"/>
      <c r="L252" s="234"/>
      <c r="M252" s="235"/>
      <c r="N252" s="236"/>
      <c r="O252" s="236"/>
      <c r="P252" s="236"/>
      <c r="Q252" s="236"/>
      <c r="R252" s="236"/>
      <c r="S252" s="236"/>
      <c r="T252" s="237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38" t="s">
        <v>126</v>
      </c>
      <c r="AU252" s="238" t="s">
        <v>80</v>
      </c>
      <c r="AV252" s="14" t="s">
        <v>80</v>
      </c>
      <c r="AW252" s="14" t="s">
        <v>34</v>
      </c>
      <c r="AX252" s="14" t="s">
        <v>73</v>
      </c>
      <c r="AY252" s="238" t="s">
        <v>115</v>
      </c>
    </row>
    <row r="253" s="14" customFormat="1">
      <c r="A253" s="14"/>
      <c r="B253" s="228"/>
      <c r="C253" s="229"/>
      <c r="D253" s="219" t="s">
        <v>126</v>
      </c>
      <c r="E253" s="230" t="s">
        <v>21</v>
      </c>
      <c r="F253" s="231" t="s">
        <v>153</v>
      </c>
      <c r="G253" s="229"/>
      <c r="H253" s="232">
        <v>2.5</v>
      </c>
      <c r="I253" s="233"/>
      <c r="J253" s="229"/>
      <c r="K253" s="229"/>
      <c r="L253" s="234"/>
      <c r="M253" s="235"/>
      <c r="N253" s="236"/>
      <c r="O253" s="236"/>
      <c r="P253" s="236"/>
      <c r="Q253" s="236"/>
      <c r="R253" s="236"/>
      <c r="S253" s="236"/>
      <c r="T253" s="237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38" t="s">
        <v>126</v>
      </c>
      <c r="AU253" s="238" t="s">
        <v>80</v>
      </c>
      <c r="AV253" s="14" t="s">
        <v>80</v>
      </c>
      <c r="AW253" s="14" t="s">
        <v>34</v>
      </c>
      <c r="AX253" s="14" t="s">
        <v>73</v>
      </c>
      <c r="AY253" s="238" t="s">
        <v>115</v>
      </c>
    </row>
    <row r="254" s="13" customFormat="1">
      <c r="A254" s="13"/>
      <c r="B254" s="217"/>
      <c r="C254" s="218"/>
      <c r="D254" s="219" t="s">
        <v>126</v>
      </c>
      <c r="E254" s="220" t="s">
        <v>21</v>
      </c>
      <c r="F254" s="221" t="s">
        <v>154</v>
      </c>
      <c r="G254" s="218"/>
      <c r="H254" s="220" t="s">
        <v>21</v>
      </c>
      <c r="I254" s="222"/>
      <c r="J254" s="218"/>
      <c r="K254" s="218"/>
      <c r="L254" s="223"/>
      <c r="M254" s="224"/>
      <c r="N254" s="225"/>
      <c r="O254" s="225"/>
      <c r="P254" s="225"/>
      <c r="Q254" s="225"/>
      <c r="R254" s="225"/>
      <c r="S254" s="225"/>
      <c r="T254" s="22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7" t="s">
        <v>126</v>
      </c>
      <c r="AU254" s="227" t="s">
        <v>80</v>
      </c>
      <c r="AV254" s="13" t="s">
        <v>78</v>
      </c>
      <c r="AW254" s="13" t="s">
        <v>34</v>
      </c>
      <c r="AX254" s="13" t="s">
        <v>73</v>
      </c>
      <c r="AY254" s="227" t="s">
        <v>115</v>
      </c>
    </row>
    <row r="255" s="14" customFormat="1">
      <c r="A255" s="14"/>
      <c r="B255" s="228"/>
      <c r="C255" s="229"/>
      <c r="D255" s="219" t="s">
        <v>126</v>
      </c>
      <c r="E255" s="230" t="s">
        <v>21</v>
      </c>
      <c r="F255" s="231" t="s">
        <v>155</v>
      </c>
      <c r="G255" s="229"/>
      <c r="H255" s="232">
        <v>5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8" t="s">
        <v>126</v>
      </c>
      <c r="AU255" s="238" t="s">
        <v>80</v>
      </c>
      <c r="AV255" s="14" t="s">
        <v>80</v>
      </c>
      <c r="AW255" s="14" t="s">
        <v>34</v>
      </c>
      <c r="AX255" s="14" t="s">
        <v>73</v>
      </c>
      <c r="AY255" s="238" t="s">
        <v>115</v>
      </c>
    </row>
    <row r="256" s="15" customFormat="1">
      <c r="A256" s="15"/>
      <c r="B256" s="239"/>
      <c r="C256" s="240"/>
      <c r="D256" s="219" t="s">
        <v>126</v>
      </c>
      <c r="E256" s="241" t="s">
        <v>21</v>
      </c>
      <c r="F256" s="242" t="s">
        <v>132</v>
      </c>
      <c r="G256" s="240"/>
      <c r="H256" s="243">
        <v>27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49" t="s">
        <v>126</v>
      </c>
      <c r="AU256" s="249" t="s">
        <v>80</v>
      </c>
      <c r="AV256" s="15" t="s">
        <v>122</v>
      </c>
      <c r="AW256" s="15" t="s">
        <v>34</v>
      </c>
      <c r="AX256" s="15" t="s">
        <v>78</v>
      </c>
      <c r="AY256" s="249" t="s">
        <v>115</v>
      </c>
    </row>
    <row r="257" s="2" customFormat="1" ht="21.75" customHeight="1">
      <c r="A257" s="40"/>
      <c r="B257" s="41"/>
      <c r="C257" s="199" t="s">
        <v>297</v>
      </c>
      <c r="D257" s="199" t="s">
        <v>117</v>
      </c>
      <c r="E257" s="200" t="s">
        <v>298</v>
      </c>
      <c r="F257" s="201" t="s">
        <v>299</v>
      </c>
      <c r="G257" s="202" t="s">
        <v>300</v>
      </c>
      <c r="H257" s="203">
        <v>24</v>
      </c>
      <c r="I257" s="204"/>
      <c r="J257" s="205">
        <f>ROUND(I257*H257,2)</f>
        <v>0</v>
      </c>
      <c r="K257" s="201" t="s">
        <v>121</v>
      </c>
      <c r="L257" s="46"/>
      <c r="M257" s="206" t="s">
        <v>21</v>
      </c>
      <c r="N257" s="207" t="s">
        <v>44</v>
      </c>
      <c r="O257" s="86"/>
      <c r="P257" s="208">
        <f>O257*H257</f>
        <v>0</v>
      </c>
      <c r="Q257" s="208">
        <v>0.00165</v>
      </c>
      <c r="R257" s="208">
        <f>Q257*H257</f>
        <v>0.039599999999999996</v>
      </c>
      <c r="S257" s="208">
        <v>0</v>
      </c>
      <c r="T257" s="209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0" t="s">
        <v>122</v>
      </c>
      <c r="AT257" s="210" t="s">
        <v>117</v>
      </c>
      <c r="AU257" s="210" t="s">
        <v>80</v>
      </c>
      <c r="AY257" s="19" t="s">
        <v>115</v>
      </c>
      <c r="BE257" s="211">
        <f>IF(N257="základní",J257,0)</f>
        <v>0</v>
      </c>
      <c r="BF257" s="211">
        <f>IF(N257="snížená",J257,0)</f>
        <v>0</v>
      </c>
      <c r="BG257" s="211">
        <f>IF(N257="zákl. přenesená",J257,0)</f>
        <v>0</v>
      </c>
      <c r="BH257" s="211">
        <f>IF(N257="sníž. přenesená",J257,0)</f>
        <v>0</v>
      </c>
      <c r="BI257" s="211">
        <f>IF(N257="nulová",J257,0)</f>
        <v>0</v>
      </c>
      <c r="BJ257" s="19" t="s">
        <v>78</v>
      </c>
      <c r="BK257" s="211">
        <f>ROUND(I257*H257,2)</f>
        <v>0</v>
      </c>
      <c r="BL257" s="19" t="s">
        <v>122</v>
      </c>
      <c r="BM257" s="210" t="s">
        <v>301</v>
      </c>
    </row>
    <row r="258" s="2" customFormat="1">
      <c r="A258" s="40"/>
      <c r="B258" s="41"/>
      <c r="C258" s="42"/>
      <c r="D258" s="212" t="s">
        <v>124</v>
      </c>
      <c r="E258" s="42"/>
      <c r="F258" s="213" t="s">
        <v>302</v>
      </c>
      <c r="G258" s="42"/>
      <c r="H258" s="42"/>
      <c r="I258" s="214"/>
      <c r="J258" s="42"/>
      <c r="K258" s="42"/>
      <c r="L258" s="46"/>
      <c r="M258" s="215"/>
      <c r="N258" s="216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124</v>
      </c>
      <c r="AU258" s="19" t="s">
        <v>80</v>
      </c>
    </row>
    <row r="259" s="13" customFormat="1">
      <c r="A259" s="13"/>
      <c r="B259" s="217"/>
      <c r="C259" s="218"/>
      <c r="D259" s="219" t="s">
        <v>126</v>
      </c>
      <c r="E259" s="220" t="s">
        <v>21</v>
      </c>
      <c r="F259" s="221" t="s">
        <v>149</v>
      </c>
      <c r="G259" s="218"/>
      <c r="H259" s="220" t="s">
        <v>21</v>
      </c>
      <c r="I259" s="222"/>
      <c r="J259" s="218"/>
      <c r="K259" s="218"/>
      <c r="L259" s="223"/>
      <c r="M259" s="224"/>
      <c r="N259" s="225"/>
      <c r="O259" s="225"/>
      <c r="P259" s="225"/>
      <c r="Q259" s="225"/>
      <c r="R259" s="225"/>
      <c r="S259" s="225"/>
      <c r="T259" s="22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7" t="s">
        <v>126</v>
      </c>
      <c r="AU259" s="227" t="s">
        <v>80</v>
      </c>
      <c r="AV259" s="13" t="s">
        <v>78</v>
      </c>
      <c r="AW259" s="13" t="s">
        <v>34</v>
      </c>
      <c r="AX259" s="13" t="s">
        <v>73</v>
      </c>
      <c r="AY259" s="227" t="s">
        <v>115</v>
      </c>
    </row>
    <row r="260" s="14" customFormat="1">
      <c r="A260" s="14"/>
      <c r="B260" s="228"/>
      <c r="C260" s="229"/>
      <c r="D260" s="219" t="s">
        <v>126</v>
      </c>
      <c r="E260" s="230" t="s">
        <v>21</v>
      </c>
      <c r="F260" s="231" t="s">
        <v>303</v>
      </c>
      <c r="G260" s="229"/>
      <c r="H260" s="232">
        <v>6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8" t="s">
        <v>126</v>
      </c>
      <c r="AU260" s="238" t="s">
        <v>80</v>
      </c>
      <c r="AV260" s="14" t="s">
        <v>80</v>
      </c>
      <c r="AW260" s="14" t="s">
        <v>34</v>
      </c>
      <c r="AX260" s="14" t="s">
        <v>73</v>
      </c>
      <c r="AY260" s="238" t="s">
        <v>115</v>
      </c>
    </row>
    <row r="261" s="14" customFormat="1">
      <c r="A261" s="14"/>
      <c r="B261" s="228"/>
      <c r="C261" s="229"/>
      <c r="D261" s="219" t="s">
        <v>126</v>
      </c>
      <c r="E261" s="230" t="s">
        <v>21</v>
      </c>
      <c r="F261" s="231" t="s">
        <v>304</v>
      </c>
      <c r="G261" s="229"/>
      <c r="H261" s="232">
        <v>6</v>
      </c>
      <c r="I261" s="233"/>
      <c r="J261" s="229"/>
      <c r="K261" s="229"/>
      <c r="L261" s="234"/>
      <c r="M261" s="235"/>
      <c r="N261" s="236"/>
      <c r="O261" s="236"/>
      <c r="P261" s="236"/>
      <c r="Q261" s="236"/>
      <c r="R261" s="236"/>
      <c r="S261" s="236"/>
      <c r="T261" s="23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38" t="s">
        <v>126</v>
      </c>
      <c r="AU261" s="238" t="s">
        <v>80</v>
      </c>
      <c r="AV261" s="14" t="s">
        <v>80</v>
      </c>
      <c r="AW261" s="14" t="s">
        <v>34</v>
      </c>
      <c r="AX261" s="14" t="s">
        <v>73</v>
      </c>
      <c r="AY261" s="238" t="s">
        <v>115</v>
      </c>
    </row>
    <row r="262" s="14" customFormat="1">
      <c r="A262" s="14"/>
      <c r="B262" s="228"/>
      <c r="C262" s="229"/>
      <c r="D262" s="219" t="s">
        <v>126</v>
      </c>
      <c r="E262" s="230" t="s">
        <v>21</v>
      </c>
      <c r="F262" s="231" t="s">
        <v>305</v>
      </c>
      <c r="G262" s="229"/>
      <c r="H262" s="232">
        <v>6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8" t="s">
        <v>126</v>
      </c>
      <c r="AU262" s="238" t="s">
        <v>80</v>
      </c>
      <c r="AV262" s="14" t="s">
        <v>80</v>
      </c>
      <c r="AW262" s="14" t="s">
        <v>34</v>
      </c>
      <c r="AX262" s="14" t="s">
        <v>73</v>
      </c>
      <c r="AY262" s="238" t="s">
        <v>115</v>
      </c>
    </row>
    <row r="263" s="14" customFormat="1">
      <c r="A263" s="14"/>
      <c r="B263" s="228"/>
      <c r="C263" s="229"/>
      <c r="D263" s="219" t="s">
        <v>126</v>
      </c>
      <c r="E263" s="230" t="s">
        <v>21</v>
      </c>
      <c r="F263" s="231" t="s">
        <v>306</v>
      </c>
      <c r="G263" s="229"/>
      <c r="H263" s="232">
        <v>6</v>
      </c>
      <c r="I263" s="233"/>
      <c r="J263" s="229"/>
      <c r="K263" s="229"/>
      <c r="L263" s="234"/>
      <c r="M263" s="235"/>
      <c r="N263" s="236"/>
      <c r="O263" s="236"/>
      <c r="P263" s="236"/>
      <c r="Q263" s="236"/>
      <c r="R263" s="236"/>
      <c r="S263" s="236"/>
      <c r="T263" s="237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38" t="s">
        <v>126</v>
      </c>
      <c r="AU263" s="238" t="s">
        <v>80</v>
      </c>
      <c r="AV263" s="14" t="s">
        <v>80</v>
      </c>
      <c r="AW263" s="14" t="s">
        <v>34</v>
      </c>
      <c r="AX263" s="14" t="s">
        <v>73</v>
      </c>
      <c r="AY263" s="238" t="s">
        <v>115</v>
      </c>
    </row>
    <row r="264" s="15" customFormat="1">
      <c r="A264" s="15"/>
      <c r="B264" s="239"/>
      <c r="C264" s="240"/>
      <c r="D264" s="219" t="s">
        <v>126</v>
      </c>
      <c r="E264" s="241" t="s">
        <v>21</v>
      </c>
      <c r="F264" s="242" t="s">
        <v>132</v>
      </c>
      <c r="G264" s="240"/>
      <c r="H264" s="243">
        <v>24</v>
      </c>
      <c r="I264" s="244"/>
      <c r="J264" s="240"/>
      <c r="K264" s="240"/>
      <c r="L264" s="245"/>
      <c r="M264" s="246"/>
      <c r="N264" s="247"/>
      <c r="O264" s="247"/>
      <c r="P264" s="247"/>
      <c r="Q264" s="247"/>
      <c r="R264" s="247"/>
      <c r="S264" s="247"/>
      <c r="T264" s="248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49" t="s">
        <v>126</v>
      </c>
      <c r="AU264" s="249" t="s">
        <v>80</v>
      </c>
      <c r="AV264" s="15" t="s">
        <v>122</v>
      </c>
      <c r="AW264" s="15" t="s">
        <v>34</v>
      </c>
      <c r="AX264" s="15" t="s">
        <v>78</v>
      </c>
      <c r="AY264" s="249" t="s">
        <v>115</v>
      </c>
    </row>
    <row r="265" s="2" customFormat="1" ht="16.5" customHeight="1">
      <c r="A265" s="40"/>
      <c r="B265" s="41"/>
      <c r="C265" s="250" t="s">
        <v>307</v>
      </c>
      <c r="D265" s="250" t="s">
        <v>308</v>
      </c>
      <c r="E265" s="251" t="s">
        <v>309</v>
      </c>
      <c r="F265" s="252" t="s">
        <v>310</v>
      </c>
      <c r="G265" s="253" t="s">
        <v>300</v>
      </c>
      <c r="H265" s="254">
        <v>24</v>
      </c>
      <c r="I265" s="255"/>
      <c r="J265" s="256">
        <f>ROUND(I265*H265,2)</f>
        <v>0</v>
      </c>
      <c r="K265" s="252" t="s">
        <v>121</v>
      </c>
      <c r="L265" s="257"/>
      <c r="M265" s="258" t="s">
        <v>21</v>
      </c>
      <c r="N265" s="259" t="s">
        <v>44</v>
      </c>
      <c r="O265" s="86"/>
      <c r="P265" s="208">
        <f>O265*H265</f>
        <v>0</v>
      </c>
      <c r="Q265" s="208">
        <v>0.029999999999999999</v>
      </c>
      <c r="R265" s="208">
        <f>Q265*H265</f>
        <v>0.71999999999999997</v>
      </c>
      <c r="S265" s="208">
        <v>0</v>
      </c>
      <c r="T265" s="209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0" t="s">
        <v>202</v>
      </c>
      <c r="AT265" s="210" t="s">
        <v>308</v>
      </c>
      <c r="AU265" s="210" t="s">
        <v>80</v>
      </c>
      <c r="AY265" s="19" t="s">
        <v>115</v>
      </c>
      <c r="BE265" s="211">
        <f>IF(N265="základní",J265,0)</f>
        <v>0</v>
      </c>
      <c r="BF265" s="211">
        <f>IF(N265="snížená",J265,0)</f>
        <v>0</v>
      </c>
      <c r="BG265" s="211">
        <f>IF(N265="zákl. přenesená",J265,0)</f>
        <v>0</v>
      </c>
      <c r="BH265" s="211">
        <f>IF(N265="sníž. přenesená",J265,0)</f>
        <v>0</v>
      </c>
      <c r="BI265" s="211">
        <f>IF(N265="nulová",J265,0)</f>
        <v>0</v>
      </c>
      <c r="BJ265" s="19" t="s">
        <v>78</v>
      </c>
      <c r="BK265" s="211">
        <f>ROUND(I265*H265,2)</f>
        <v>0</v>
      </c>
      <c r="BL265" s="19" t="s">
        <v>122</v>
      </c>
      <c r="BM265" s="210" t="s">
        <v>311</v>
      </c>
    </row>
    <row r="266" s="2" customFormat="1" ht="24.15" customHeight="1">
      <c r="A266" s="40"/>
      <c r="B266" s="41"/>
      <c r="C266" s="199" t="s">
        <v>7</v>
      </c>
      <c r="D266" s="199" t="s">
        <v>117</v>
      </c>
      <c r="E266" s="200" t="s">
        <v>312</v>
      </c>
      <c r="F266" s="201" t="s">
        <v>313</v>
      </c>
      <c r="G266" s="202" t="s">
        <v>158</v>
      </c>
      <c r="H266" s="203">
        <v>7.5039999999999996</v>
      </c>
      <c r="I266" s="204"/>
      <c r="J266" s="205">
        <f>ROUND(I266*H266,2)</f>
        <v>0</v>
      </c>
      <c r="K266" s="201" t="s">
        <v>121</v>
      </c>
      <c r="L266" s="46"/>
      <c r="M266" s="206" t="s">
        <v>21</v>
      </c>
      <c r="N266" s="207" t="s">
        <v>44</v>
      </c>
      <c r="O266" s="86"/>
      <c r="P266" s="208">
        <f>O266*H266</f>
        <v>0</v>
      </c>
      <c r="Q266" s="208">
        <v>0</v>
      </c>
      <c r="R266" s="208">
        <f>Q266*H266</f>
        <v>0</v>
      </c>
      <c r="S266" s="208">
        <v>0</v>
      </c>
      <c r="T266" s="20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0" t="s">
        <v>122</v>
      </c>
      <c r="AT266" s="210" t="s">
        <v>117</v>
      </c>
      <c r="AU266" s="210" t="s">
        <v>80</v>
      </c>
      <c r="AY266" s="19" t="s">
        <v>115</v>
      </c>
      <c r="BE266" s="211">
        <f>IF(N266="základní",J266,0)</f>
        <v>0</v>
      </c>
      <c r="BF266" s="211">
        <f>IF(N266="snížená",J266,0)</f>
        <v>0</v>
      </c>
      <c r="BG266" s="211">
        <f>IF(N266="zákl. přenesená",J266,0)</f>
        <v>0</v>
      </c>
      <c r="BH266" s="211">
        <f>IF(N266="sníž. přenesená",J266,0)</f>
        <v>0</v>
      </c>
      <c r="BI266" s="211">
        <f>IF(N266="nulová",J266,0)</f>
        <v>0</v>
      </c>
      <c r="BJ266" s="19" t="s">
        <v>78</v>
      </c>
      <c r="BK266" s="211">
        <f>ROUND(I266*H266,2)</f>
        <v>0</v>
      </c>
      <c r="BL266" s="19" t="s">
        <v>122</v>
      </c>
      <c r="BM266" s="210" t="s">
        <v>314</v>
      </c>
    </row>
    <row r="267" s="2" customFormat="1">
      <c r="A267" s="40"/>
      <c r="B267" s="41"/>
      <c r="C267" s="42"/>
      <c r="D267" s="212" t="s">
        <v>124</v>
      </c>
      <c r="E267" s="42"/>
      <c r="F267" s="213" t="s">
        <v>315</v>
      </c>
      <c r="G267" s="42"/>
      <c r="H267" s="42"/>
      <c r="I267" s="214"/>
      <c r="J267" s="42"/>
      <c r="K267" s="42"/>
      <c r="L267" s="46"/>
      <c r="M267" s="215"/>
      <c r="N267" s="216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124</v>
      </c>
      <c r="AU267" s="19" t="s">
        <v>80</v>
      </c>
    </row>
    <row r="268" s="13" customFormat="1">
      <c r="A268" s="13"/>
      <c r="B268" s="217"/>
      <c r="C268" s="218"/>
      <c r="D268" s="219" t="s">
        <v>126</v>
      </c>
      <c r="E268" s="220" t="s">
        <v>21</v>
      </c>
      <c r="F268" s="221" t="s">
        <v>149</v>
      </c>
      <c r="G268" s="218"/>
      <c r="H268" s="220" t="s">
        <v>21</v>
      </c>
      <c r="I268" s="222"/>
      <c r="J268" s="218"/>
      <c r="K268" s="218"/>
      <c r="L268" s="223"/>
      <c r="M268" s="224"/>
      <c r="N268" s="225"/>
      <c r="O268" s="225"/>
      <c r="P268" s="225"/>
      <c r="Q268" s="225"/>
      <c r="R268" s="225"/>
      <c r="S268" s="225"/>
      <c r="T268" s="22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7" t="s">
        <v>126</v>
      </c>
      <c r="AU268" s="227" t="s">
        <v>80</v>
      </c>
      <c r="AV268" s="13" t="s">
        <v>78</v>
      </c>
      <c r="AW268" s="13" t="s">
        <v>34</v>
      </c>
      <c r="AX268" s="13" t="s">
        <v>73</v>
      </c>
      <c r="AY268" s="227" t="s">
        <v>115</v>
      </c>
    </row>
    <row r="269" s="14" customFormat="1">
      <c r="A269" s="14"/>
      <c r="B269" s="228"/>
      <c r="C269" s="229"/>
      <c r="D269" s="219" t="s">
        <v>126</v>
      </c>
      <c r="E269" s="230" t="s">
        <v>21</v>
      </c>
      <c r="F269" s="231" t="s">
        <v>316</v>
      </c>
      <c r="G269" s="229"/>
      <c r="H269" s="232">
        <v>1.8759999999999999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38" t="s">
        <v>126</v>
      </c>
      <c r="AU269" s="238" t="s">
        <v>80</v>
      </c>
      <c r="AV269" s="14" t="s">
        <v>80</v>
      </c>
      <c r="AW269" s="14" t="s">
        <v>34</v>
      </c>
      <c r="AX269" s="14" t="s">
        <v>73</v>
      </c>
      <c r="AY269" s="238" t="s">
        <v>115</v>
      </c>
    </row>
    <row r="270" s="14" customFormat="1">
      <c r="A270" s="14"/>
      <c r="B270" s="228"/>
      <c r="C270" s="229"/>
      <c r="D270" s="219" t="s">
        <v>126</v>
      </c>
      <c r="E270" s="230" t="s">
        <v>21</v>
      </c>
      <c r="F270" s="231" t="s">
        <v>317</v>
      </c>
      <c r="G270" s="229"/>
      <c r="H270" s="232">
        <v>1.8759999999999999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38" t="s">
        <v>126</v>
      </c>
      <c r="AU270" s="238" t="s">
        <v>80</v>
      </c>
      <c r="AV270" s="14" t="s">
        <v>80</v>
      </c>
      <c r="AW270" s="14" t="s">
        <v>34</v>
      </c>
      <c r="AX270" s="14" t="s">
        <v>73</v>
      </c>
      <c r="AY270" s="238" t="s">
        <v>115</v>
      </c>
    </row>
    <row r="271" s="14" customFormat="1">
      <c r="A271" s="14"/>
      <c r="B271" s="228"/>
      <c r="C271" s="229"/>
      <c r="D271" s="219" t="s">
        <v>126</v>
      </c>
      <c r="E271" s="230" t="s">
        <v>21</v>
      </c>
      <c r="F271" s="231" t="s">
        <v>318</v>
      </c>
      <c r="G271" s="229"/>
      <c r="H271" s="232">
        <v>1.8759999999999999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8" t="s">
        <v>126</v>
      </c>
      <c r="AU271" s="238" t="s">
        <v>80</v>
      </c>
      <c r="AV271" s="14" t="s">
        <v>80</v>
      </c>
      <c r="AW271" s="14" t="s">
        <v>34</v>
      </c>
      <c r="AX271" s="14" t="s">
        <v>73</v>
      </c>
      <c r="AY271" s="238" t="s">
        <v>115</v>
      </c>
    </row>
    <row r="272" s="14" customFormat="1">
      <c r="A272" s="14"/>
      <c r="B272" s="228"/>
      <c r="C272" s="229"/>
      <c r="D272" s="219" t="s">
        <v>126</v>
      </c>
      <c r="E272" s="230" t="s">
        <v>21</v>
      </c>
      <c r="F272" s="231" t="s">
        <v>319</v>
      </c>
      <c r="G272" s="229"/>
      <c r="H272" s="232">
        <v>1.8759999999999999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38" t="s">
        <v>126</v>
      </c>
      <c r="AU272" s="238" t="s">
        <v>80</v>
      </c>
      <c r="AV272" s="14" t="s">
        <v>80</v>
      </c>
      <c r="AW272" s="14" t="s">
        <v>34</v>
      </c>
      <c r="AX272" s="14" t="s">
        <v>73</v>
      </c>
      <c r="AY272" s="238" t="s">
        <v>115</v>
      </c>
    </row>
    <row r="273" s="15" customFormat="1">
      <c r="A273" s="15"/>
      <c r="B273" s="239"/>
      <c r="C273" s="240"/>
      <c r="D273" s="219" t="s">
        <v>126</v>
      </c>
      <c r="E273" s="241" t="s">
        <v>21</v>
      </c>
      <c r="F273" s="242" t="s">
        <v>132</v>
      </c>
      <c r="G273" s="240"/>
      <c r="H273" s="243">
        <v>7.5039999999999996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49" t="s">
        <v>126</v>
      </c>
      <c r="AU273" s="249" t="s">
        <v>80</v>
      </c>
      <c r="AV273" s="15" t="s">
        <v>122</v>
      </c>
      <c r="AW273" s="15" t="s">
        <v>34</v>
      </c>
      <c r="AX273" s="15" t="s">
        <v>78</v>
      </c>
      <c r="AY273" s="249" t="s">
        <v>115</v>
      </c>
    </row>
    <row r="274" s="2" customFormat="1" ht="24.15" customHeight="1">
      <c r="A274" s="40"/>
      <c r="B274" s="41"/>
      <c r="C274" s="199" t="s">
        <v>320</v>
      </c>
      <c r="D274" s="199" t="s">
        <v>117</v>
      </c>
      <c r="E274" s="200" t="s">
        <v>321</v>
      </c>
      <c r="F274" s="201" t="s">
        <v>322</v>
      </c>
      <c r="G274" s="202" t="s">
        <v>158</v>
      </c>
      <c r="H274" s="203">
        <v>2.2000000000000002</v>
      </c>
      <c r="I274" s="204"/>
      <c r="J274" s="205">
        <f>ROUND(I274*H274,2)</f>
        <v>0</v>
      </c>
      <c r="K274" s="201" t="s">
        <v>121</v>
      </c>
      <c r="L274" s="46"/>
      <c r="M274" s="206" t="s">
        <v>21</v>
      </c>
      <c r="N274" s="207" t="s">
        <v>44</v>
      </c>
      <c r="O274" s="86"/>
      <c r="P274" s="208">
        <f>O274*H274</f>
        <v>0</v>
      </c>
      <c r="Q274" s="208">
        <v>0</v>
      </c>
      <c r="R274" s="208">
        <f>Q274*H274</f>
        <v>0</v>
      </c>
      <c r="S274" s="208">
        <v>0</v>
      </c>
      <c r="T274" s="20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0" t="s">
        <v>122</v>
      </c>
      <c r="AT274" s="210" t="s">
        <v>117</v>
      </c>
      <c r="AU274" s="210" t="s">
        <v>80</v>
      </c>
      <c r="AY274" s="19" t="s">
        <v>115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9" t="s">
        <v>78</v>
      </c>
      <c r="BK274" s="211">
        <f>ROUND(I274*H274,2)</f>
        <v>0</v>
      </c>
      <c r="BL274" s="19" t="s">
        <v>122</v>
      </c>
      <c r="BM274" s="210" t="s">
        <v>323</v>
      </c>
    </row>
    <row r="275" s="2" customFormat="1">
      <c r="A275" s="40"/>
      <c r="B275" s="41"/>
      <c r="C275" s="42"/>
      <c r="D275" s="212" t="s">
        <v>124</v>
      </c>
      <c r="E275" s="42"/>
      <c r="F275" s="213" t="s">
        <v>324</v>
      </c>
      <c r="G275" s="42"/>
      <c r="H275" s="42"/>
      <c r="I275" s="214"/>
      <c r="J275" s="42"/>
      <c r="K275" s="42"/>
      <c r="L275" s="46"/>
      <c r="M275" s="215"/>
      <c r="N275" s="216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124</v>
      </c>
      <c r="AU275" s="19" t="s">
        <v>80</v>
      </c>
    </row>
    <row r="276" s="13" customFormat="1">
      <c r="A276" s="13"/>
      <c r="B276" s="217"/>
      <c r="C276" s="218"/>
      <c r="D276" s="219" t="s">
        <v>126</v>
      </c>
      <c r="E276" s="220" t="s">
        <v>21</v>
      </c>
      <c r="F276" s="221" t="s">
        <v>149</v>
      </c>
      <c r="G276" s="218"/>
      <c r="H276" s="220" t="s">
        <v>21</v>
      </c>
      <c r="I276" s="222"/>
      <c r="J276" s="218"/>
      <c r="K276" s="218"/>
      <c r="L276" s="223"/>
      <c r="M276" s="224"/>
      <c r="N276" s="225"/>
      <c r="O276" s="225"/>
      <c r="P276" s="225"/>
      <c r="Q276" s="225"/>
      <c r="R276" s="225"/>
      <c r="S276" s="225"/>
      <c r="T276" s="22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7" t="s">
        <v>126</v>
      </c>
      <c r="AU276" s="227" t="s">
        <v>80</v>
      </c>
      <c r="AV276" s="13" t="s">
        <v>78</v>
      </c>
      <c r="AW276" s="13" t="s">
        <v>34</v>
      </c>
      <c r="AX276" s="13" t="s">
        <v>73</v>
      </c>
      <c r="AY276" s="227" t="s">
        <v>115</v>
      </c>
    </row>
    <row r="277" s="14" customFormat="1">
      <c r="A277" s="14"/>
      <c r="B277" s="228"/>
      <c r="C277" s="229"/>
      <c r="D277" s="219" t="s">
        <v>126</v>
      </c>
      <c r="E277" s="230" t="s">
        <v>21</v>
      </c>
      <c r="F277" s="231" t="s">
        <v>188</v>
      </c>
      <c r="G277" s="229"/>
      <c r="H277" s="232">
        <v>1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38" t="s">
        <v>126</v>
      </c>
      <c r="AU277" s="238" t="s">
        <v>80</v>
      </c>
      <c r="AV277" s="14" t="s">
        <v>80</v>
      </c>
      <c r="AW277" s="14" t="s">
        <v>34</v>
      </c>
      <c r="AX277" s="14" t="s">
        <v>73</v>
      </c>
      <c r="AY277" s="238" t="s">
        <v>115</v>
      </c>
    </row>
    <row r="278" s="14" customFormat="1">
      <c r="A278" s="14"/>
      <c r="B278" s="228"/>
      <c r="C278" s="229"/>
      <c r="D278" s="219" t="s">
        <v>126</v>
      </c>
      <c r="E278" s="230" t="s">
        <v>21</v>
      </c>
      <c r="F278" s="231" t="s">
        <v>189</v>
      </c>
      <c r="G278" s="229"/>
      <c r="H278" s="232">
        <v>0.29999999999999999</v>
      </c>
      <c r="I278" s="233"/>
      <c r="J278" s="229"/>
      <c r="K278" s="229"/>
      <c r="L278" s="234"/>
      <c r="M278" s="235"/>
      <c r="N278" s="236"/>
      <c r="O278" s="236"/>
      <c r="P278" s="236"/>
      <c r="Q278" s="236"/>
      <c r="R278" s="236"/>
      <c r="S278" s="236"/>
      <c r="T278" s="23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38" t="s">
        <v>126</v>
      </c>
      <c r="AU278" s="238" t="s">
        <v>80</v>
      </c>
      <c r="AV278" s="14" t="s">
        <v>80</v>
      </c>
      <c r="AW278" s="14" t="s">
        <v>34</v>
      </c>
      <c r="AX278" s="14" t="s">
        <v>73</v>
      </c>
      <c r="AY278" s="238" t="s">
        <v>115</v>
      </c>
    </row>
    <row r="279" s="14" customFormat="1">
      <c r="A279" s="14"/>
      <c r="B279" s="228"/>
      <c r="C279" s="229"/>
      <c r="D279" s="219" t="s">
        <v>126</v>
      </c>
      <c r="E279" s="230" t="s">
        <v>21</v>
      </c>
      <c r="F279" s="231" t="s">
        <v>190</v>
      </c>
      <c r="G279" s="229"/>
      <c r="H279" s="232">
        <v>0.29999999999999999</v>
      </c>
      <c r="I279" s="233"/>
      <c r="J279" s="229"/>
      <c r="K279" s="229"/>
      <c r="L279" s="234"/>
      <c r="M279" s="235"/>
      <c r="N279" s="236"/>
      <c r="O279" s="236"/>
      <c r="P279" s="236"/>
      <c r="Q279" s="236"/>
      <c r="R279" s="236"/>
      <c r="S279" s="236"/>
      <c r="T279" s="23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38" t="s">
        <v>126</v>
      </c>
      <c r="AU279" s="238" t="s">
        <v>80</v>
      </c>
      <c r="AV279" s="14" t="s">
        <v>80</v>
      </c>
      <c r="AW279" s="14" t="s">
        <v>34</v>
      </c>
      <c r="AX279" s="14" t="s">
        <v>73</v>
      </c>
      <c r="AY279" s="238" t="s">
        <v>115</v>
      </c>
    </row>
    <row r="280" s="14" customFormat="1">
      <c r="A280" s="14"/>
      <c r="B280" s="228"/>
      <c r="C280" s="229"/>
      <c r="D280" s="219" t="s">
        <v>126</v>
      </c>
      <c r="E280" s="230" t="s">
        <v>21</v>
      </c>
      <c r="F280" s="231" t="s">
        <v>191</v>
      </c>
      <c r="G280" s="229"/>
      <c r="H280" s="232">
        <v>0.29999999999999999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38" t="s">
        <v>126</v>
      </c>
      <c r="AU280" s="238" t="s">
        <v>80</v>
      </c>
      <c r="AV280" s="14" t="s">
        <v>80</v>
      </c>
      <c r="AW280" s="14" t="s">
        <v>34</v>
      </c>
      <c r="AX280" s="14" t="s">
        <v>73</v>
      </c>
      <c r="AY280" s="238" t="s">
        <v>115</v>
      </c>
    </row>
    <row r="281" s="13" customFormat="1">
      <c r="A281" s="13"/>
      <c r="B281" s="217"/>
      <c r="C281" s="218"/>
      <c r="D281" s="219" t="s">
        <v>126</v>
      </c>
      <c r="E281" s="220" t="s">
        <v>21</v>
      </c>
      <c r="F281" s="221" t="s">
        <v>154</v>
      </c>
      <c r="G281" s="218"/>
      <c r="H281" s="220" t="s">
        <v>21</v>
      </c>
      <c r="I281" s="222"/>
      <c r="J281" s="218"/>
      <c r="K281" s="218"/>
      <c r="L281" s="223"/>
      <c r="M281" s="224"/>
      <c r="N281" s="225"/>
      <c r="O281" s="225"/>
      <c r="P281" s="225"/>
      <c r="Q281" s="225"/>
      <c r="R281" s="225"/>
      <c r="S281" s="225"/>
      <c r="T281" s="22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7" t="s">
        <v>126</v>
      </c>
      <c r="AU281" s="227" t="s">
        <v>80</v>
      </c>
      <c r="AV281" s="13" t="s">
        <v>78</v>
      </c>
      <c r="AW281" s="13" t="s">
        <v>34</v>
      </c>
      <c r="AX281" s="13" t="s">
        <v>73</v>
      </c>
      <c r="AY281" s="227" t="s">
        <v>115</v>
      </c>
    </row>
    <row r="282" s="14" customFormat="1">
      <c r="A282" s="14"/>
      <c r="B282" s="228"/>
      <c r="C282" s="229"/>
      <c r="D282" s="219" t="s">
        <v>126</v>
      </c>
      <c r="E282" s="230" t="s">
        <v>21</v>
      </c>
      <c r="F282" s="231" t="s">
        <v>325</v>
      </c>
      <c r="G282" s="229"/>
      <c r="H282" s="232">
        <v>0.29999999999999999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38" t="s">
        <v>126</v>
      </c>
      <c r="AU282" s="238" t="s">
        <v>80</v>
      </c>
      <c r="AV282" s="14" t="s">
        <v>80</v>
      </c>
      <c r="AW282" s="14" t="s">
        <v>34</v>
      </c>
      <c r="AX282" s="14" t="s">
        <v>73</v>
      </c>
      <c r="AY282" s="238" t="s">
        <v>115</v>
      </c>
    </row>
    <row r="283" s="15" customFormat="1">
      <c r="A283" s="15"/>
      <c r="B283" s="239"/>
      <c r="C283" s="240"/>
      <c r="D283" s="219" t="s">
        <v>126</v>
      </c>
      <c r="E283" s="241" t="s">
        <v>21</v>
      </c>
      <c r="F283" s="242" t="s">
        <v>132</v>
      </c>
      <c r="G283" s="240"/>
      <c r="H283" s="243">
        <v>2.2000000000000002</v>
      </c>
      <c r="I283" s="244"/>
      <c r="J283" s="240"/>
      <c r="K283" s="240"/>
      <c r="L283" s="245"/>
      <c r="M283" s="246"/>
      <c r="N283" s="247"/>
      <c r="O283" s="247"/>
      <c r="P283" s="247"/>
      <c r="Q283" s="247"/>
      <c r="R283" s="247"/>
      <c r="S283" s="247"/>
      <c r="T283" s="248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49" t="s">
        <v>126</v>
      </c>
      <c r="AU283" s="249" t="s">
        <v>80</v>
      </c>
      <c r="AV283" s="15" t="s">
        <v>122</v>
      </c>
      <c r="AW283" s="15" t="s">
        <v>34</v>
      </c>
      <c r="AX283" s="15" t="s">
        <v>78</v>
      </c>
      <c r="AY283" s="249" t="s">
        <v>115</v>
      </c>
    </row>
    <row r="284" s="12" customFormat="1" ht="22.8" customHeight="1">
      <c r="A284" s="12"/>
      <c r="B284" s="183"/>
      <c r="C284" s="184"/>
      <c r="D284" s="185" t="s">
        <v>72</v>
      </c>
      <c r="E284" s="197" t="s">
        <v>169</v>
      </c>
      <c r="F284" s="197" t="s">
        <v>326</v>
      </c>
      <c r="G284" s="184"/>
      <c r="H284" s="184"/>
      <c r="I284" s="187"/>
      <c r="J284" s="198">
        <f>BK284</f>
        <v>0</v>
      </c>
      <c r="K284" s="184"/>
      <c r="L284" s="189"/>
      <c r="M284" s="190"/>
      <c r="N284" s="191"/>
      <c r="O284" s="191"/>
      <c r="P284" s="192">
        <f>SUM(P285:P396)</f>
        <v>0</v>
      </c>
      <c r="Q284" s="191"/>
      <c r="R284" s="192">
        <f>SUM(R285:R396)</f>
        <v>259.24249000000003</v>
      </c>
      <c r="S284" s="191"/>
      <c r="T284" s="193">
        <f>SUM(T285:T396)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194" t="s">
        <v>78</v>
      </c>
      <c r="AT284" s="195" t="s">
        <v>72</v>
      </c>
      <c r="AU284" s="195" t="s">
        <v>78</v>
      </c>
      <c r="AY284" s="194" t="s">
        <v>115</v>
      </c>
      <c r="BK284" s="196">
        <f>SUM(BK285:BK396)</f>
        <v>0</v>
      </c>
    </row>
    <row r="285" s="2" customFormat="1" ht="21.75" customHeight="1">
      <c r="A285" s="40"/>
      <c r="B285" s="41"/>
      <c r="C285" s="199" t="s">
        <v>327</v>
      </c>
      <c r="D285" s="199" t="s">
        <v>117</v>
      </c>
      <c r="E285" s="200" t="s">
        <v>328</v>
      </c>
      <c r="F285" s="201" t="s">
        <v>329</v>
      </c>
      <c r="G285" s="202" t="s">
        <v>120</v>
      </c>
      <c r="H285" s="203">
        <v>236</v>
      </c>
      <c r="I285" s="204"/>
      <c r="J285" s="205">
        <f>ROUND(I285*H285,2)</f>
        <v>0</v>
      </c>
      <c r="K285" s="201" t="s">
        <v>121</v>
      </c>
      <c r="L285" s="46"/>
      <c r="M285" s="206" t="s">
        <v>21</v>
      </c>
      <c r="N285" s="207" t="s">
        <v>44</v>
      </c>
      <c r="O285" s="86"/>
      <c r="P285" s="208">
        <f>O285*H285</f>
        <v>0</v>
      </c>
      <c r="Q285" s="208">
        <v>0</v>
      </c>
      <c r="R285" s="208">
        <f>Q285*H285</f>
        <v>0</v>
      </c>
      <c r="S285" s="208">
        <v>0</v>
      </c>
      <c r="T285" s="209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0" t="s">
        <v>122</v>
      </c>
      <c r="AT285" s="210" t="s">
        <v>117</v>
      </c>
      <c r="AU285" s="210" t="s">
        <v>80</v>
      </c>
      <c r="AY285" s="19" t="s">
        <v>115</v>
      </c>
      <c r="BE285" s="211">
        <f>IF(N285="základní",J285,0)</f>
        <v>0</v>
      </c>
      <c r="BF285" s="211">
        <f>IF(N285="snížená",J285,0)</f>
        <v>0</v>
      </c>
      <c r="BG285" s="211">
        <f>IF(N285="zákl. přenesená",J285,0)</f>
        <v>0</v>
      </c>
      <c r="BH285" s="211">
        <f>IF(N285="sníž. přenesená",J285,0)</f>
        <v>0</v>
      </c>
      <c r="BI285" s="211">
        <f>IF(N285="nulová",J285,0)</f>
        <v>0</v>
      </c>
      <c r="BJ285" s="19" t="s">
        <v>78</v>
      </c>
      <c r="BK285" s="211">
        <f>ROUND(I285*H285,2)</f>
        <v>0</v>
      </c>
      <c r="BL285" s="19" t="s">
        <v>122</v>
      </c>
      <c r="BM285" s="210" t="s">
        <v>330</v>
      </c>
    </row>
    <row r="286" s="2" customFormat="1">
      <c r="A286" s="40"/>
      <c r="B286" s="41"/>
      <c r="C286" s="42"/>
      <c r="D286" s="212" t="s">
        <v>124</v>
      </c>
      <c r="E286" s="42"/>
      <c r="F286" s="213" t="s">
        <v>331</v>
      </c>
      <c r="G286" s="42"/>
      <c r="H286" s="42"/>
      <c r="I286" s="214"/>
      <c r="J286" s="42"/>
      <c r="K286" s="42"/>
      <c r="L286" s="46"/>
      <c r="M286" s="215"/>
      <c r="N286" s="216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124</v>
      </c>
      <c r="AU286" s="19" t="s">
        <v>80</v>
      </c>
    </row>
    <row r="287" s="13" customFormat="1">
      <c r="A287" s="13"/>
      <c r="B287" s="217"/>
      <c r="C287" s="218"/>
      <c r="D287" s="219" t="s">
        <v>126</v>
      </c>
      <c r="E287" s="220" t="s">
        <v>21</v>
      </c>
      <c r="F287" s="221" t="s">
        <v>163</v>
      </c>
      <c r="G287" s="218"/>
      <c r="H287" s="220" t="s">
        <v>21</v>
      </c>
      <c r="I287" s="222"/>
      <c r="J287" s="218"/>
      <c r="K287" s="218"/>
      <c r="L287" s="223"/>
      <c r="M287" s="224"/>
      <c r="N287" s="225"/>
      <c r="O287" s="225"/>
      <c r="P287" s="225"/>
      <c r="Q287" s="225"/>
      <c r="R287" s="225"/>
      <c r="S287" s="225"/>
      <c r="T287" s="22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7" t="s">
        <v>126</v>
      </c>
      <c r="AU287" s="227" t="s">
        <v>80</v>
      </c>
      <c r="AV287" s="13" t="s">
        <v>78</v>
      </c>
      <c r="AW287" s="13" t="s">
        <v>34</v>
      </c>
      <c r="AX287" s="13" t="s">
        <v>73</v>
      </c>
      <c r="AY287" s="227" t="s">
        <v>115</v>
      </c>
    </row>
    <row r="288" s="14" customFormat="1">
      <c r="A288" s="14"/>
      <c r="B288" s="228"/>
      <c r="C288" s="229"/>
      <c r="D288" s="219" t="s">
        <v>126</v>
      </c>
      <c r="E288" s="230" t="s">
        <v>21</v>
      </c>
      <c r="F288" s="231" t="s">
        <v>332</v>
      </c>
      <c r="G288" s="229"/>
      <c r="H288" s="232">
        <v>30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38" t="s">
        <v>126</v>
      </c>
      <c r="AU288" s="238" t="s">
        <v>80</v>
      </c>
      <c r="AV288" s="14" t="s">
        <v>80</v>
      </c>
      <c r="AW288" s="14" t="s">
        <v>34</v>
      </c>
      <c r="AX288" s="14" t="s">
        <v>73</v>
      </c>
      <c r="AY288" s="238" t="s">
        <v>115</v>
      </c>
    </row>
    <row r="289" s="14" customFormat="1">
      <c r="A289" s="14"/>
      <c r="B289" s="228"/>
      <c r="C289" s="229"/>
      <c r="D289" s="219" t="s">
        <v>126</v>
      </c>
      <c r="E289" s="230" t="s">
        <v>21</v>
      </c>
      <c r="F289" s="231" t="s">
        <v>333</v>
      </c>
      <c r="G289" s="229"/>
      <c r="H289" s="232">
        <v>40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38" t="s">
        <v>126</v>
      </c>
      <c r="AU289" s="238" t="s">
        <v>80</v>
      </c>
      <c r="AV289" s="14" t="s">
        <v>80</v>
      </c>
      <c r="AW289" s="14" t="s">
        <v>34</v>
      </c>
      <c r="AX289" s="14" t="s">
        <v>73</v>
      </c>
      <c r="AY289" s="238" t="s">
        <v>115</v>
      </c>
    </row>
    <row r="290" s="14" customFormat="1">
      <c r="A290" s="14"/>
      <c r="B290" s="228"/>
      <c r="C290" s="229"/>
      <c r="D290" s="219" t="s">
        <v>126</v>
      </c>
      <c r="E290" s="230" t="s">
        <v>21</v>
      </c>
      <c r="F290" s="231" t="s">
        <v>334</v>
      </c>
      <c r="G290" s="229"/>
      <c r="H290" s="232">
        <v>30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38" t="s">
        <v>126</v>
      </c>
      <c r="AU290" s="238" t="s">
        <v>80</v>
      </c>
      <c r="AV290" s="14" t="s">
        <v>80</v>
      </c>
      <c r="AW290" s="14" t="s">
        <v>34</v>
      </c>
      <c r="AX290" s="14" t="s">
        <v>73</v>
      </c>
      <c r="AY290" s="238" t="s">
        <v>115</v>
      </c>
    </row>
    <row r="291" s="14" customFormat="1">
      <c r="A291" s="14"/>
      <c r="B291" s="228"/>
      <c r="C291" s="229"/>
      <c r="D291" s="219" t="s">
        <v>126</v>
      </c>
      <c r="E291" s="230" t="s">
        <v>21</v>
      </c>
      <c r="F291" s="231" t="s">
        <v>335</v>
      </c>
      <c r="G291" s="229"/>
      <c r="H291" s="232">
        <v>50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38" t="s">
        <v>126</v>
      </c>
      <c r="AU291" s="238" t="s">
        <v>80</v>
      </c>
      <c r="AV291" s="14" t="s">
        <v>80</v>
      </c>
      <c r="AW291" s="14" t="s">
        <v>34</v>
      </c>
      <c r="AX291" s="14" t="s">
        <v>73</v>
      </c>
      <c r="AY291" s="238" t="s">
        <v>115</v>
      </c>
    </row>
    <row r="292" s="14" customFormat="1">
      <c r="A292" s="14"/>
      <c r="B292" s="228"/>
      <c r="C292" s="229"/>
      <c r="D292" s="219" t="s">
        <v>126</v>
      </c>
      <c r="E292" s="230" t="s">
        <v>21</v>
      </c>
      <c r="F292" s="231" t="s">
        <v>336</v>
      </c>
      <c r="G292" s="229"/>
      <c r="H292" s="232">
        <v>30</v>
      </c>
      <c r="I292" s="233"/>
      <c r="J292" s="229"/>
      <c r="K292" s="229"/>
      <c r="L292" s="234"/>
      <c r="M292" s="235"/>
      <c r="N292" s="236"/>
      <c r="O292" s="236"/>
      <c r="P292" s="236"/>
      <c r="Q292" s="236"/>
      <c r="R292" s="236"/>
      <c r="S292" s="236"/>
      <c r="T292" s="23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38" t="s">
        <v>126</v>
      </c>
      <c r="AU292" s="238" t="s">
        <v>80</v>
      </c>
      <c r="AV292" s="14" t="s">
        <v>80</v>
      </c>
      <c r="AW292" s="14" t="s">
        <v>34</v>
      </c>
      <c r="AX292" s="14" t="s">
        <v>73</v>
      </c>
      <c r="AY292" s="238" t="s">
        <v>115</v>
      </c>
    </row>
    <row r="293" s="13" customFormat="1">
      <c r="A293" s="13"/>
      <c r="B293" s="217"/>
      <c r="C293" s="218"/>
      <c r="D293" s="219" t="s">
        <v>126</v>
      </c>
      <c r="E293" s="220" t="s">
        <v>21</v>
      </c>
      <c r="F293" s="221" t="s">
        <v>127</v>
      </c>
      <c r="G293" s="218"/>
      <c r="H293" s="220" t="s">
        <v>21</v>
      </c>
      <c r="I293" s="222"/>
      <c r="J293" s="218"/>
      <c r="K293" s="218"/>
      <c r="L293" s="223"/>
      <c r="M293" s="224"/>
      <c r="N293" s="225"/>
      <c r="O293" s="225"/>
      <c r="P293" s="225"/>
      <c r="Q293" s="225"/>
      <c r="R293" s="225"/>
      <c r="S293" s="225"/>
      <c r="T293" s="22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7" t="s">
        <v>126</v>
      </c>
      <c r="AU293" s="227" t="s">
        <v>80</v>
      </c>
      <c r="AV293" s="13" t="s">
        <v>78</v>
      </c>
      <c r="AW293" s="13" t="s">
        <v>34</v>
      </c>
      <c r="AX293" s="13" t="s">
        <v>73</v>
      </c>
      <c r="AY293" s="227" t="s">
        <v>115</v>
      </c>
    </row>
    <row r="294" s="14" customFormat="1">
      <c r="A294" s="14"/>
      <c r="B294" s="228"/>
      <c r="C294" s="229"/>
      <c r="D294" s="219" t="s">
        <v>126</v>
      </c>
      <c r="E294" s="230" t="s">
        <v>21</v>
      </c>
      <c r="F294" s="231" t="s">
        <v>337</v>
      </c>
      <c r="G294" s="229"/>
      <c r="H294" s="232">
        <v>16</v>
      </c>
      <c r="I294" s="233"/>
      <c r="J294" s="229"/>
      <c r="K294" s="229"/>
      <c r="L294" s="234"/>
      <c r="M294" s="235"/>
      <c r="N294" s="236"/>
      <c r="O294" s="236"/>
      <c r="P294" s="236"/>
      <c r="Q294" s="236"/>
      <c r="R294" s="236"/>
      <c r="S294" s="236"/>
      <c r="T294" s="23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38" t="s">
        <v>126</v>
      </c>
      <c r="AU294" s="238" t="s">
        <v>80</v>
      </c>
      <c r="AV294" s="14" t="s">
        <v>80</v>
      </c>
      <c r="AW294" s="14" t="s">
        <v>34</v>
      </c>
      <c r="AX294" s="14" t="s">
        <v>73</v>
      </c>
      <c r="AY294" s="238" t="s">
        <v>115</v>
      </c>
    </row>
    <row r="295" s="14" customFormat="1">
      <c r="A295" s="14"/>
      <c r="B295" s="228"/>
      <c r="C295" s="229"/>
      <c r="D295" s="219" t="s">
        <v>126</v>
      </c>
      <c r="E295" s="230" t="s">
        <v>21</v>
      </c>
      <c r="F295" s="231" t="s">
        <v>338</v>
      </c>
      <c r="G295" s="229"/>
      <c r="H295" s="232">
        <v>14</v>
      </c>
      <c r="I295" s="233"/>
      <c r="J295" s="229"/>
      <c r="K295" s="229"/>
      <c r="L295" s="234"/>
      <c r="M295" s="235"/>
      <c r="N295" s="236"/>
      <c r="O295" s="236"/>
      <c r="P295" s="236"/>
      <c r="Q295" s="236"/>
      <c r="R295" s="236"/>
      <c r="S295" s="236"/>
      <c r="T295" s="23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38" t="s">
        <v>126</v>
      </c>
      <c r="AU295" s="238" t="s">
        <v>80</v>
      </c>
      <c r="AV295" s="14" t="s">
        <v>80</v>
      </c>
      <c r="AW295" s="14" t="s">
        <v>34</v>
      </c>
      <c r="AX295" s="14" t="s">
        <v>73</v>
      </c>
      <c r="AY295" s="238" t="s">
        <v>115</v>
      </c>
    </row>
    <row r="296" s="14" customFormat="1">
      <c r="A296" s="14"/>
      <c r="B296" s="228"/>
      <c r="C296" s="229"/>
      <c r="D296" s="219" t="s">
        <v>126</v>
      </c>
      <c r="E296" s="230" t="s">
        <v>21</v>
      </c>
      <c r="F296" s="231" t="s">
        <v>339</v>
      </c>
      <c r="G296" s="229"/>
      <c r="H296" s="232">
        <v>13</v>
      </c>
      <c r="I296" s="233"/>
      <c r="J296" s="229"/>
      <c r="K296" s="229"/>
      <c r="L296" s="234"/>
      <c r="M296" s="235"/>
      <c r="N296" s="236"/>
      <c r="O296" s="236"/>
      <c r="P296" s="236"/>
      <c r="Q296" s="236"/>
      <c r="R296" s="236"/>
      <c r="S296" s="236"/>
      <c r="T296" s="237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38" t="s">
        <v>126</v>
      </c>
      <c r="AU296" s="238" t="s">
        <v>80</v>
      </c>
      <c r="AV296" s="14" t="s">
        <v>80</v>
      </c>
      <c r="AW296" s="14" t="s">
        <v>34</v>
      </c>
      <c r="AX296" s="14" t="s">
        <v>73</v>
      </c>
      <c r="AY296" s="238" t="s">
        <v>115</v>
      </c>
    </row>
    <row r="297" s="14" customFormat="1">
      <c r="A297" s="14"/>
      <c r="B297" s="228"/>
      <c r="C297" s="229"/>
      <c r="D297" s="219" t="s">
        <v>126</v>
      </c>
      <c r="E297" s="230" t="s">
        <v>21</v>
      </c>
      <c r="F297" s="231" t="s">
        <v>340</v>
      </c>
      <c r="G297" s="229"/>
      <c r="H297" s="232">
        <v>13</v>
      </c>
      <c r="I297" s="233"/>
      <c r="J297" s="229"/>
      <c r="K297" s="229"/>
      <c r="L297" s="234"/>
      <c r="M297" s="235"/>
      <c r="N297" s="236"/>
      <c r="O297" s="236"/>
      <c r="P297" s="236"/>
      <c r="Q297" s="236"/>
      <c r="R297" s="236"/>
      <c r="S297" s="236"/>
      <c r="T297" s="23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38" t="s">
        <v>126</v>
      </c>
      <c r="AU297" s="238" t="s">
        <v>80</v>
      </c>
      <c r="AV297" s="14" t="s">
        <v>80</v>
      </c>
      <c r="AW297" s="14" t="s">
        <v>34</v>
      </c>
      <c r="AX297" s="14" t="s">
        <v>73</v>
      </c>
      <c r="AY297" s="238" t="s">
        <v>115</v>
      </c>
    </row>
    <row r="298" s="15" customFormat="1">
      <c r="A298" s="15"/>
      <c r="B298" s="239"/>
      <c r="C298" s="240"/>
      <c r="D298" s="219" t="s">
        <v>126</v>
      </c>
      <c r="E298" s="241" t="s">
        <v>21</v>
      </c>
      <c r="F298" s="242" t="s">
        <v>132</v>
      </c>
      <c r="G298" s="240"/>
      <c r="H298" s="243">
        <v>236</v>
      </c>
      <c r="I298" s="244"/>
      <c r="J298" s="240"/>
      <c r="K298" s="240"/>
      <c r="L298" s="245"/>
      <c r="M298" s="246"/>
      <c r="N298" s="247"/>
      <c r="O298" s="247"/>
      <c r="P298" s="247"/>
      <c r="Q298" s="247"/>
      <c r="R298" s="247"/>
      <c r="S298" s="247"/>
      <c r="T298" s="248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49" t="s">
        <v>126</v>
      </c>
      <c r="AU298" s="249" t="s">
        <v>80</v>
      </c>
      <c r="AV298" s="15" t="s">
        <v>122</v>
      </c>
      <c r="AW298" s="15" t="s">
        <v>34</v>
      </c>
      <c r="AX298" s="15" t="s">
        <v>78</v>
      </c>
      <c r="AY298" s="249" t="s">
        <v>115</v>
      </c>
    </row>
    <row r="299" s="2" customFormat="1" ht="21.75" customHeight="1">
      <c r="A299" s="40"/>
      <c r="B299" s="41"/>
      <c r="C299" s="199" t="s">
        <v>341</v>
      </c>
      <c r="D299" s="199" t="s">
        <v>117</v>
      </c>
      <c r="E299" s="200" t="s">
        <v>342</v>
      </c>
      <c r="F299" s="201" t="s">
        <v>343</v>
      </c>
      <c r="G299" s="202" t="s">
        <v>120</v>
      </c>
      <c r="H299" s="203">
        <v>310</v>
      </c>
      <c r="I299" s="204"/>
      <c r="J299" s="205">
        <f>ROUND(I299*H299,2)</f>
        <v>0</v>
      </c>
      <c r="K299" s="201" t="s">
        <v>121</v>
      </c>
      <c r="L299" s="46"/>
      <c r="M299" s="206" t="s">
        <v>21</v>
      </c>
      <c r="N299" s="207" t="s">
        <v>44</v>
      </c>
      <c r="O299" s="86"/>
      <c r="P299" s="208">
        <f>O299*H299</f>
        <v>0</v>
      </c>
      <c r="Q299" s="208">
        <v>0</v>
      </c>
      <c r="R299" s="208">
        <f>Q299*H299</f>
        <v>0</v>
      </c>
      <c r="S299" s="208">
        <v>0</v>
      </c>
      <c r="T299" s="209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0" t="s">
        <v>122</v>
      </c>
      <c r="AT299" s="210" t="s">
        <v>117</v>
      </c>
      <c r="AU299" s="210" t="s">
        <v>80</v>
      </c>
      <c r="AY299" s="19" t="s">
        <v>115</v>
      </c>
      <c r="BE299" s="211">
        <f>IF(N299="základní",J299,0)</f>
        <v>0</v>
      </c>
      <c r="BF299" s="211">
        <f>IF(N299="snížená",J299,0)</f>
        <v>0</v>
      </c>
      <c r="BG299" s="211">
        <f>IF(N299="zákl. přenesená",J299,0)</f>
        <v>0</v>
      </c>
      <c r="BH299" s="211">
        <f>IF(N299="sníž. přenesená",J299,0)</f>
        <v>0</v>
      </c>
      <c r="BI299" s="211">
        <f>IF(N299="nulová",J299,0)</f>
        <v>0</v>
      </c>
      <c r="BJ299" s="19" t="s">
        <v>78</v>
      </c>
      <c r="BK299" s="211">
        <f>ROUND(I299*H299,2)</f>
        <v>0</v>
      </c>
      <c r="BL299" s="19" t="s">
        <v>122</v>
      </c>
      <c r="BM299" s="210" t="s">
        <v>344</v>
      </c>
    </row>
    <row r="300" s="2" customFormat="1">
      <c r="A300" s="40"/>
      <c r="B300" s="41"/>
      <c r="C300" s="42"/>
      <c r="D300" s="212" t="s">
        <v>124</v>
      </c>
      <c r="E300" s="42"/>
      <c r="F300" s="213" t="s">
        <v>345</v>
      </c>
      <c r="G300" s="42"/>
      <c r="H300" s="42"/>
      <c r="I300" s="214"/>
      <c r="J300" s="42"/>
      <c r="K300" s="42"/>
      <c r="L300" s="46"/>
      <c r="M300" s="215"/>
      <c r="N300" s="216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124</v>
      </c>
      <c r="AU300" s="19" t="s">
        <v>80</v>
      </c>
    </row>
    <row r="301" s="13" customFormat="1">
      <c r="A301" s="13"/>
      <c r="B301" s="217"/>
      <c r="C301" s="218"/>
      <c r="D301" s="219" t="s">
        <v>126</v>
      </c>
      <c r="E301" s="220" t="s">
        <v>21</v>
      </c>
      <c r="F301" s="221" t="s">
        <v>161</v>
      </c>
      <c r="G301" s="218"/>
      <c r="H301" s="220" t="s">
        <v>21</v>
      </c>
      <c r="I301" s="222"/>
      <c r="J301" s="218"/>
      <c r="K301" s="218"/>
      <c r="L301" s="223"/>
      <c r="M301" s="224"/>
      <c r="N301" s="225"/>
      <c r="O301" s="225"/>
      <c r="P301" s="225"/>
      <c r="Q301" s="225"/>
      <c r="R301" s="225"/>
      <c r="S301" s="225"/>
      <c r="T301" s="22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27" t="s">
        <v>126</v>
      </c>
      <c r="AU301" s="227" t="s">
        <v>80</v>
      </c>
      <c r="AV301" s="13" t="s">
        <v>78</v>
      </c>
      <c r="AW301" s="13" t="s">
        <v>34</v>
      </c>
      <c r="AX301" s="13" t="s">
        <v>73</v>
      </c>
      <c r="AY301" s="227" t="s">
        <v>115</v>
      </c>
    </row>
    <row r="302" s="14" customFormat="1">
      <c r="A302" s="14"/>
      <c r="B302" s="228"/>
      <c r="C302" s="229"/>
      <c r="D302" s="219" t="s">
        <v>126</v>
      </c>
      <c r="E302" s="230" t="s">
        <v>21</v>
      </c>
      <c r="F302" s="231" t="s">
        <v>346</v>
      </c>
      <c r="G302" s="229"/>
      <c r="H302" s="232">
        <v>310</v>
      </c>
      <c r="I302" s="233"/>
      <c r="J302" s="229"/>
      <c r="K302" s="229"/>
      <c r="L302" s="234"/>
      <c r="M302" s="235"/>
      <c r="N302" s="236"/>
      <c r="O302" s="236"/>
      <c r="P302" s="236"/>
      <c r="Q302" s="236"/>
      <c r="R302" s="236"/>
      <c r="S302" s="236"/>
      <c r="T302" s="23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38" t="s">
        <v>126</v>
      </c>
      <c r="AU302" s="238" t="s">
        <v>80</v>
      </c>
      <c r="AV302" s="14" t="s">
        <v>80</v>
      </c>
      <c r="AW302" s="14" t="s">
        <v>34</v>
      </c>
      <c r="AX302" s="14" t="s">
        <v>78</v>
      </c>
      <c r="AY302" s="238" t="s">
        <v>115</v>
      </c>
    </row>
    <row r="303" s="2" customFormat="1" ht="24.15" customHeight="1">
      <c r="A303" s="40"/>
      <c r="B303" s="41"/>
      <c r="C303" s="199" t="s">
        <v>347</v>
      </c>
      <c r="D303" s="199" t="s">
        <v>117</v>
      </c>
      <c r="E303" s="200" t="s">
        <v>348</v>
      </c>
      <c r="F303" s="201" t="s">
        <v>349</v>
      </c>
      <c r="G303" s="202" t="s">
        <v>120</v>
      </c>
      <c r="H303" s="203">
        <v>1682</v>
      </c>
      <c r="I303" s="204"/>
      <c r="J303" s="205">
        <f>ROUND(I303*H303,2)</f>
        <v>0</v>
      </c>
      <c r="K303" s="201" t="s">
        <v>121</v>
      </c>
      <c r="L303" s="46"/>
      <c r="M303" s="206" t="s">
        <v>21</v>
      </c>
      <c r="N303" s="207" t="s">
        <v>44</v>
      </c>
      <c r="O303" s="86"/>
      <c r="P303" s="208">
        <f>O303*H303</f>
        <v>0</v>
      </c>
      <c r="Q303" s="208">
        <v>0.14016000000000001</v>
      </c>
      <c r="R303" s="208">
        <f>Q303*H303</f>
        <v>235.74912000000001</v>
      </c>
      <c r="S303" s="208">
        <v>0</v>
      </c>
      <c r="T303" s="209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0" t="s">
        <v>122</v>
      </c>
      <c r="AT303" s="210" t="s">
        <v>117</v>
      </c>
      <c r="AU303" s="210" t="s">
        <v>80</v>
      </c>
      <c r="AY303" s="19" t="s">
        <v>115</v>
      </c>
      <c r="BE303" s="211">
        <f>IF(N303="základní",J303,0)</f>
        <v>0</v>
      </c>
      <c r="BF303" s="211">
        <f>IF(N303="snížená",J303,0)</f>
        <v>0</v>
      </c>
      <c r="BG303" s="211">
        <f>IF(N303="zákl. přenesená",J303,0)</f>
        <v>0</v>
      </c>
      <c r="BH303" s="211">
        <f>IF(N303="sníž. přenesená",J303,0)</f>
        <v>0</v>
      </c>
      <c r="BI303" s="211">
        <f>IF(N303="nulová",J303,0)</f>
        <v>0</v>
      </c>
      <c r="BJ303" s="19" t="s">
        <v>78</v>
      </c>
      <c r="BK303" s="211">
        <f>ROUND(I303*H303,2)</f>
        <v>0</v>
      </c>
      <c r="BL303" s="19" t="s">
        <v>122</v>
      </c>
      <c r="BM303" s="210" t="s">
        <v>350</v>
      </c>
    </row>
    <row r="304" s="2" customFormat="1">
      <c r="A304" s="40"/>
      <c r="B304" s="41"/>
      <c r="C304" s="42"/>
      <c r="D304" s="212" t="s">
        <v>124</v>
      </c>
      <c r="E304" s="42"/>
      <c r="F304" s="213" t="s">
        <v>351</v>
      </c>
      <c r="G304" s="42"/>
      <c r="H304" s="42"/>
      <c r="I304" s="214"/>
      <c r="J304" s="42"/>
      <c r="K304" s="42"/>
      <c r="L304" s="46"/>
      <c r="M304" s="215"/>
      <c r="N304" s="216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124</v>
      </c>
      <c r="AU304" s="19" t="s">
        <v>80</v>
      </c>
    </row>
    <row r="305" s="13" customFormat="1">
      <c r="A305" s="13"/>
      <c r="B305" s="217"/>
      <c r="C305" s="218"/>
      <c r="D305" s="219" t="s">
        <v>126</v>
      </c>
      <c r="E305" s="220" t="s">
        <v>21</v>
      </c>
      <c r="F305" s="221" t="s">
        <v>352</v>
      </c>
      <c r="G305" s="218"/>
      <c r="H305" s="220" t="s">
        <v>21</v>
      </c>
      <c r="I305" s="222"/>
      <c r="J305" s="218"/>
      <c r="K305" s="218"/>
      <c r="L305" s="223"/>
      <c r="M305" s="224"/>
      <c r="N305" s="225"/>
      <c r="O305" s="225"/>
      <c r="P305" s="225"/>
      <c r="Q305" s="225"/>
      <c r="R305" s="225"/>
      <c r="S305" s="225"/>
      <c r="T305" s="226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27" t="s">
        <v>126</v>
      </c>
      <c r="AU305" s="227" t="s">
        <v>80</v>
      </c>
      <c r="AV305" s="13" t="s">
        <v>78</v>
      </c>
      <c r="AW305" s="13" t="s">
        <v>34</v>
      </c>
      <c r="AX305" s="13" t="s">
        <v>73</v>
      </c>
      <c r="AY305" s="227" t="s">
        <v>115</v>
      </c>
    </row>
    <row r="306" s="14" customFormat="1">
      <c r="A306" s="14"/>
      <c r="B306" s="228"/>
      <c r="C306" s="229"/>
      <c r="D306" s="219" t="s">
        <v>126</v>
      </c>
      <c r="E306" s="230" t="s">
        <v>21</v>
      </c>
      <c r="F306" s="231" t="s">
        <v>353</v>
      </c>
      <c r="G306" s="229"/>
      <c r="H306" s="232">
        <v>829.25</v>
      </c>
      <c r="I306" s="233"/>
      <c r="J306" s="229"/>
      <c r="K306" s="229"/>
      <c r="L306" s="234"/>
      <c r="M306" s="235"/>
      <c r="N306" s="236"/>
      <c r="O306" s="236"/>
      <c r="P306" s="236"/>
      <c r="Q306" s="236"/>
      <c r="R306" s="236"/>
      <c r="S306" s="236"/>
      <c r="T306" s="23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38" t="s">
        <v>126</v>
      </c>
      <c r="AU306" s="238" t="s">
        <v>80</v>
      </c>
      <c r="AV306" s="14" t="s">
        <v>80</v>
      </c>
      <c r="AW306" s="14" t="s">
        <v>34</v>
      </c>
      <c r="AX306" s="14" t="s">
        <v>73</v>
      </c>
      <c r="AY306" s="238" t="s">
        <v>115</v>
      </c>
    </row>
    <row r="307" s="14" customFormat="1">
      <c r="A307" s="14"/>
      <c r="B307" s="228"/>
      <c r="C307" s="229"/>
      <c r="D307" s="219" t="s">
        <v>126</v>
      </c>
      <c r="E307" s="230" t="s">
        <v>21</v>
      </c>
      <c r="F307" s="231" t="s">
        <v>354</v>
      </c>
      <c r="G307" s="229"/>
      <c r="H307" s="232">
        <v>852.75</v>
      </c>
      <c r="I307" s="233"/>
      <c r="J307" s="229"/>
      <c r="K307" s="229"/>
      <c r="L307" s="234"/>
      <c r="M307" s="235"/>
      <c r="N307" s="236"/>
      <c r="O307" s="236"/>
      <c r="P307" s="236"/>
      <c r="Q307" s="236"/>
      <c r="R307" s="236"/>
      <c r="S307" s="236"/>
      <c r="T307" s="237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38" t="s">
        <v>126</v>
      </c>
      <c r="AU307" s="238" t="s">
        <v>80</v>
      </c>
      <c r="AV307" s="14" t="s">
        <v>80</v>
      </c>
      <c r="AW307" s="14" t="s">
        <v>34</v>
      </c>
      <c r="AX307" s="14" t="s">
        <v>73</v>
      </c>
      <c r="AY307" s="238" t="s">
        <v>115</v>
      </c>
    </row>
    <row r="308" s="15" customFormat="1">
      <c r="A308" s="15"/>
      <c r="B308" s="239"/>
      <c r="C308" s="240"/>
      <c r="D308" s="219" t="s">
        <v>126</v>
      </c>
      <c r="E308" s="241" t="s">
        <v>21</v>
      </c>
      <c r="F308" s="242" t="s">
        <v>132</v>
      </c>
      <c r="G308" s="240"/>
      <c r="H308" s="243">
        <v>1682</v>
      </c>
      <c r="I308" s="244"/>
      <c r="J308" s="240"/>
      <c r="K308" s="240"/>
      <c r="L308" s="245"/>
      <c r="M308" s="246"/>
      <c r="N308" s="247"/>
      <c r="O308" s="247"/>
      <c r="P308" s="247"/>
      <c r="Q308" s="247"/>
      <c r="R308" s="247"/>
      <c r="S308" s="247"/>
      <c r="T308" s="248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49" t="s">
        <v>126</v>
      </c>
      <c r="AU308" s="249" t="s">
        <v>80</v>
      </c>
      <c r="AV308" s="15" t="s">
        <v>122</v>
      </c>
      <c r="AW308" s="15" t="s">
        <v>34</v>
      </c>
      <c r="AX308" s="15" t="s">
        <v>78</v>
      </c>
      <c r="AY308" s="249" t="s">
        <v>115</v>
      </c>
    </row>
    <row r="309" s="2" customFormat="1" ht="33" customHeight="1">
      <c r="A309" s="40"/>
      <c r="B309" s="41"/>
      <c r="C309" s="199" t="s">
        <v>355</v>
      </c>
      <c r="D309" s="199" t="s">
        <v>117</v>
      </c>
      <c r="E309" s="200" t="s">
        <v>356</v>
      </c>
      <c r="F309" s="201" t="s">
        <v>357</v>
      </c>
      <c r="G309" s="202" t="s">
        <v>120</v>
      </c>
      <c r="H309" s="203">
        <v>55</v>
      </c>
      <c r="I309" s="204"/>
      <c r="J309" s="205">
        <f>ROUND(I309*H309,2)</f>
        <v>0</v>
      </c>
      <c r="K309" s="201" t="s">
        <v>121</v>
      </c>
      <c r="L309" s="46"/>
      <c r="M309" s="206" t="s">
        <v>21</v>
      </c>
      <c r="N309" s="207" t="s">
        <v>44</v>
      </c>
      <c r="O309" s="86"/>
      <c r="P309" s="208">
        <f>O309*H309</f>
        <v>0</v>
      </c>
      <c r="Q309" s="208">
        <v>0.16794999999999999</v>
      </c>
      <c r="R309" s="208">
        <f>Q309*H309</f>
        <v>9.2372499999999995</v>
      </c>
      <c r="S309" s="208">
        <v>0</v>
      </c>
      <c r="T309" s="209">
        <f>S309*H309</f>
        <v>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0" t="s">
        <v>122</v>
      </c>
      <c r="AT309" s="210" t="s">
        <v>117</v>
      </c>
      <c r="AU309" s="210" t="s">
        <v>80</v>
      </c>
      <c r="AY309" s="19" t="s">
        <v>115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9" t="s">
        <v>78</v>
      </c>
      <c r="BK309" s="211">
        <f>ROUND(I309*H309,2)</f>
        <v>0</v>
      </c>
      <c r="BL309" s="19" t="s">
        <v>122</v>
      </c>
      <c r="BM309" s="210" t="s">
        <v>358</v>
      </c>
    </row>
    <row r="310" s="2" customFormat="1">
      <c r="A310" s="40"/>
      <c r="B310" s="41"/>
      <c r="C310" s="42"/>
      <c r="D310" s="212" t="s">
        <v>124</v>
      </c>
      <c r="E310" s="42"/>
      <c r="F310" s="213" t="s">
        <v>359</v>
      </c>
      <c r="G310" s="42"/>
      <c r="H310" s="42"/>
      <c r="I310" s="214"/>
      <c r="J310" s="42"/>
      <c r="K310" s="42"/>
      <c r="L310" s="46"/>
      <c r="M310" s="215"/>
      <c r="N310" s="216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124</v>
      </c>
      <c r="AU310" s="19" t="s">
        <v>80</v>
      </c>
    </row>
    <row r="311" s="14" customFormat="1">
      <c r="A311" s="14"/>
      <c r="B311" s="228"/>
      <c r="C311" s="229"/>
      <c r="D311" s="219" t="s">
        <v>126</v>
      </c>
      <c r="E311" s="230" t="s">
        <v>21</v>
      </c>
      <c r="F311" s="231" t="s">
        <v>360</v>
      </c>
      <c r="G311" s="229"/>
      <c r="H311" s="232">
        <v>55</v>
      </c>
      <c r="I311" s="233"/>
      <c r="J311" s="229"/>
      <c r="K311" s="229"/>
      <c r="L311" s="234"/>
      <c r="M311" s="235"/>
      <c r="N311" s="236"/>
      <c r="O311" s="236"/>
      <c r="P311" s="236"/>
      <c r="Q311" s="236"/>
      <c r="R311" s="236"/>
      <c r="S311" s="236"/>
      <c r="T311" s="237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38" t="s">
        <v>126</v>
      </c>
      <c r="AU311" s="238" t="s">
        <v>80</v>
      </c>
      <c r="AV311" s="14" t="s">
        <v>80</v>
      </c>
      <c r="AW311" s="14" t="s">
        <v>34</v>
      </c>
      <c r="AX311" s="14" t="s">
        <v>78</v>
      </c>
      <c r="AY311" s="238" t="s">
        <v>115</v>
      </c>
    </row>
    <row r="312" s="13" customFormat="1">
      <c r="A312" s="13"/>
      <c r="B312" s="217"/>
      <c r="C312" s="218"/>
      <c r="D312" s="219" t="s">
        <v>126</v>
      </c>
      <c r="E312" s="220" t="s">
        <v>21</v>
      </c>
      <c r="F312" s="221" t="s">
        <v>142</v>
      </c>
      <c r="G312" s="218"/>
      <c r="H312" s="220" t="s">
        <v>21</v>
      </c>
      <c r="I312" s="222"/>
      <c r="J312" s="218"/>
      <c r="K312" s="218"/>
      <c r="L312" s="223"/>
      <c r="M312" s="224"/>
      <c r="N312" s="225"/>
      <c r="O312" s="225"/>
      <c r="P312" s="225"/>
      <c r="Q312" s="225"/>
      <c r="R312" s="225"/>
      <c r="S312" s="225"/>
      <c r="T312" s="22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7" t="s">
        <v>126</v>
      </c>
      <c r="AU312" s="227" t="s">
        <v>80</v>
      </c>
      <c r="AV312" s="13" t="s">
        <v>78</v>
      </c>
      <c r="AW312" s="13" t="s">
        <v>34</v>
      </c>
      <c r="AX312" s="13" t="s">
        <v>73</v>
      </c>
      <c r="AY312" s="227" t="s">
        <v>115</v>
      </c>
    </row>
    <row r="313" s="2" customFormat="1" ht="16.5" customHeight="1">
      <c r="A313" s="40"/>
      <c r="B313" s="41"/>
      <c r="C313" s="199" t="s">
        <v>361</v>
      </c>
      <c r="D313" s="199" t="s">
        <v>117</v>
      </c>
      <c r="E313" s="200" t="s">
        <v>362</v>
      </c>
      <c r="F313" s="201" t="s">
        <v>363</v>
      </c>
      <c r="G313" s="202" t="s">
        <v>120</v>
      </c>
      <c r="H313" s="203">
        <v>6005</v>
      </c>
      <c r="I313" s="204"/>
      <c r="J313" s="205">
        <f>ROUND(I313*H313,2)</f>
        <v>0</v>
      </c>
      <c r="K313" s="201" t="s">
        <v>121</v>
      </c>
      <c r="L313" s="46"/>
      <c r="M313" s="206" t="s">
        <v>21</v>
      </c>
      <c r="N313" s="207" t="s">
        <v>44</v>
      </c>
      <c r="O313" s="86"/>
      <c r="P313" s="208">
        <f>O313*H313</f>
        <v>0</v>
      </c>
      <c r="Q313" s="208">
        <v>0</v>
      </c>
      <c r="R313" s="208">
        <f>Q313*H313</f>
        <v>0</v>
      </c>
      <c r="S313" s="208">
        <v>0</v>
      </c>
      <c r="T313" s="209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0" t="s">
        <v>122</v>
      </c>
      <c r="AT313" s="210" t="s">
        <v>117</v>
      </c>
      <c r="AU313" s="210" t="s">
        <v>80</v>
      </c>
      <c r="AY313" s="19" t="s">
        <v>115</v>
      </c>
      <c r="BE313" s="211">
        <f>IF(N313="základní",J313,0)</f>
        <v>0</v>
      </c>
      <c r="BF313" s="211">
        <f>IF(N313="snížená",J313,0)</f>
        <v>0</v>
      </c>
      <c r="BG313" s="211">
        <f>IF(N313="zákl. přenesená",J313,0)</f>
        <v>0</v>
      </c>
      <c r="BH313" s="211">
        <f>IF(N313="sníž. přenesená",J313,0)</f>
        <v>0</v>
      </c>
      <c r="BI313" s="211">
        <f>IF(N313="nulová",J313,0)</f>
        <v>0</v>
      </c>
      <c r="BJ313" s="19" t="s">
        <v>78</v>
      </c>
      <c r="BK313" s="211">
        <f>ROUND(I313*H313,2)</f>
        <v>0</v>
      </c>
      <c r="BL313" s="19" t="s">
        <v>122</v>
      </c>
      <c r="BM313" s="210" t="s">
        <v>364</v>
      </c>
    </row>
    <row r="314" s="2" customFormat="1">
      <c r="A314" s="40"/>
      <c r="B314" s="41"/>
      <c r="C314" s="42"/>
      <c r="D314" s="212" t="s">
        <v>124</v>
      </c>
      <c r="E314" s="42"/>
      <c r="F314" s="213" t="s">
        <v>365</v>
      </c>
      <c r="G314" s="42"/>
      <c r="H314" s="42"/>
      <c r="I314" s="214"/>
      <c r="J314" s="42"/>
      <c r="K314" s="42"/>
      <c r="L314" s="46"/>
      <c r="M314" s="215"/>
      <c r="N314" s="216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124</v>
      </c>
      <c r="AU314" s="19" t="s">
        <v>80</v>
      </c>
    </row>
    <row r="315" s="13" customFormat="1">
      <c r="A315" s="13"/>
      <c r="B315" s="217"/>
      <c r="C315" s="218"/>
      <c r="D315" s="219" t="s">
        <v>126</v>
      </c>
      <c r="E315" s="220" t="s">
        <v>21</v>
      </c>
      <c r="F315" s="221" t="s">
        <v>366</v>
      </c>
      <c r="G315" s="218"/>
      <c r="H315" s="220" t="s">
        <v>21</v>
      </c>
      <c r="I315" s="222"/>
      <c r="J315" s="218"/>
      <c r="K315" s="218"/>
      <c r="L315" s="223"/>
      <c r="M315" s="224"/>
      <c r="N315" s="225"/>
      <c r="O315" s="225"/>
      <c r="P315" s="225"/>
      <c r="Q315" s="225"/>
      <c r="R315" s="225"/>
      <c r="S315" s="225"/>
      <c r="T315" s="22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7" t="s">
        <v>126</v>
      </c>
      <c r="AU315" s="227" t="s">
        <v>80</v>
      </c>
      <c r="AV315" s="13" t="s">
        <v>78</v>
      </c>
      <c r="AW315" s="13" t="s">
        <v>34</v>
      </c>
      <c r="AX315" s="13" t="s">
        <v>73</v>
      </c>
      <c r="AY315" s="227" t="s">
        <v>115</v>
      </c>
    </row>
    <row r="316" s="14" customFormat="1">
      <c r="A316" s="14"/>
      <c r="B316" s="228"/>
      <c r="C316" s="229"/>
      <c r="D316" s="219" t="s">
        <v>126</v>
      </c>
      <c r="E316" s="230" t="s">
        <v>21</v>
      </c>
      <c r="F316" s="231" t="s">
        <v>367</v>
      </c>
      <c r="G316" s="229"/>
      <c r="H316" s="232">
        <v>5760</v>
      </c>
      <c r="I316" s="233"/>
      <c r="J316" s="229"/>
      <c r="K316" s="229"/>
      <c r="L316" s="234"/>
      <c r="M316" s="235"/>
      <c r="N316" s="236"/>
      <c r="O316" s="236"/>
      <c r="P316" s="236"/>
      <c r="Q316" s="236"/>
      <c r="R316" s="236"/>
      <c r="S316" s="236"/>
      <c r="T316" s="237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38" t="s">
        <v>126</v>
      </c>
      <c r="AU316" s="238" t="s">
        <v>80</v>
      </c>
      <c r="AV316" s="14" t="s">
        <v>80</v>
      </c>
      <c r="AW316" s="14" t="s">
        <v>34</v>
      </c>
      <c r="AX316" s="14" t="s">
        <v>73</v>
      </c>
      <c r="AY316" s="238" t="s">
        <v>115</v>
      </c>
    </row>
    <row r="317" s="13" customFormat="1">
      <c r="A317" s="13"/>
      <c r="B317" s="217"/>
      <c r="C317" s="218"/>
      <c r="D317" s="219" t="s">
        <v>126</v>
      </c>
      <c r="E317" s="220" t="s">
        <v>21</v>
      </c>
      <c r="F317" s="221" t="s">
        <v>161</v>
      </c>
      <c r="G317" s="218"/>
      <c r="H317" s="220" t="s">
        <v>21</v>
      </c>
      <c r="I317" s="222"/>
      <c r="J317" s="218"/>
      <c r="K317" s="218"/>
      <c r="L317" s="223"/>
      <c r="M317" s="224"/>
      <c r="N317" s="225"/>
      <c r="O317" s="225"/>
      <c r="P317" s="225"/>
      <c r="Q317" s="225"/>
      <c r="R317" s="225"/>
      <c r="S317" s="225"/>
      <c r="T317" s="22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7" t="s">
        <v>126</v>
      </c>
      <c r="AU317" s="227" t="s">
        <v>80</v>
      </c>
      <c r="AV317" s="13" t="s">
        <v>78</v>
      </c>
      <c r="AW317" s="13" t="s">
        <v>34</v>
      </c>
      <c r="AX317" s="13" t="s">
        <v>73</v>
      </c>
      <c r="AY317" s="227" t="s">
        <v>115</v>
      </c>
    </row>
    <row r="318" s="14" customFormat="1">
      <c r="A318" s="14"/>
      <c r="B318" s="228"/>
      <c r="C318" s="229"/>
      <c r="D318" s="219" t="s">
        <v>126</v>
      </c>
      <c r="E318" s="230" t="s">
        <v>21</v>
      </c>
      <c r="F318" s="231" t="s">
        <v>260</v>
      </c>
      <c r="G318" s="229"/>
      <c r="H318" s="232">
        <v>155</v>
      </c>
      <c r="I318" s="233"/>
      <c r="J318" s="229"/>
      <c r="K318" s="229"/>
      <c r="L318" s="234"/>
      <c r="M318" s="235"/>
      <c r="N318" s="236"/>
      <c r="O318" s="236"/>
      <c r="P318" s="236"/>
      <c r="Q318" s="236"/>
      <c r="R318" s="236"/>
      <c r="S318" s="236"/>
      <c r="T318" s="23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38" t="s">
        <v>126</v>
      </c>
      <c r="AU318" s="238" t="s">
        <v>80</v>
      </c>
      <c r="AV318" s="14" t="s">
        <v>80</v>
      </c>
      <c r="AW318" s="14" t="s">
        <v>34</v>
      </c>
      <c r="AX318" s="14" t="s">
        <v>73</v>
      </c>
      <c r="AY318" s="238" t="s">
        <v>115</v>
      </c>
    </row>
    <row r="319" s="13" customFormat="1">
      <c r="A319" s="13"/>
      <c r="B319" s="217"/>
      <c r="C319" s="218"/>
      <c r="D319" s="219" t="s">
        <v>126</v>
      </c>
      <c r="E319" s="220" t="s">
        <v>21</v>
      </c>
      <c r="F319" s="221" t="s">
        <v>163</v>
      </c>
      <c r="G319" s="218"/>
      <c r="H319" s="220" t="s">
        <v>21</v>
      </c>
      <c r="I319" s="222"/>
      <c r="J319" s="218"/>
      <c r="K319" s="218"/>
      <c r="L319" s="223"/>
      <c r="M319" s="224"/>
      <c r="N319" s="225"/>
      <c r="O319" s="225"/>
      <c r="P319" s="225"/>
      <c r="Q319" s="225"/>
      <c r="R319" s="225"/>
      <c r="S319" s="225"/>
      <c r="T319" s="22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7" t="s">
        <v>126</v>
      </c>
      <c r="AU319" s="227" t="s">
        <v>80</v>
      </c>
      <c r="AV319" s="13" t="s">
        <v>78</v>
      </c>
      <c r="AW319" s="13" t="s">
        <v>34</v>
      </c>
      <c r="AX319" s="13" t="s">
        <v>73</v>
      </c>
      <c r="AY319" s="227" t="s">
        <v>115</v>
      </c>
    </row>
    <row r="320" s="14" customFormat="1">
      <c r="A320" s="14"/>
      <c r="B320" s="228"/>
      <c r="C320" s="229"/>
      <c r="D320" s="219" t="s">
        <v>126</v>
      </c>
      <c r="E320" s="230" t="s">
        <v>21</v>
      </c>
      <c r="F320" s="231" t="s">
        <v>261</v>
      </c>
      <c r="G320" s="229"/>
      <c r="H320" s="232">
        <v>15</v>
      </c>
      <c r="I320" s="233"/>
      <c r="J320" s="229"/>
      <c r="K320" s="229"/>
      <c r="L320" s="234"/>
      <c r="M320" s="235"/>
      <c r="N320" s="236"/>
      <c r="O320" s="236"/>
      <c r="P320" s="236"/>
      <c r="Q320" s="236"/>
      <c r="R320" s="236"/>
      <c r="S320" s="236"/>
      <c r="T320" s="23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38" t="s">
        <v>126</v>
      </c>
      <c r="AU320" s="238" t="s">
        <v>80</v>
      </c>
      <c r="AV320" s="14" t="s">
        <v>80</v>
      </c>
      <c r="AW320" s="14" t="s">
        <v>34</v>
      </c>
      <c r="AX320" s="14" t="s">
        <v>73</v>
      </c>
      <c r="AY320" s="238" t="s">
        <v>115</v>
      </c>
    </row>
    <row r="321" s="14" customFormat="1">
      <c r="A321" s="14"/>
      <c r="B321" s="228"/>
      <c r="C321" s="229"/>
      <c r="D321" s="219" t="s">
        <v>126</v>
      </c>
      <c r="E321" s="230" t="s">
        <v>21</v>
      </c>
      <c r="F321" s="231" t="s">
        <v>262</v>
      </c>
      <c r="G321" s="229"/>
      <c r="H321" s="232">
        <v>20</v>
      </c>
      <c r="I321" s="233"/>
      <c r="J321" s="229"/>
      <c r="K321" s="229"/>
      <c r="L321" s="234"/>
      <c r="M321" s="235"/>
      <c r="N321" s="236"/>
      <c r="O321" s="236"/>
      <c r="P321" s="236"/>
      <c r="Q321" s="236"/>
      <c r="R321" s="236"/>
      <c r="S321" s="236"/>
      <c r="T321" s="237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38" t="s">
        <v>126</v>
      </c>
      <c r="AU321" s="238" t="s">
        <v>80</v>
      </c>
      <c r="AV321" s="14" t="s">
        <v>80</v>
      </c>
      <c r="AW321" s="14" t="s">
        <v>34</v>
      </c>
      <c r="AX321" s="14" t="s">
        <v>73</v>
      </c>
      <c r="AY321" s="238" t="s">
        <v>115</v>
      </c>
    </row>
    <row r="322" s="14" customFormat="1">
      <c r="A322" s="14"/>
      <c r="B322" s="228"/>
      <c r="C322" s="229"/>
      <c r="D322" s="219" t="s">
        <v>126</v>
      </c>
      <c r="E322" s="230" t="s">
        <v>21</v>
      </c>
      <c r="F322" s="231" t="s">
        <v>263</v>
      </c>
      <c r="G322" s="229"/>
      <c r="H322" s="232">
        <v>15</v>
      </c>
      <c r="I322" s="233"/>
      <c r="J322" s="229"/>
      <c r="K322" s="229"/>
      <c r="L322" s="234"/>
      <c r="M322" s="235"/>
      <c r="N322" s="236"/>
      <c r="O322" s="236"/>
      <c r="P322" s="236"/>
      <c r="Q322" s="236"/>
      <c r="R322" s="236"/>
      <c r="S322" s="236"/>
      <c r="T322" s="237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38" t="s">
        <v>126</v>
      </c>
      <c r="AU322" s="238" t="s">
        <v>80</v>
      </c>
      <c r="AV322" s="14" t="s">
        <v>80</v>
      </c>
      <c r="AW322" s="14" t="s">
        <v>34</v>
      </c>
      <c r="AX322" s="14" t="s">
        <v>73</v>
      </c>
      <c r="AY322" s="238" t="s">
        <v>115</v>
      </c>
    </row>
    <row r="323" s="14" customFormat="1">
      <c r="A323" s="14"/>
      <c r="B323" s="228"/>
      <c r="C323" s="229"/>
      <c r="D323" s="219" t="s">
        <v>126</v>
      </c>
      <c r="E323" s="230" t="s">
        <v>21</v>
      </c>
      <c r="F323" s="231" t="s">
        <v>264</v>
      </c>
      <c r="G323" s="229"/>
      <c r="H323" s="232">
        <v>25</v>
      </c>
      <c r="I323" s="233"/>
      <c r="J323" s="229"/>
      <c r="K323" s="229"/>
      <c r="L323" s="234"/>
      <c r="M323" s="235"/>
      <c r="N323" s="236"/>
      <c r="O323" s="236"/>
      <c r="P323" s="236"/>
      <c r="Q323" s="236"/>
      <c r="R323" s="236"/>
      <c r="S323" s="236"/>
      <c r="T323" s="23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38" t="s">
        <v>126</v>
      </c>
      <c r="AU323" s="238" t="s">
        <v>80</v>
      </c>
      <c r="AV323" s="14" t="s">
        <v>80</v>
      </c>
      <c r="AW323" s="14" t="s">
        <v>34</v>
      </c>
      <c r="AX323" s="14" t="s">
        <v>73</v>
      </c>
      <c r="AY323" s="238" t="s">
        <v>115</v>
      </c>
    </row>
    <row r="324" s="14" customFormat="1">
      <c r="A324" s="14"/>
      <c r="B324" s="228"/>
      <c r="C324" s="229"/>
      <c r="D324" s="219" t="s">
        <v>126</v>
      </c>
      <c r="E324" s="230" t="s">
        <v>21</v>
      </c>
      <c r="F324" s="231" t="s">
        <v>265</v>
      </c>
      <c r="G324" s="229"/>
      <c r="H324" s="232">
        <v>15</v>
      </c>
      <c r="I324" s="233"/>
      <c r="J324" s="229"/>
      <c r="K324" s="229"/>
      <c r="L324" s="234"/>
      <c r="M324" s="235"/>
      <c r="N324" s="236"/>
      <c r="O324" s="236"/>
      <c r="P324" s="236"/>
      <c r="Q324" s="236"/>
      <c r="R324" s="236"/>
      <c r="S324" s="236"/>
      <c r="T324" s="237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38" t="s">
        <v>126</v>
      </c>
      <c r="AU324" s="238" t="s">
        <v>80</v>
      </c>
      <c r="AV324" s="14" t="s">
        <v>80</v>
      </c>
      <c r="AW324" s="14" t="s">
        <v>34</v>
      </c>
      <c r="AX324" s="14" t="s">
        <v>73</v>
      </c>
      <c r="AY324" s="238" t="s">
        <v>115</v>
      </c>
    </row>
    <row r="325" s="15" customFormat="1">
      <c r="A325" s="15"/>
      <c r="B325" s="239"/>
      <c r="C325" s="240"/>
      <c r="D325" s="219" t="s">
        <v>126</v>
      </c>
      <c r="E325" s="241" t="s">
        <v>21</v>
      </c>
      <c r="F325" s="242" t="s">
        <v>132</v>
      </c>
      <c r="G325" s="240"/>
      <c r="H325" s="243">
        <v>6005</v>
      </c>
      <c r="I325" s="244"/>
      <c r="J325" s="240"/>
      <c r="K325" s="240"/>
      <c r="L325" s="245"/>
      <c r="M325" s="246"/>
      <c r="N325" s="247"/>
      <c r="O325" s="247"/>
      <c r="P325" s="247"/>
      <c r="Q325" s="247"/>
      <c r="R325" s="247"/>
      <c r="S325" s="247"/>
      <c r="T325" s="248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49" t="s">
        <v>126</v>
      </c>
      <c r="AU325" s="249" t="s">
        <v>80</v>
      </c>
      <c r="AV325" s="15" t="s">
        <v>122</v>
      </c>
      <c r="AW325" s="15" t="s">
        <v>34</v>
      </c>
      <c r="AX325" s="15" t="s">
        <v>78</v>
      </c>
      <c r="AY325" s="249" t="s">
        <v>115</v>
      </c>
    </row>
    <row r="326" s="2" customFormat="1" ht="16.5" customHeight="1">
      <c r="A326" s="40"/>
      <c r="B326" s="41"/>
      <c r="C326" s="199" t="s">
        <v>368</v>
      </c>
      <c r="D326" s="199" t="s">
        <v>117</v>
      </c>
      <c r="E326" s="200" t="s">
        <v>369</v>
      </c>
      <c r="F326" s="201" t="s">
        <v>370</v>
      </c>
      <c r="G326" s="202" t="s">
        <v>120</v>
      </c>
      <c r="H326" s="203">
        <v>6260</v>
      </c>
      <c r="I326" s="204"/>
      <c r="J326" s="205">
        <f>ROUND(I326*H326,2)</f>
        <v>0</v>
      </c>
      <c r="K326" s="201" t="s">
        <v>121</v>
      </c>
      <c r="L326" s="46"/>
      <c r="M326" s="206" t="s">
        <v>21</v>
      </c>
      <c r="N326" s="207" t="s">
        <v>44</v>
      </c>
      <c r="O326" s="86"/>
      <c r="P326" s="208">
        <f>O326*H326</f>
        <v>0</v>
      </c>
      <c r="Q326" s="208">
        <v>0</v>
      </c>
      <c r="R326" s="208">
        <f>Q326*H326</f>
        <v>0</v>
      </c>
      <c r="S326" s="208">
        <v>0</v>
      </c>
      <c r="T326" s="209">
        <f>S326*H326</f>
        <v>0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10" t="s">
        <v>122</v>
      </c>
      <c r="AT326" s="210" t="s">
        <v>117</v>
      </c>
      <c r="AU326" s="210" t="s">
        <v>80</v>
      </c>
      <c r="AY326" s="19" t="s">
        <v>115</v>
      </c>
      <c r="BE326" s="211">
        <f>IF(N326="základní",J326,0)</f>
        <v>0</v>
      </c>
      <c r="BF326" s="211">
        <f>IF(N326="snížená",J326,0)</f>
        <v>0</v>
      </c>
      <c r="BG326" s="211">
        <f>IF(N326="zákl. přenesená",J326,0)</f>
        <v>0</v>
      </c>
      <c r="BH326" s="211">
        <f>IF(N326="sníž. přenesená",J326,0)</f>
        <v>0</v>
      </c>
      <c r="BI326" s="211">
        <f>IF(N326="nulová",J326,0)</f>
        <v>0</v>
      </c>
      <c r="BJ326" s="19" t="s">
        <v>78</v>
      </c>
      <c r="BK326" s="211">
        <f>ROUND(I326*H326,2)</f>
        <v>0</v>
      </c>
      <c r="BL326" s="19" t="s">
        <v>122</v>
      </c>
      <c r="BM326" s="210" t="s">
        <v>371</v>
      </c>
    </row>
    <row r="327" s="2" customFormat="1">
      <c r="A327" s="40"/>
      <c r="B327" s="41"/>
      <c r="C327" s="42"/>
      <c r="D327" s="212" t="s">
        <v>124</v>
      </c>
      <c r="E327" s="42"/>
      <c r="F327" s="213" t="s">
        <v>372</v>
      </c>
      <c r="G327" s="42"/>
      <c r="H327" s="42"/>
      <c r="I327" s="214"/>
      <c r="J327" s="42"/>
      <c r="K327" s="42"/>
      <c r="L327" s="46"/>
      <c r="M327" s="215"/>
      <c r="N327" s="216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124</v>
      </c>
      <c r="AU327" s="19" t="s">
        <v>80</v>
      </c>
    </row>
    <row r="328" s="13" customFormat="1">
      <c r="A328" s="13"/>
      <c r="B328" s="217"/>
      <c r="C328" s="218"/>
      <c r="D328" s="219" t="s">
        <v>126</v>
      </c>
      <c r="E328" s="220" t="s">
        <v>21</v>
      </c>
      <c r="F328" s="221" t="s">
        <v>366</v>
      </c>
      <c r="G328" s="218"/>
      <c r="H328" s="220" t="s">
        <v>21</v>
      </c>
      <c r="I328" s="222"/>
      <c r="J328" s="218"/>
      <c r="K328" s="218"/>
      <c r="L328" s="223"/>
      <c r="M328" s="224"/>
      <c r="N328" s="225"/>
      <c r="O328" s="225"/>
      <c r="P328" s="225"/>
      <c r="Q328" s="225"/>
      <c r="R328" s="225"/>
      <c r="S328" s="225"/>
      <c r="T328" s="22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27" t="s">
        <v>126</v>
      </c>
      <c r="AU328" s="227" t="s">
        <v>80</v>
      </c>
      <c r="AV328" s="13" t="s">
        <v>78</v>
      </c>
      <c r="AW328" s="13" t="s">
        <v>34</v>
      </c>
      <c r="AX328" s="13" t="s">
        <v>73</v>
      </c>
      <c r="AY328" s="227" t="s">
        <v>115</v>
      </c>
    </row>
    <row r="329" s="14" customFormat="1">
      <c r="A329" s="14"/>
      <c r="B329" s="228"/>
      <c r="C329" s="229"/>
      <c r="D329" s="219" t="s">
        <v>126</v>
      </c>
      <c r="E329" s="230" t="s">
        <v>21</v>
      </c>
      <c r="F329" s="231" t="s">
        <v>373</v>
      </c>
      <c r="G329" s="229"/>
      <c r="H329" s="232">
        <v>6015</v>
      </c>
      <c r="I329" s="233"/>
      <c r="J329" s="229"/>
      <c r="K329" s="229"/>
      <c r="L329" s="234"/>
      <c r="M329" s="235"/>
      <c r="N329" s="236"/>
      <c r="O329" s="236"/>
      <c r="P329" s="236"/>
      <c r="Q329" s="236"/>
      <c r="R329" s="236"/>
      <c r="S329" s="236"/>
      <c r="T329" s="23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38" t="s">
        <v>126</v>
      </c>
      <c r="AU329" s="238" t="s">
        <v>80</v>
      </c>
      <c r="AV329" s="14" t="s">
        <v>80</v>
      </c>
      <c r="AW329" s="14" t="s">
        <v>34</v>
      </c>
      <c r="AX329" s="14" t="s">
        <v>73</v>
      </c>
      <c r="AY329" s="238" t="s">
        <v>115</v>
      </c>
    </row>
    <row r="330" s="13" customFormat="1">
      <c r="A330" s="13"/>
      <c r="B330" s="217"/>
      <c r="C330" s="218"/>
      <c r="D330" s="219" t="s">
        <v>126</v>
      </c>
      <c r="E330" s="220" t="s">
        <v>21</v>
      </c>
      <c r="F330" s="221" t="s">
        <v>161</v>
      </c>
      <c r="G330" s="218"/>
      <c r="H330" s="220" t="s">
        <v>21</v>
      </c>
      <c r="I330" s="222"/>
      <c r="J330" s="218"/>
      <c r="K330" s="218"/>
      <c r="L330" s="223"/>
      <c r="M330" s="224"/>
      <c r="N330" s="225"/>
      <c r="O330" s="225"/>
      <c r="P330" s="225"/>
      <c r="Q330" s="225"/>
      <c r="R330" s="225"/>
      <c r="S330" s="225"/>
      <c r="T330" s="22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7" t="s">
        <v>126</v>
      </c>
      <c r="AU330" s="227" t="s">
        <v>80</v>
      </c>
      <c r="AV330" s="13" t="s">
        <v>78</v>
      </c>
      <c r="AW330" s="13" t="s">
        <v>34</v>
      </c>
      <c r="AX330" s="13" t="s">
        <v>73</v>
      </c>
      <c r="AY330" s="227" t="s">
        <v>115</v>
      </c>
    </row>
    <row r="331" s="14" customFormat="1">
      <c r="A331" s="14"/>
      <c r="B331" s="228"/>
      <c r="C331" s="229"/>
      <c r="D331" s="219" t="s">
        <v>126</v>
      </c>
      <c r="E331" s="230" t="s">
        <v>21</v>
      </c>
      <c r="F331" s="231" t="s">
        <v>260</v>
      </c>
      <c r="G331" s="229"/>
      <c r="H331" s="232">
        <v>155</v>
      </c>
      <c r="I331" s="233"/>
      <c r="J331" s="229"/>
      <c r="K331" s="229"/>
      <c r="L331" s="234"/>
      <c r="M331" s="235"/>
      <c r="N331" s="236"/>
      <c r="O331" s="236"/>
      <c r="P331" s="236"/>
      <c r="Q331" s="236"/>
      <c r="R331" s="236"/>
      <c r="S331" s="236"/>
      <c r="T331" s="237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38" t="s">
        <v>126</v>
      </c>
      <c r="AU331" s="238" t="s">
        <v>80</v>
      </c>
      <c r="AV331" s="14" t="s">
        <v>80</v>
      </c>
      <c r="AW331" s="14" t="s">
        <v>34</v>
      </c>
      <c r="AX331" s="14" t="s">
        <v>73</v>
      </c>
      <c r="AY331" s="238" t="s">
        <v>115</v>
      </c>
    </row>
    <row r="332" s="13" customFormat="1">
      <c r="A332" s="13"/>
      <c r="B332" s="217"/>
      <c r="C332" s="218"/>
      <c r="D332" s="219" t="s">
        <v>126</v>
      </c>
      <c r="E332" s="220" t="s">
        <v>21</v>
      </c>
      <c r="F332" s="221" t="s">
        <v>163</v>
      </c>
      <c r="G332" s="218"/>
      <c r="H332" s="220" t="s">
        <v>21</v>
      </c>
      <c r="I332" s="222"/>
      <c r="J332" s="218"/>
      <c r="K332" s="218"/>
      <c r="L332" s="223"/>
      <c r="M332" s="224"/>
      <c r="N332" s="225"/>
      <c r="O332" s="225"/>
      <c r="P332" s="225"/>
      <c r="Q332" s="225"/>
      <c r="R332" s="225"/>
      <c r="S332" s="225"/>
      <c r="T332" s="22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27" t="s">
        <v>126</v>
      </c>
      <c r="AU332" s="227" t="s">
        <v>80</v>
      </c>
      <c r="AV332" s="13" t="s">
        <v>78</v>
      </c>
      <c r="AW332" s="13" t="s">
        <v>34</v>
      </c>
      <c r="AX332" s="13" t="s">
        <v>73</v>
      </c>
      <c r="AY332" s="227" t="s">
        <v>115</v>
      </c>
    </row>
    <row r="333" s="14" customFormat="1">
      <c r="A333" s="14"/>
      <c r="B333" s="228"/>
      <c r="C333" s="229"/>
      <c r="D333" s="219" t="s">
        <v>126</v>
      </c>
      <c r="E333" s="230" t="s">
        <v>21</v>
      </c>
      <c r="F333" s="231" t="s">
        <v>261</v>
      </c>
      <c r="G333" s="229"/>
      <c r="H333" s="232">
        <v>15</v>
      </c>
      <c r="I333" s="233"/>
      <c r="J333" s="229"/>
      <c r="K333" s="229"/>
      <c r="L333" s="234"/>
      <c r="M333" s="235"/>
      <c r="N333" s="236"/>
      <c r="O333" s="236"/>
      <c r="P333" s="236"/>
      <c r="Q333" s="236"/>
      <c r="R333" s="236"/>
      <c r="S333" s="236"/>
      <c r="T333" s="237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38" t="s">
        <v>126</v>
      </c>
      <c r="AU333" s="238" t="s">
        <v>80</v>
      </c>
      <c r="AV333" s="14" t="s">
        <v>80</v>
      </c>
      <c r="AW333" s="14" t="s">
        <v>34</v>
      </c>
      <c r="AX333" s="14" t="s">
        <v>73</v>
      </c>
      <c r="AY333" s="238" t="s">
        <v>115</v>
      </c>
    </row>
    <row r="334" s="14" customFormat="1">
      <c r="A334" s="14"/>
      <c r="B334" s="228"/>
      <c r="C334" s="229"/>
      <c r="D334" s="219" t="s">
        <v>126</v>
      </c>
      <c r="E334" s="230" t="s">
        <v>21</v>
      </c>
      <c r="F334" s="231" t="s">
        <v>262</v>
      </c>
      <c r="G334" s="229"/>
      <c r="H334" s="232">
        <v>20</v>
      </c>
      <c r="I334" s="233"/>
      <c r="J334" s="229"/>
      <c r="K334" s="229"/>
      <c r="L334" s="234"/>
      <c r="M334" s="235"/>
      <c r="N334" s="236"/>
      <c r="O334" s="236"/>
      <c r="P334" s="236"/>
      <c r="Q334" s="236"/>
      <c r="R334" s="236"/>
      <c r="S334" s="236"/>
      <c r="T334" s="237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38" t="s">
        <v>126</v>
      </c>
      <c r="AU334" s="238" t="s">
        <v>80</v>
      </c>
      <c r="AV334" s="14" t="s">
        <v>80</v>
      </c>
      <c r="AW334" s="14" t="s">
        <v>34</v>
      </c>
      <c r="AX334" s="14" t="s">
        <v>73</v>
      </c>
      <c r="AY334" s="238" t="s">
        <v>115</v>
      </c>
    </row>
    <row r="335" s="14" customFormat="1">
      <c r="A335" s="14"/>
      <c r="B335" s="228"/>
      <c r="C335" s="229"/>
      <c r="D335" s="219" t="s">
        <v>126</v>
      </c>
      <c r="E335" s="230" t="s">
        <v>21</v>
      </c>
      <c r="F335" s="231" t="s">
        <v>263</v>
      </c>
      <c r="G335" s="229"/>
      <c r="H335" s="232">
        <v>15</v>
      </c>
      <c r="I335" s="233"/>
      <c r="J335" s="229"/>
      <c r="K335" s="229"/>
      <c r="L335" s="234"/>
      <c r="M335" s="235"/>
      <c r="N335" s="236"/>
      <c r="O335" s="236"/>
      <c r="P335" s="236"/>
      <c r="Q335" s="236"/>
      <c r="R335" s="236"/>
      <c r="S335" s="236"/>
      <c r="T335" s="237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38" t="s">
        <v>126</v>
      </c>
      <c r="AU335" s="238" t="s">
        <v>80</v>
      </c>
      <c r="AV335" s="14" t="s">
        <v>80</v>
      </c>
      <c r="AW335" s="14" t="s">
        <v>34</v>
      </c>
      <c r="AX335" s="14" t="s">
        <v>73</v>
      </c>
      <c r="AY335" s="238" t="s">
        <v>115</v>
      </c>
    </row>
    <row r="336" s="14" customFormat="1">
      <c r="A336" s="14"/>
      <c r="B336" s="228"/>
      <c r="C336" s="229"/>
      <c r="D336" s="219" t="s">
        <v>126</v>
      </c>
      <c r="E336" s="230" t="s">
        <v>21</v>
      </c>
      <c r="F336" s="231" t="s">
        <v>264</v>
      </c>
      <c r="G336" s="229"/>
      <c r="H336" s="232">
        <v>25</v>
      </c>
      <c r="I336" s="233"/>
      <c r="J336" s="229"/>
      <c r="K336" s="229"/>
      <c r="L336" s="234"/>
      <c r="M336" s="235"/>
      <c r="N336" s="236"/>
      <c r="O336" s="236"/>
      <c r="P336" s="236"/>
      <c r="Q336" s="236"/>
      <c r="R336" s="236"/>
      <c r="S336" s="236"/>
      <c r="T336" s="23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38" t="s">
        <v>126</v>
      </c>
      <c r="AU336" s="238" t="s">
        <v>80</v>
      </c>
      <c r="AV336" s="14" t="s">
        <v>80</v>
      </c>
      <c r="AW336" s="14" t="s">
        <v>34</v>
      </c>
      <c r="AX336" s="14" t="s">
        <v>73</v>
      </c>
      <c r="AY336" s="238" t="s">
        <v>115</v>
      </c>
    </row>
    <row r="337" s="14" customFormat="1">
      <c r="A337" s="14"/>
      <c r="B337" s="228"/>
      <c r="C337" s="229"/>
      <c r="D337" s="219" t="s">
        <v>126</v>
      </c>
      <c r="E337" s="230" t="s">
        <v>21</v>
      </c>
      <c r="F337" s="231" t="s">
        <v>265</v>
      </c>
      <c r="G337" s="229"/>
      <c r="H337" s="232">
        <v>15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38" t="s">
        <v>126</v>
      </c>
      <c r="AU337" s="238" t="s">
        <v>80</v>
      </c>
      <c r="AV337" s="14" t="s">
        <v>80</v>
      </c>
      <c r="AW337" s="14" t="s">
        <v>34</v>
      </c>
      <c r="AX337" s="14" t="s">
        <v>73</v>
      </c>
      <c r="AY337" s="238" t="s">
        <v>115</v>
      </c>
    </row>
    <row r="338" s="15" customFormat="1">
      <c r="A338" s="15"/>
      <c r="B338" s="239"/>
      <c r="C338" s="240"/>
      <c r="D338" s="219" t="s">
        <v>126</v>
      </c>
      <c r="E338" s="241" t="s">
        <v>21</v>
      </c>
      <c r="F338" s="242" t="s">
        <v>132</v>
      </c>
      <c r="G338" s="240"/>
      <c r="H338" s="243">
        <v>6260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49" t="s">
        <v>126</v>
      </c>
      <c r="AU338" s="249" t="s">
        <v>80</v>
      </c>
      <c r="AV338" s="15" t="s">
        <v>122</v>
      </c>
      <c r="AW338" s="15" t="s">
        <v>34</v>
      </c>
      <c r="AX338" s="15" t="s">
        <v>78</v>
      </c>
      <c r="AY338" s="249" t="s">
        <v>115</v>
      </c>
    </row>
    <row r="339" s="2" customFormat="1" ht="24.15" customHeight="1">
      <c r="A339" s="40"/>
      <c r="B339" s="41"/>
      <c r="C339" s="199" t="s">
        <v>374</v>
      </c>
      <c r="D339" s="199" t="s">
        <v>117</v>
      </c>
      <c r="E339" s="200" t="s">
        <v>375</v>
      </c>
      <c r="F339" s="201" t="s">
        <v>376</v>
      </c>
      <c r="G339" s="202" t="s">
        <v>120</v>
      </c>
      <c r="H339" s="203">
        <v>6005</v>
      </c>
      <c r="I339" s="204"/>
      <c r="J339" s="205">
        <f>ROUND(I339*H339,2)</f>
        <v>0</v>
      </c>
      <c r="K339" s="201" t="s">
        <v>121</v>
      </c>
      <c r="L339" s="46"/>
      <c r="M339" s="206" t="s">
        <v>21</v>
      </c>
      <c r="N339" s="207" t="s">
        <v>44</v>
      </c>
      <c r="O339" s="86"/>
      <c r="P339" s="208">
        <f>O339*H339</f>
        <v>0</v>
      </c>
      <c r="Q339" s="208">
        <v>0</v>
      </c>
      <c r="R339" s="208">
        <f>Q339*H339</f>
        <v>0</v>
      </c>
      <c r="S339" s="208">
        <v>0</v>
      </c>
      <c r="T339" s="209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0" t="s">
        <v>122</v>
      </c>
      <c r="AT339" s="210" t="s">
        <v>117</v>
      </c>
      <c r="AU339" s="210" t="s">
        <v>80</v>
      </c>
      <c r="AY339" s="19" t="s">
        <v>115</v>
      </c>
      <c r="BE339" s="211">
        <f>IF(N339="základní",J339,0)</f>
        <v>0</v>
      </c>
      <c r="BF339" s="211">
        <f>IF(N339="snížená",J339,0)</f>
        <v>0</v>
      </c>
      <c r="BG339" s="211">
        <f>IF(N339="zákl. přenesená",J339,0)</f>
        <v>0</v>
      </c>
      <c r="BH339" s="211">
        <f>IF(N339="sníž. přenesená",J339,0)</f>
        <v>0</v>
      </c>
      <c r="BI339" s="211">
        <f>IF(N339="nulová",J339,0)</f>
        <v>0</v>
      </c>
      <c r="BJ339" s="19" t="s">
        <v>78</v>
      </c>
      <c r="BK339" s="211">
        <f>ROUND(I339*H339,2)</f>
        <v>0</v>
      </c>
      <c r="BL339" s="19" t="s">
        <v>122</v>
      </c>
      <c r="BM339" s="210" t="s">
        <v>377</v>
      </c>
    </row>
    <row r="340" s="2" customFormat="1">
      <c r="A340" s="40"/>
      <c r="B340" s="41"/>
      <c r="C340" s="42"/>
      <c r="D340" s="212" t="s">
        <v>124</v>
      </c>
      <c r="E340" s="42"/>
      <c r="F340" s="213" t="s">
        <v>378</v>
      </c>
      <c r="G340" s="42"/>
      <c r="H340" s="42"/>
      <c r="I340" s="214"/>
      <c r="J340" s="42"/>
      <c r="K340" s="42"/>
      <c r="L340" s="46"/>
      <c r="M340" s="215"/>
      <c r="N340" s="216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124</v>
      </c>
      <c r="AU340" s="19" t="s">
        <v>80</v>
      </c>
    </row>
    <row r="341" s="13" customFormat="1">
      <c r="A341" s="13"/>
      <c r="B341" s="217"/>
      <c r="C341" s="218"/>
      <c r="D341" s="219" t="s">
        <v>126</v>
      </c>
      <c r="E341" s="220" t="s">
        <v>21</v>
      </c>
      <c r="F341" s="221" t="s">
        <v>366</v>
      </c>
      <c r="G341" s="218"/>
      <c r="H341" s="220" t="s">
        <v>21</v>
      </c>
      <c r="I341" s="222"/>
      <c r="J341" s="218"/>
      <c r="K341" s="218"/>
      <c r="L341" s="223"/>
      <c r="M341" s="224"/>
      <c r="N341" s="225"/>
      <c r="O341" s="225"/>
      <c r="P341" s="225"/>
      <c r="Q341" s="225"/>
      <c r="R341" s="225"/>
      <c r="S341" s="225"/>
      <c r="T341" s="22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7" t="s">
        <v>126</v>
      </c>
      <c r="AU341" s="227" t="s">
        <v>80</v>
      </c>
      <c r="AV341" s="13" t="s">
        <v>78</v>
      </c>
      <c r="AW341" s="13" t="s">
        <v>34</v>
      </c>
      <c r="AX341" s="13" t="s">
        <v>73</v>
      </c>
      <c r="AY341" s="227" t="s">
        <v>115</v>
      </c>
    </row>
    <row r="342" s="14" customFormat="1">
      <c r="A342" s="14"/>
      <c r="B342" s="228"/>
      <c r="C342" s="229"/>
      <c r="D342" s="219" t="s">
        <v>126</v>
      </c>
      <c r="E342" s="230" t="s">
        <v>21</v>
      </c>
      <c r="F342" s="231" t="s">
        <v>367</v>
      </c>
      <c r="G342" s="229"/>
      <c r="H342" s="232">
        <v>5760</v>
      </c>
      <c r="I342" s="233"/>
      <c r="J342" s="229"/>
      <c r="K342" s="229"/>
      <c r="L342" s="234"/>
      <c r="M342" s="235"/>
      <c r="N342" s="236"/>
      <c r="O342" s="236"/>
      <c r="P342" s="236"/>
      <c r="Q342" s="236"/>
      <c r="R342" s="236"/>
      <c r="S342" s="236"/>
      <c r="T342" s="237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8" t="s">
        <v>126</v>
      </c>
      <c r="AU342" s="238" t="s">
        <v>80</v>
      </c>
      <c r="AV342" s="14" t="s">
        <v>80</v>
      </c>
      <c r="AW342" s="14" t="s">
        <v>34</v>
      </c>
      <c r="AX342" s="14" t="s">
        <v>73</v>
      </c>
      <c r="AY342" s="238" t="s">
        <v>115</v>
      </c>
    </row>
    <row r="343" s="13" customFormat="1">
      <c r="A343" s="13"/>
      <c r="B343" s="217"/>
      <c r="C343" s="218"/>
      <c r="D343" s="219" t="s">
        <v>126</v>
      </c>
      <c r="E343" s="220" t="s">
        <v>21</v>
      </c>
      <c r="F343" s="221" t="s">
        <v>161</v>
      </c>
      <c r="G343" s="218"/>
      <c r="H343" s="220" t="s">
        <v>21</v>
      </c>
      <c r="I343" s="222"/>
      <c r="J343" s="218"/>
      <c r="K343" s="218"/>
      <c r="L343" s="223"/>
      <c r="M343" s="224"/>
      <c r="N343" s="225"/>
      <c r="O343" s="225"/>
      <c r="P343" s="225"/>
      <c r="Q343" s="225"/>
      <c r="R343" s="225"/>
      <c r="S343" s="225"/>
      <c r="T343" s="22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7" t="s">
        <v>126</v>
      </c>
      <c r="AU343" s="227" t="s">
        <v>80</v>
      </c>
      <c r="AV343" s="13" t="s">
        <v>78</v>
      </c>
      <c r="AW343" s="13" t="s">
        <v>34</v>
      </c>
      <c r="AX343" s="13" t="s">
        <v>73</v>
      </c>
      <c r="AY343" s="227" t="s">
        <v>115</v>
      </c>
    </row>
    <row r="344" s="14" customFormat="1">
      <c r="A344" s="14"/>
      <c r="B344" s="228"/>
      <c r="C344" s="229"/>
      <c r="D344" s="219" t="s">
        <v>126</v>
      </c>
      <c r="E344" s="230" t="s">
        <v>21</v>
      </c>
      <c r="F344" s="231" t="s">
        <v>260</v>
      </c>
      <c r="G344" s="229"/>
      <c r="H344" s="232">
        <v>155</v>
      </c>
      <c r="I344" s="233"/>
      <c r="J344" s="229"/>
      <c r="K344" s="229"/>
      <c r="L344" s="234"/>
      <c r="M344" s="235"/>
      <c r="N344" s="236"/>
      <c r="O344" s="236"/>
      <c r="P344" s="236"/>
      <c r="Q344" s="236"/>
      <c r="R344" s="236"/>
      <c r="S344" s="236"/>
      <c r="T344" s="237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38" t="s">
        <v>126</v>
      </c>
      <c r="AU344" s="238" t="s">
        <v>80</v>
      </c>
      <c r="AV344" s="14" t="s">
        <v>80</v>
      </c>
      <c r="AW344" s="14" t="s">
        <v>34</v>
      </c>
      <c r="AX344" s="14" t="s">
        <v>73</v>
      </c>
      <c r="AY344" s="238" t="s">
        <v>115</v>
      </c>
    </row>
    <row r="345" s="13" customFormat="1">
      <c r="A345" s="13"/>
      <c r="B345" s="217"/>
      <c r="C345" s="218"/>
      <c r="D345" s="219" t="s">
        <v>126</v>
      </c>
      <c r="E345" s="220" t="s">
        <v>21</v>
      </c>
      <c r="F345" s="221" t="s">
        <v>163</v>
      </c>
      <c r="G345" s="218"/>
      <c r="H345" s="220" t="s">
        <v>21</v>
      </c>
      <c r="I345" s="222"/>
      <c r="J345" s="218"/>
      <c r="K345" s="218"/>
      <c r="L345" s="223"/>
      <c r="M345" s="224"/>
      <c r="N345" s="225"/>
      <c r="O345" s="225"/>
      <c r="P345" s="225"/>
      <c r="Q345" s="225"/>
      <c r="R345" s="225"/>
      <c r="S345" s="225"/>
      <c r="T345" s="22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27" t="s">
        <v>126</v>
      </c>
      <c r="AU345" s="227" t="s">
        <v>80</v>
      </c>
      <c r="AV345" s="13" t="s">
        <v>78</v>
      </c>
      <c r="AW345" s="13" t="s">
        <v>34</v>
      </c>
      <c r="AX345" s="13" t="s">
        <v>73</v>
      </c>
      <c r="AY345" s="227" t="s">
        <v>115</v>
      </c>
    </row>
    <row r="346" s="14" customFormat="1">
      <c r="A346" s="14"/>
      <c r="B346" s="228"/>
      <c r="C346" s="229"/>
      <c r="D346" s="219" t="s">
        <v>126</v>
      </c>
      <c r="E346" s="230" t="s">
        <v>21</v>
      </c>
      <c r="F346" s="231" t="s">
        <v>261</v>
      </c>
      <c r="G346" s="229"/>
      <c r="H346" s="232">
        <v>15</v>
      </c>
      <c r="I346" s="233"/>
      <c r="J346" s="229"/>
      <c r="K346" s="229"/>
      <c r="L346" s="234"/>
      <c r="M346" s="235"/>
      <c r="N346" s="236"/>
      <c r="O346" s="236"/>
      <c r="P346" s="236"/>
      <c r="Q346" s="236"/>
      <c r="R346" s="236"/>
      <c r="S346" s="236"/>
      <c r="T346" s="23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38" t="s">
        <v>126</v>
      </c>
      <c r="AU346" s="238" t="s">
        <v>80</v>
      </c>
      <c r="AV346" s="14" t="s">
        <v>80</v>
      </c>
      <c r="AW346" s="14" t="s">
        <v>34</v>
      </c>
      <c r="AX346" s="14" t="s">
        <v>73</v>
      </c>
      <c r="AY346" s="238" t="s">
        <v>115</v>
      </c>
    </row>
    <row r="347" s="14" customFormat="1">
      <c r="A347" s="14"/>
      <c r="B347" s="228"/>
      <c r="C347" s="229"/>
      <c r="D347" s="219" t="s">
        <v>126</v>
      </c>
      <c r="E347" s="230" t="s">
        <v>21</v>
      </c>
      <c r="F347" s="231" t="s">
        <v>262</v>
      </c>
      <c r="G347" s="229"/>
      <c r="H347" s="232">
        <v>20</v>
      </c>
      <c r="I347" s="233"/>
      <c r="J347" s="229"/>
      <c r="K347" s="229"/>
      <c r="L347" s="234"/>
      <c r="M347" s="235"/>
      <c r="N347" s="236"/>
      <c r="O347" s="236"/>
      <c r="P347" s="236"/>
      <c r="Q347" s="236"/>
      <c r="R347" s="236"/>
      <c r="S347" s="236"/>
      <c r="T347" s="237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38" t="s">
        <v>126</v>
      </c>
      <c r="AU347" s="238" t="s">
        <v>80</v>
      </c>
      <c r="AV347" s="14" t="s">
        <v>80</v>
      </c>
      <c r="AW347" s="14" t="s">
        <v>34</v>
      </c>
      <c r="AX347" s="14" t="s">
        <v>73</v>
      </c>
      <c r="AY347" s="238" t="s">
        <v>115</v>
      </c>
    </row>
    <row r="348" s="14" customFormat="1">
      <c r="A348" s="14"/>
      <c r="B348" s="228"/>
      <c r="C348" s="229"/>
      <c r="D348" s="219" t="s">
        <v>126</v>
      </c>
      <c r="E348" s="230" t="s">
        <v>21</v>
      </c>
      <c r="F348" s="231" t="s">
        <v>263</v>
      </c>
      <c r="G348" s="229"/>
      <c r="H348" s="232">
        <v>15</v>
      </c>
      <c r="I348" s="233"/>
      <c r="J348" s="229"/>
      <c r="K348" s="229"/>
      <c r="L348" s="234"/>
      <c r="M348" s="235"/>
      <c r="N348" s="236"/>
      <c r="O348" s="236"/>
      <c r="P348" s="236"/>
      <c r="Q348" s="236"/>
      <c r="R348" s="236"/>
      <c r="S348" s="236"/>
      <c r="T348" s="23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38" t="s">
        <v>126</v>
      </c>
      <c r="AU348" s="238" t="s">
        <v>80</v>
      </c>
      <c r="AV348" s="14" t="s">
        <v>80</v>
      </c>
      <c r="AW348" s="14" t="s">
        <v>34</v>
      </c>
      <c r="AX348" s="14" t="s">
        <v>73</v>
      </c>
      <c r="AY348" s="238" t="s">
        <v>115</v>
      </c>
    </row>
    <row r="349" s="14" customFormat="1">
      <c r="A349" s="14"/>
      <c r="B349" s="228"/>
      <c r="C349" s="229"/>
      <c r="D349" s="219" t="s">
        <v>126</v>
      </c>
      <c r="E349" s="230" t="s">
        <v>21</v>
      </c>
      <c r="F349" s="231" t="s">
        <v>264</v>
      </c>
      <c r="G349" s="229"/>
      <c r="H349" s="232">
        <v>25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38" t="s">
        <v>126</v>
      </c>
      <c r="AU349" s="238" t="s">
        <v>80</v>
      </c>
      <c r="AV349" s="14" t="s">
        <v>80</v>
      </c>
      <c r="AW349" s="14" t="s">
        <v>34</v>
      </c>
      <c r="AX349" s="14" t="s">
        <v>73</v>
      </c>
      <c r="AY349" s="238" t="s">
        <v>115</v>
      </c>
    </row>
    <row r="350" s="14" customFormat="1">
      <c r="A350" s="14"/>
      <c r="B350" s="228"/>
      <c r="C350" s="229"/>
      <c r="D350" s="219" t="s">
        <v>126</v>
      </c>
      <c r="E350" s="230" t="s">
        <v>21</v>
      </c>
      <c r="F350" s="231" t="s">
        <v>265</v>
      </c>
      <c r="G350" s="229"/>
      <c r="H350" s="232">
        <v>15</v>
      </c>
      <c r="I350" s="233"/>
      <c r="J350" s="229"/>
      <c r="K350" s="229"/>
      <c r="L350" s="234"/>
      <c r="M350" s="235"/>
      <c r="N350" s="236"/>
      <c r="O350" s="236"/>
      <c r="P350" s="236"/>
      <c r="Q350" s="236"/>
      <c r="R350" s="236"/>
      <c r="S350" s="236"/>
      <c r="T350" s="237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38" t="s">
        <v>126</v>
      </c>
      <c r="AU350" s="238" t="s">
        <v>80</v>
      </c>
      <c r="AV350" s="14" t="s">
        <v>80</v>
      </c>
      <c r="AW350" s="14" t="s">
        <v>34</v>
      </c>
      <c r="AX350" s="14" t="s">
        <v>73</v>
      </c>
      <c r="AY350" s="238" t="s">
        <v>115</v>
      </c>
    </row>
    <row r="351" s="15" customFormat="1">
      <c r="A351" s="15"/>
      <c r="B351" s="239"/>
      <c r="C351" s="240"/>
      <c r="D351" s="219" t="s">
        <v>126</v>
      </c>
      <c r="E351" s="241" t="s">
        <v>21</v>
      </c>
      <c r="F351" s="242" t="s">
        <v>132</v>
      </c>
      <c r="G351" s="240"/>
      <c r="H351" s="243">
        <v>6005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49" t="s">
        <v>126</v>
      </c>
      <c r="AU351" s="249" t="s">
        <v>80</v>
      </c>
      <c r="AV351" s="15" t="s">
        <v>122</v>
      </c>
      <c r="AW351" s="15" t="s">
        <v>34</v>
      </c>
      <c r="AX351" s="15" t="s">
        <v>78</v>
      </c>
      <c r="AY351" s="249" t="s">
        <v>115</v>
      </c>
    </row>
    <row r="352" s="2" customFormat="1" ht="24.15" customHeight="1">
      <c r="A352" s="40"/>
      <c r="B352" s="41"/>
      <c r="C352" s="199" t="s">
        <v>379</v>
      </c>
      <c r="D352" s="199" t="s">
        <v>117</v>
      </c>
      <c r="E352" s="200" t="s">
        <v>380</v>
      </c>
      <c r="F352" s="201" t="s">
        <v>381</v>
      </c>
      <c r="G352" s="202" t="s">
        <v>120</v>
      </c>
      <c r="H352" s="203">
        <v>6260</v>
      </c>
      <c r="I352" s="204"/>
      <c r="J352" s="205">
        <f>ROUND(I352*H352,2)</f>
        <v>0</v>
      </c>
      <c r="K352" s="201" t="s">
        <v>121</v>
      </c>
      <c r="L352" s="46"/>
      <c r="M352" s="206" t="s">
        <v>21</v>
      </c>
      <c r="N352" s="207" t="s">
        <v>44</v>
      </c>
      <c r="O352" s="86"/>
      <c r="P352" s="208">
        <f>O352*H352</f>
        <v>0</v>
      </c>
      <c r="Q352" s="208">
        <v>0</v>
      </c>
      <c r="R352" s="208">
        <f>Q352*H352</f>
        <v>0</v>
      </c>
      <c r="S352" s="208">
        <v>0</v>
      </c>
      <c r="T352" s="209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0" t="s">
        <v>122</v>
      </c>
      <c r="AT352" s="210" t="s">
        <v>117</v>
      </c>
      <c r="AU352" s="210" t="s">
        <v>80</v>
      </c>
      <c r="AY352" s="19" t="s">
        <v>115</v>
      </c>
      <c r="BE352" s="211">
        <f>IF(N352="základní",J352,0)</f>
        <v>0</v>
      </c>
      <c r="BF352" s="211">
        <f>IF(N352="snížená",J352,0)</f>
        <v>0</v>
      </c>
      <c r="BG352" s="211">
        <f>IF(N352="zákl. přenesená",J352,0)</f>
        <v>0</v>
      </c>
      <c r="BH352" s="211">
        <f>IF(N352="sníž. přenesená",J352,0)</f>
        <v>0</v>
      </c>
      <c r="BI352" s="211">
        <f>IF(N352="nulová",J352,0)</f>
        <v>0</v>
      </c>
      <c r="BJ352" s="19" t="s">
        <v>78</v>
      </c>
      <c r="BK352" s="211">
        <f>ROUND(I352*H352,2)</f>
        <v>0</v>
      </c>
      <c r="BL352" s="19" t="s">
        <v>122</v>
      </c>
      <c r="BM352" s="210" t="s">
        <v>382</v>
      </c>
    </row>
    <row r="353" s="2" customFormat="1">
      <c r="A353" s="40"/>
      <c r="B353" s="41"/>
      <c r="C353" s="42"/>
      <c r="D353" s="212" t="s">
        <v>124</v>
      </c>
      <c r="E353" s="42"/>
      <c r="F353" s="213" t="s">
        <v>383</v>
      </c>
      <c r="G353" s="42"/>
      <c r="H353" s="42"/>
      <c r="I353" s="214"/>
      <c r="J353" s="42"/>
      <c r="K353" s="42"/>
      <c r="L353" s="46"/>
      <c r="M353" s="215"/>
      <c r="N353" s="216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124</v>
      </c>
      <c r="AU353" s="19" t="s">
        <v>80</v>
      </c>
    </row>
    <row r="354" s="13" customFormat="1">
      <c r="A354" s="13"/>
      <c r="B354" s="217"/>
      <c r="C354" s="218"/>
      <c r="D354" s="219" t="s">
        <v>126</v>
      </c>
      <c r="E354" s="220" t="s">
        <v>21</v>
      </c>
      <c r="F354" s="221" t="s">
        <v>366</v>
      </c>
      <c r="G354" s="218"/>
      <c r="H354" s="220" t="s">
        <v>21</v>
      </c>
      <c r="I354" s="222"/>
      <c r="J354" s="218"/>
      <c r="K354" s="218"/>
      <c r="L354" s="223"/>
      <c r="M354" s="224"/>
      <c r="N354" s="225"/>
      <c r="O354" s="225"/>
      <c r="P354" s="225"/>
      <c r="Q354" s="225"/>
      <c r="R354" s="225"/>
      <c r="S354" s="225"/>
      <c r="T354" s="22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27" t="s">
        <v>126</v>
      </c>
      <c r="AU354" s="227" t="s">
        <v>80</v>
      </c>
      <c r="AV354" s="13" t="s">
        <v>78</v>
      </c>
      <c r="AW354" s="13" t="s">
        <v>34</v>
      </c>
      <c r="AX354" s="13" t="s">
        <v>73</v>
      </c>
      <c r="AY354" s="227" t="s">
        <v>115</v>
      </c>
    </row>
    <row r="355" s="14" customFormat="1">
      <c r="A355" s="14"/>
      <c r="B355" s="228"/>
      <c r="C355" s="229"/>
      <c r="D355" s="219" t="s">
        <v>126</v>
      </c>
      <c r="E355" s="230" t="s">
        <v>21</v>
      </c>
      <c r="F355" s="231" t="s">
        <v>373</v>
      </c>
      <c r="G355" s="229"/>
      <c r="H355" s="232">
        <v>6015</v>
      </c>
      <c r="I355" s="233"/>
      <c r="J355" s="229"/>
      <c r="K355" s="229"/>
      <c r="L355" s="234"/>
      <c r="M355" s="235"/>
      <c r="N355" s="236"/>
      <c r="O355" s="236"/>
      <c r="P355" s="236"/>
      <c r="Q355" s="236"/>
      <c r="R355" s="236"/>
      <c r="S355" s="236"/>
      <c r="T355" s="237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38" t="s">
        <v>126</v>
      </c>
      <c r="AU355" s="238" t="s">
        <v>80</v>
      </c>
      <c r="AV355" s="14" t="s">
        <v>80</v>
      </c>
      <c r="AW355" s="14" t="s">
        <v>34</v>
      </c>
      <c r="AX355" s="14" t="s">
        <v>73</v>
      </c>
      <c r="AY355" s="238" t="s">
        <v>115</v>
      </c>
    </row>
    <row r="356" s="13" customFormat="1">
      <c r="A356" s="13"/>
      <c r="B356" s="217"/>
      <c r="C356" s="218"/>
      <c r="D356" s="219" t="s">
        <v>126</v>
      </c>
      <c r="E356" s="220" t="s">
        <v>21</v>
      </c>
      <c r="F356" s="221" t="s">
        <v>161</v>
      </c>
      <c r="G356" s="218"/>
      <c r="H356" s="220" t="s">
        <v>21</v>
      </c>
      <c r="I356" s="222"/>
      <c r="J356" s="218"/>
      <c r="K356" s="218"/>
      <c r="L356" s="223"/>
      <c r="M356" s="224"/>
      <c r="N356" s="225"/>
      <c r="O356" s="225"/>
      <c r="P356" s="225"/>
      <c r="Q356" s="225"/>
      <c r="R356" s="225"/>
      <c r="S356" s="225"/>
      <c r="T356" s="22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27" t="s">
        <v>126</v>
      </c>
      <c r="AU356" s="227" t="s">
        <v>80</v>
      </c>
      <c r="AV356" s="13" t="s">
        <v>78</v>
      </c>
      <c r="AW356" s="13" t="s">
        <v>34</v>
      </c>
      <c r="AX356" s="13" t="s">
        <v>73</v>
      </c>
      <c r="AY356" s="227" t="s">
        <v>115</v>
      </c>
    </row>
    <row r="357" s="14" customFormat="1">
      <c r="A357" s="14"/>
      <c r="B357" s="228"/>
      <c r="C357" s="229"/>
      <c r="D357" s="219" t="s">
        <v>126</v>
      </c>
      <c r="E357" s="230" t="s">
        <v>21</v>
      </c>
      <c r="F357" s="231" t="s">
        <v>260</v>
      </c>
      <c r="G357" s="229"/>
      <c r="H357" s="232">
        <v>155</v>
      </c>
      <c r="I357" s="233"/>
      <c r="J357" s="229"/>
      <c r="K357" s="229"/>
      <c r="L357" s="234"/>
      <c r="M357" s="235"/>
      <c r="N357" s="236"/>
      <c r="O357" s="236"/>
      <c r="P357" s="236"/>
      <c r="Q357" s="236"/>
      <c r="R357" s="236"/>
      <c r="S357" s="236"/>
      <c r="T357" s="237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38" t="s">
        <v>126</v>
      </c>
      <c r="AU357" s="238" t="s">
        <v>80</v>
      </c>
      <c r="AV357" s="14" t="s">
        <v>80</v>
      </c>
      <c r="AW357" s="14" t="s">
        <v>34</v>
      </c>
      <c r="AX357" s="14" t="s">
        <v>73</v>
      </c>
      <c r="AY357" s="238" t="s">
        <v>115</v>
      </c>
    </row>
    <row r="358" s="13" customFormat="1">
      <c r="A358" s="13"/>
      <c r="B358" s="217"/>
      <c r="C358" s="218"/>
      <c r="D358" s="219" t="s">
        <v>126</v>
      </c>
      <c r="E358" s="220" t="s">
        <v>21</v>
      </c>
      <c r="F358" s="221" t="s">
        <v>163</v>
      </c>
      <c r="G358" s="218"/>
      <c r="H358" s="220" t="s">
        <v>21</v>
      </c>
      <c r="I358" s="222"/>
      <c r="J358" s="218"/>
      <c r="K358" s="218"/>
      <c r="L358" s="223"/>
      <c r="M358" s="224"/>
      <c r="N358" s="225"/>
      <c r="O358" s="225"/>
      <c r="P358" s="225"/>
      <c r="Q358" s="225"/>
      <c r="R358" s="225"/>
      <c r="S358" s="225"/>
      <c r="T358" s="22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27" t="s">
        <v>126</v>
      </c>
      <c r="AU358" s="227" t="s">
        <v>80</v>
      </c>
      <c r="AV358" s="13" t="s">
        <v>78</v>
      </c>
      <c r="AW358" s="13" t="s">
        <v>34</v>
      </c>
      <c r="AX358" s="13" t="s">
        <v>73</v>
      </c>
      <c r="AY358" s="227" t="s">
        <v>115</v>
      </c>
    </row>
    <row r="359" s="14" customFormat="1">
      <c r="A359" s="14"/>
      <c r="B359" s="228"/>
      <c r="C359" s="229"/>
      <c r="D359" s="219" t="s">
        <v>126</v>
      </c>
      <c r="E359" s="230" t="s">
        <v>21</v>
      </c>
      <c r="F359" s="231" t="s">
        <v>261</v>
      </c>
      <c r="G359" s="229"/>
      <c r="H359" s="232">
        <v>15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38" t="s">
        <v>126</v>
      </c>
      <c r="AU359" s="238" t="s">
        <v>80</v>
      </c>
      <c r="AV359" s="14" t="s">
        <v>80</v>
      </c>
      <c r="AW359" s="14" t="s">
        <v>34</v>
      </c>
      <c r="AX359" s="14" t="s">
        <v>73</v>
      </c>
      <c r="AY359" s="238" t="s">
        <v>115</v>
      </c>
    </row>
    <row r="360" s="14" customFormat="1">
      <c r="A360" s="14"/>
      <c r="B360" s="228"/>
      <c r="C360" s="229"/>
      <c r="D360" s="219" t="s">
        <v>126</v>
      </c>
      <c r="E360" s="230" t="s">
        <v>21</v>
      </c>
      <c r="F360" s="231" t="s">
        <v>262</v>
      </c>
      <c r="G360" s="229"/>
      <c r="H360" s="232">
        <v>20</v>
      </c>
      <c r="I360" s="233"/>
      <c r="J360" s="229"/>
      <c r="K360" s="229"/>
      <c r="L360" s="234"/>
      <c r="M360" s="235"/>
      <c r="N360" s="236"/>
      <c r="O360" s="236"/>
      <c r="P360" s="236"/>
      <c r="Q360" s="236"/>
      <c r="R360" s="236"/>
      <c r="S360" s="236"/>
      <c r="T360" s="237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38" t="s">
        <v>126</v>
      </c>
      <c r="AU360" s="238" t="s">
        <v>80</v>
      </c>
      <c r="AV360" s="14" t="s">
        <v>80</v>
      </c>
      <c r="AW360" s="14" t="s">
        <v>34</v>
      </c>
      <c r="AX360" s="14" t="s">
        <v>73</v>
      </c>
      <c r="AY360" s="238" t="s">
        <v>115</v>
      </c>
    </row>
    <row r="361" s="14" customFormat="1">
      <c r="A361" s="14"/>
      <c r="B361" s="228"/>
      <c r="C361" s="229"/>
      <c r="D361" s="219" t="s">
        <v>126</v>
      </c>
      <c r="E361" s="230" t="s">
        <v>21</v>
      </c>
      <c r="F361" s="231" t="s">
        <v>263</v>
      </c>
      <c r="G361" s="229"/>
      <c r="H361" s="232">
        <v>15</v>
      </c>
      <c r="I361" s="233"/>
      <c r="J361" s="229"/>
      <c r="K361" s="229"/>
      <c r="L361" s="234"/>
      <c r="M361" s="235"/>
      <c r="N361" s="236"/>
      <c r="O361" s="236"/>
      <c r="P361" s="236"/>
      <c r="Q361" s="236"/>
      <c r="R361" s="236"/>
      <c r="S361" s="236"/>
      <c r="T361" s="237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38" t="s">
        <v>126</v>
      </c>
      <c r="AU361" s="238" t="s">
        <v>80</v>
      </c>
      <c r="AV361" s="14" t="s">
        <v>80</v>
      </c>
      <c r="AW361" s="14" t="s">
        <v>34</v>
      </c>
      <c r="AX361" s="14" t="s">
        <v>73</v>
      </c>
      <c r="AY361" s="238" t="s">
        <v>115</v>
      </c>
    </row>
    <row r="362" s="14" customFormat="1">
      <c r="A362" s="14"/>
      <c r="B362" s="228"/>
      <c r="C362" s="229"/>
      <c r="D362" s="219" t="s">
        <v>126</v>
      </c>
      <c r="E362" s="230" t="s">
        <v>21</v>
      </c>
      <c r="F362" s="231" t="s">
        <v>264</v>
      </c>
      <c r="G362" s="229"/>
      <c r="H362" s="232">
        <v>25</v>
      </c>
      <c r="I362" s="233"/>
      <c r="J362" s="229"/>
      <c r="K362" s="229"/>
      <c r="L362" s="234"/>
      <c r="M362" s="235"/>
      <c r="N362" s="236"/>
      <c r="O362" s="236"/>
      <c r="P362" s="236"/>
      <c r="Q362" s="236"/>
      <c r="R362" s="236"/>
      <c r="S362" s="236"/>
      <c r="T362" s="237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38" t="s">
        <v>126</v>
      </c>
      <c r="AU362" s="238" t="s">
        <v>80</v>
      </c>
      <c r="AV362" s="14" t="s">
        <v>80</v>
      </c>
      <c r="AW362" s="14" t="s">
        <v>34</v>
      </c>
      <c r="AX362" s="14" t="s">
        <v>73</v>
      </c>
      <c r="AY362" s="238" t="s">
        <v>115</v>
      </c>
    </row>
    <row r="363" s="14" customFormat="1">
      <c r="A363" s="14"/>
      <c r="B363" s="228"/>
      <c r="C363" s="229"/>
      <c r="D363" s="219" t="s">
        <v>126</v>
      </c>
      <c r="E363" s="230" t="s">
        <v>21</v>
      </c>
      <c r="F363" s="231" t="s">
        <v>265</v>
      </c>
      <c r="G363" s="229"/>
      <c r="H363" s="232">
        <v>15</v>
      </c>
      <c r="I363" s="233"/>
      <c r="J363" s="229"/>
      <c r="K363" s="229"/>
      <c r="L363" s="234"/>
      <c r="M363" s="235"/>
      <c r="N363" s="236"/>
      <c r="O363" s="236"/>
      <c r="P363" s="236"/>
      <c r="Q363" s="236"/>
      <c r="R363" s="236"/>
      <c r="S363" s="236"/>
      <c r="T363" s="237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38" t="s">
        <v>126</v>
      </c>
      <c r="AU363" s="238" t="s">
        <v>80</v>
      </c>
      <c r="AV363" s="14" t="s">
        <v>80</v>
      </c>
      <c r="AW363" s="14" t="s">
        <v>34</v>
      </c>
      <c r="AX363" s="14" t="s">
        <v>73</v>
      </c>
      <c r="AY363" s="238" t="s">
        <v>115</v>
      </c>
    </row>
    <row r="364" s="15" customFormat="1">
      <c r="A364" s="15"/>
      <c r="B364" s="239"/>
      <c r="C364" s="240"/>
      <c r="D364" s="219" t="s">
        <v>126</v>
      </c>
      <c r="E364" s="241" t="s">
        <v>21</v>
      </c>
      <c r="F364" s="242" t="s">
        <v>132</v>
      </c>
      <c r="G364" s="240"/>
      <c r="H364" s="243">
        <v>6260</v>
      </c>
      <c r="I364" s="244"/>
      <c r="J364" s="240"/>
      <c r="K364" s="240"/>
      <c r="L364" s="245"/>
      <c r="M364" s="246"/>
      <c r="N364" s="247"/>
      <c r="O364" s="247"/>
      <c r="P364" s="247"/>
      <c r="Q364" s="247"/>
      <c r="R364" s="247"/>
      <c r="S364" s="247"/>
      <c r="T364" s="248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49" t="s">
        <v>126</v>
      </c>
      <c r="AU364" s="249" t="s">
        <v>80</v>
      </c>
      <c r="AV364" s="15" t="s">
        <v>122</v>
      </c>
      <c r="AW364" s="15" t="s">
        <v>34</v>
      </c>
      <c r="AX364" s="15" t="s">
        <v>78</v>
      </c>
      <c r="AY364" s="249" t="s">
        <v>115</v>
      </c>
    </row>
    <row r="365" s="2" customFormat="1" ht="24.15" customHeight="1">
      <c r="A365" s="40"/>
      <c r="B365" s="41"/>
      <c r="C365" s="199" t="s">
        <v>384</v>
      </c>
      <c r="D365" s="199" t="s">
        <v>117</v>
      </c>
      <c r="E365" s="200" t="s">
        <v>385</v>
      </c>
      <c r="F365" s="201" t="s">
        <v>386</v>
      </c>
      <c r="G365" s="202" t="s">
        <v>120</v>
      </c>
      <c r="H365" s="203">
        <v>213</v>
      </c>
      <c r="I365" s="204"/>
      <c r="J365" s="205">
        <f>ROUND(I365*H365,2)</f>
        <v>0</v>
      </c>
      <c r="K365" s="201" t="s">
        <v>121</v>
      </c>
      <c r="L365" s="46"/>
      <c r="M365" s="206" t="s">
        <v>21</v>
      </c>
      <c r="N365" s="207" t="s">
        <v>44</v>
      </c>
      <c r="O365" s="86"/>
      <c r="P365" s="208">
        <f>O365*H365</f>
        <v>0</v>
      </c>
      <c r="Q365" s="208">
        <v>0</v>
      </c>
      <c r="R365" s="208">
        <f>Q365*H365</f>
        <v>0</v>
      </c>
      <c r="S365" s="208">
        <v>0</v>
      </c>
      <c r="T365" s="209">
        <f>S365*H365</f>
        <v>0</v>
      </c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R365" s="210" t="s">
        <v>122</v>
      </c>
      <c r="AT365" s="210" t="s">
        <v>117</v>
      </c>
      <c r="AU365" s="210" t="s">
        <v>80</v>
      </c>
      <c r="AY365" s="19" t="s">
        <v>115</v>
      </c>
      <c r="BE365" s="211">
        <f>IF(N365="základní",J365,0)</f>
        <v>0</v>
      </c>
      <c r="BF365" s="211">
        <f>IF(N365="snížená",J365,0)</f>
        <v>0</v>
      </c>
      <c r="BG365" s="211">
        <f>IF(N365="zákl. přenesená",J365,0)</f>
        <v>0</v>
      </c>
      <c r="BH365" s="211">
        <f>IF(N365="sníž. přenesená",J365,0)</f>
        <v>0</v>
      </c>
      <c r="BI365" s="211">
        <f>IF(N365="nulová",J365,0)</f>
        <v>0</v>
      </c>
      <c r="BJ365" s="19" t="s">
        <v>78</v>
      </c>
      <c r="BK365" s="211">
        <f>ROUND(I365*H365,2)</f>
        <v>0</v>
      </c>
      <c r="BL365" s="19" t="s">
        <v>122</v>
      </c>
      <c r="BM365" s="210" t="s">
        <v>387</v>
      </c>
    </row>
    <row r="366" s="2" customFormat="1">
      <c r="A366" s="40"/>
      <c r="B366" s="41"/>
      <c r="C366" s="42"/>
      <c r="D366" s="212" t="s">
        <v>124</v>
      </c>
      <c r="E366" s="42"/>
      <c r="F366" s="213" t="s">
        <v>388</v>
      </c>
      <c r="G366" s="42"/>
      <c r="H366" s="42"/>
      <c r="I366" s="214"/>
      <c r="J366" s="42"/>
      <c r="K366" s="42"/>
      <c r="L366" s="46"/>
      <c r="M366" s="215"/>
      <c r="N366" s="216"/>
      <c r="O366" s="86"/>
      <c r="P366" s="86"/>
      <c r="Q366" s="86"/>
      <c r="R366" s="86"/>
      <c r="S366" s="86"/>
      <c r="T366" s="87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T366" s="19" t="s">
        <v>124</v>
      </c>
      <c r="AU366" s="19" t="s">
        <v>80</v>
      </c>
    </row>
    <row r="367" s="13" customFormat="1">
      <c r="A367" s="13"/>
      <c r="B367" s="217"/>
      <c r="C367" s="218"/>
      <c r="D367" s="219" t="s">
        <v>126</v>
      </c>
      <c r="E367" s="220" t="s">
        <v>21</v>
      </c>
      <c r="F367" s="221" t="s">
        <v>127</v>
      </c>
      <c r="G367" s="218"/>
      <c r="H367" s="220" t="s">
        <v>21</v>
      </c>
      <c r="I367" s="222"/>
      <c r="J367" s="218"/>
      <c r="K367" s="218"/>
      <c r="L367" s="223"/>
      <c r="M367" s="224"/>
      <c r="N367" s="225"/>
      <c r="O367" s="225"/>
      <c r="P367" s="225"/>
      <c r="Q367" s="225"/>
      <c r="R367" s="225"/>
      <c r="S367" s="225"/>
      <c r="T367" s="22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7" t="s">
        <v>126</v>
      </c>
      <c r="AU367" s="227" t="s">
        <v>80</v>
      </c>
      <c r="AV367" s="13" t="s">
        <v>78</v>
      </c>
      <c r="AW367" s="13" t="s">
        <v>34</v>
      </c>
      <c r="AX367" s="13" t="s">
        <v>73</v>
      </c>
      <c r="AY367" s="227" t="s">
        <v>115</v>
      </c>
    </row>
    <row r="368" s="14" customFormat="1">
      <c r="A368" s="14"/>
      <c r="B368" s="228"/>
      <c r="C368" s="229"/>
      <c r="D368" s="219" t="s">
        <v>126</v>
      </c>
      <c r="E368" s="230" t="s">
        <v>21</v>
      </c>
      <c r="F368" s="231" t="s">
        <v>128</v>
      </c>
      <c r="G368" s="229"/>
      <c r="H368" s="232">
        <v>8</v>
      </c>
      <c r="I368" s="233"/>
      <c r="J368" s="229"/>
      <c r="K368" s="229"/>
      <c r="L368" s="234"/>
      <c r="M368" s="235"/>
      <c r="N368" s="236"/>
      <c r="O368" s="236"/>
      <c r="P368" s="236"/>
      <c r="Q368" s="236"/>
      <c r="R368" s="236"/>
      <c r="S368" s="236"/>
      <c r="T368" s="23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38" t="s">
        <v>126</v>
      </c>
      <c r="AU368" s="238" t="s">
        <v>80</v>
      </c>
      <c r="AV368" s="14" t="s">
        <v>80</v>
      </c>
      <c r="AW368" s="14" t="s">
        <v>34</v>
      </c>
      <c r="AX368" s="14" t="s">
        <v>73</v>
      </c>
      <c r="AY368" s="238" t="s">
        <v>115</v>
      </c>
    </row>
    <row r="369" s="14" customFormat="1">
      <c r="A369" s="14"/>
      <c r="B369" s="228"/>
      <c r="C369" s="229"/>
      <c r="D369" s="219" t="s">
        <v>126</v>
      </c>
      <c r="E369" s="230" t="s">
        <v>21</v>
      </c>
      <c r="F369" s="231" t="s">
        <v>129</v>
      </c>
      <c r="G369" s="229"/>
      <c r="H369" s="232">
        <v>7</v>
      </c>
      <c r="I369" s="233"/>
      <c r="J369" s="229"/>
      <c r="K369" s="229"/>
      <c r="L369" s="234"/>
      <c r="M369" s="235"/>
      <c r="N369" s="236"/>
      <c r="O369" s="236"/>
      <c r="P369" s="236"/>
      <c r="Q369" s="236"/>
      <c r="R369" s="236"/>
      <c r="S369" s="236"/>
      <c r="T369" s="237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38" t="s">
        <v>126</v>
      </c>
      <c r="AU369" s="238" t="s">
        <v>80</v>
      </c>
      <c r="AV369" s="14" t="s">
        <v>80</v>
      </c>
      <c r="AW369" s="14" t="s">
        <v>34</v>
      </c>
      <c r="AX369" s="14" t="s">
        <v>73</v>
      </c>
      <c r="AY369" s="238" t="s">
        <v>115</v>
      </c>
    </row>
    <row r="370" s="14" customFormat="1">
      <c r="A370" s="14"/>
      <c r="B370" s="228"/>
      <c r="C370" s="229"/>
      <c r="D370" s="219" t="s">
        <v>126</v>
      </c>
      <c r="E370" s="230" t="s">
        <v>21</v>
      </c>
      <c r="F370" s="231" t="s">
        <v>130</v>
      </c>
      <c r="G370" s="229"/>
      <c r="H370" s="232">
        <v>6.5</v>
      </c>
      <c r="I370" s="233"/>
      <c r="J370" s="229"/>
      <c r="K370" s="229"/>
      <c r="L370" s="234"/>
      <c r="M370" s="235"/>
      <c r="N370" s="236"/>
      <c r="O370" s="236"/>
      <c r="P370" s="236"/>
      <c r="Q370" s="236"/>
      <c r="R370" s="236"/>
      <c r="S370" s="236"/>
      <c r="T370" s="237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38" t="s">
        <v>126</v>
      </c>
      <c r="AU370" s="238" t="s">
        <v>80</v>
      </c>
      <c r="AV370" s="14" t="s">
        <v>80</v>
      </c>
      <c r="AW370" s="14" t="s">
        <v>34</v>
      </c>
      <c r="AX370" s="14" t="s">
        <v>73</v>
      </c>
      <c r="AY370" s="238" t="s">
        <v>115</v>
      </c>
    </row>
    <row r="371" s="14" customFormat="1">
      <c r="A371" s="14"/>
      <c r="B371" s="228"/>
      <c r="C371" s="229"/>
      <c r="D371" s="219" t="s">
        <v>126</v>
      </c>
      <c r="E371" s="230" t="s">
        <v>21</v>
      </c>
      <c r="F371" s="231" t="s">
        <v>131</v>
      </c>
      <c r="G371" s="229"/>
      <c r="H371" s="232">
        <v>6.5</v>
      </c>
      <c r="I371" s="233"/>
      <c r="J371" s="229"/>
      <c r="K371" s="229"/>
      <c r="L371" s="234"/>
      <c r="M371" s="235"/>
      <c r="N371" s="236"/>
      <c r="O371" s="236"/>
      <c r="P371" s="236"/>
      <c r="Q371" s="236"/>
      <c r="R371" s="236"/>
      <c r="S371" s="236"/>
      <c r="T371" s="23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38" t="s">
        <v>126</v>
      </c>
      <c r="AU371" s="238" t="s">
        <v>80</v>
      </c>
      <c r="AV371" s="14" t="s">
        <v>80</v>
      </c>
      <c r="AW371" s="14" t="s">
        <v>34</v>
      </c>
      <c r="AX371" s="14" t="s">
        <v>73</v>
      </c>
      <c r="AY371" s="238" t="s">
        <v>115</v>
      </c>
    </row>
    <row r="372" s="13" customFormat="1">
      <c r="A372" s="13"/>
      <c r="B372" s="217"/>
      <c r="C372" s="218"/>
      <c r="D372" s="219" t="s">
        <v>126</v>
      </c>
      <c r="E372" s="220" t="s">
        <v>21</v>
      </c>
      <c r="F372" s="221" t="s">
        <v>140</v>
      </c>
      <c r="G372" s="218"/>
      <c r="H372" s="220" t="s">
        <v>21</v>
      </c>
      <c r="I372" s="222"/>
      <c r="J372" s="218"/>
      <c r="K372" s="218"/>
      <c r="L372" s="223"/>
      <c r="M372" s="224"/>
      <c r="N372" s="225"/>
      <c r="O372" s="225"/>
      <c r="P372" s="225"/>
      <c r="Q372" s="225"/>
      <c r="R372" s="225"/>
      <c r="S372" s="225"/>
      <c r="T372" s="22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7" t="s">
        <v>126</v>
      </c>
      <c r="AU372" s="227" t="s">
        <v>80</v>
      </c>
      <c r="AV372" s="13" t="s">
        <v>78</v>
      </c>
      <c r="AW372" s="13" t="s">
        <v>34</v>
      </c>
      <c r="AX372" s="13" t="s">
        <v>73</v>
      </c>
      <c r="AY372" s="227" t="s">
        <v>115</v>
      </c>
    </row>
    <row r="373" s="14" customFormat="1">
      <c r="A373" s="14"/>
      <c r="B373" s="228"/>
      <c r="C373" s="229"/>
      <c r="D373" s="219" t="s">
        <v>126</v>
      </c>
      <c r="E373" s="230" t="s">
        <v>21</v>
      </c>
      <c r="F373" s="231" t="s">
        <v>141</v>
      </c>
      <c r="G373" s="229"/>
      <c r="H373" s="232">
        <v>185</v>
      </c>
      <c r="I373" s="233"/>
      <c r="J373" s="229"/>
      <c r="K373" s="229"/>
      <c r="L373" s="234"/>
      <c r="M373" s="235"/>
      <c r="N373" s="236"/>
      <c r="O373" s="236"/>
      <c r="P373" s="236"/>
      <c r="Q373" s="236"/>
      <c r="R373" s="236"/>
      <c r="S373" s="236"/>
      <c r="T373" s="237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8" t="s">
        <v>126</v>
      </c>
      <c r="AU373" s="238" t="s">
        <v>80</v>
      </c>
      <c r="AV373" s="14" t="s">
        <v>80</v>
      </c>
      <c r="AW373" s="14" t="s">
        <v>34</v>
      </c>
      <c r="AX373" s="14" t="s">
        <v>73</v>
      </c>
      <c r="AY373" s="238" t="s">
        <v>115</v>
      </c>
    </row>
    <row r="374" s="13" customFormat="1">
      <c r="A374" s="13"/>
      <c r="B374" s="217"/>
      <c r="C374" s="218"/>
      <c r="D374" s="219" t="s">
        <v>126</v>
      </c>
      <c r="E374" s="220" t="s">
        <v>21</v>
      </c>
      <c r="F374" s="221" t="s">
        <v>142</v>
      </c>
      <c r="G374" s="218"/>
      <c r="H374" s="220" t="s">
        <v>21</v>
      </c>
      <c r="I374" s="222"/>
      <c r="J374" s="218"/>
      <c r="K374" s="218"/>
      <c r="L374" s="223"/>
      <c r="M374" s="224"/>
      <c r="N374" s="225"/>
      <c r="O374" s="225"/>
      <c r="P374" s="225"/>
      <c r="Q374" s="225"/>
      <c r="R374" s="225"/>
      <c r="S374" s="225"/>
      <c r="T374" s="22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7" t="s">
        <v>126</v>
      </c>
      <c r="AU374" s="227" t="s">
        <v>80</v>
      </c>
      <c r="AV374" s="13" t="s">
        <v>78</v>
      </c>
      <c r="AW374" s="13" t="s">
        <v>34</v>
      </c>
      <c r="AX374" s="13" t="s">
        <v>73</v>
      </c>
      <c r="AY374" s="227" t="s">
        <v>115</v>
      </c>
    </row>
    <row r="375" s="15" customFormat="1">
      <c r="A375" s="15"/>
      <c r="B375" s="239"/>
      <c r="C375" s="240"/>
      <c r="D375" s="219" t="s">
        <v>126</v>
      </c>
      <c r="E375" s="241" t="s">
        <v>21</v>
      </c>
      <c r="F375" s="242" t="s">
        <v>132</v>
      </c>
      <c r="G375" s="240"/>
      <c r="H375" s="243">
        <v>213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49" t="s">
        <v>126</v>
      </c>
      <c r="AU375" s="249" t="s">
        <v>80</v>
      </c>
      <c r="AV375" s="15" t="s">
        <v>122</v>
      </c>
      <c r="AW375" s="15" t="s">
        <v>34</v>
      </c>
      <c r="AX375" s="15" t="s">
        <v>78</v>
      </c>
      <c r="AY375" s="249" t="s">
        <v>115</v>
      </c>
    </row>
    <row r="376" s="2" customFormat="1" ht="24.15" customHeight="1">
      <c r="A376" s="40"/>
      <c r="B376" s="41"/>
      <c r="C376" s="199" t="s">
        <v>389</v>
      </c>
      <c r="D376" s="199" t="s">
        <v>117</v>
      </c>
      <c r="E376" s="200" t="s">
        <v>390</v>
      </c>
      <c r="F376" s="201" t="s">
        <v>391</v>
      </c>
      <c r="G376" s="202" t="s">
        <v>120</v>
      </c>
      <c r="H376" s="203">
        <v>27</v>
      </c>
      <c r="I376" s="204"/>
      <c r="J376" s="205">
        <f>ROUND(I376*H376,2)</f>
        <v>0</v>
      </c>
      <c r="K376" s="201" t="s">
        <v>121</v>
      </c>
      <c r="L376" s="46"/>
      <c r="M376" s="206" t="s">
        <v>21</v>
      </c>
      <c r="N376" s="207" t="s">
        <v>44</v>
      </c>
      <c r="O376" s="86"/>
      <c r="P376" s="208">
        <f>O376*H376</f>
        <v>0</v>
      </c>
      <c r="Q376" s="208">
        <v>0.13403999999999999</v>
      </c>
      <c r="R376" s="208">
        <f>Q376*H376</f>
        <v>3.6190799999999999</v>
      </c>
      <c r="S376" s="208">
        <v>0</v>
      </c>
      <c r="T376" s="209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0" t="s">
        <v>122</v>
      </c>
      <c r="AT376" s="210" t="s">
        <v>117</v>
      </c>
      <c r="AU376" s="210" t="s">
        <v>80</v>
      </c>
      <c r="AY376" s="19" t="s">
        <v>115</v>
      </c>
      <c r="BE376" s="211">
        <f>IF(N376="základní",J376,0)</f>
        <v>0</v>
      </c>
      <c r="BF376" s="211">
        <f>IF(N376="snížená",J376,0)</f>
        <v>0</v>
      </c>
      <c r="BG376" s="211">
        <f>IF(N376="zákl. přenesená",J376,0)</f>
        <v>0</v>
      </c>
      <c r="BH376" s="211">
        <f>IF(N376="sníž. přenesená",J376,0)</f>
        <v>0</v>
      </c>
      <c r="BI376" s="211">
        <f>IF(N376="nulová",J376,0)</f>
        <v>0</v>
      </c>
      <c r="BJ376" s="19" t="s">
        <v>78</v>
      </c>
      <c r="BK376" s="211">
        <f>ROUND(I376*H376,2)</f>
        <v>0</v>
      </c>
      <c r="BL376" s="19" t="s">
        <v>122</v>
      </c>
      <c r="BM376" s="210" t="s">
        <v>392</v>
      </c>
    </row>
    <row r="377" s="2" customFormat="1">
      <c r="A377" s="40"/>
      <c r="B377" s="41"/>
      <c r="C377" s="42"/>
      <c r="D377" s="212" t="s">
        <v>124</v>
      </c>
      <c r="E377" s="42"/>
      <c r="F377" s="213" t="s">
        <v>393</v>
      </c>
      <c r="G377" s="42"/>
      <c r="H377" s="42"/>
      <c r="I377" s="214"/>
      <c r="J377" s="42"/>
      <c r="K377" s="42"/>
      <c r="L377" s="46"/>
      <c r="M377" s="215"/>
      <c r="N377" s="216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124</v>
      </c>
      <c r="AU377" s="19" t="s">
        <v>80</v>
      </c>
    </row>
    <row r="378" s="13" customFormat="1">
      <c r="A378" s="13"/>
      <c r="B378" s="217"/>
      <c r="C378" s="218"/>
      <c r="D378" s="219" t="s">
        <v>126</v>
      </c>
      <c r="E378" s="220" t="s">
        <v>21</v>
      </c>
      <c r="F378" s="221" t="s">
        <v>149</v>
      </c>
      <c r="G378" s="218"/>
      <c r="H378" s="220" t="s">
        <v>21</v>
      </c>
      <c r="I378" s="222"/>
      <c r="J378" s="218"/>
      <c r="K378" s="218"/>
      <c r="L378" s="223"/>
      <c r="M378" s="224"/>
      <c r="N378" s="225"/>
      <c r="O378" s="225"/>
      <c r="P378" s="225"/>
      <c r="Q378" s="225"/>
      <c r="R378" s="225"/>
      <c r="S378" s="225"/>
      <c r="T378" s="22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27" t="s">
        <v>126</v>
      </c>
      <c r="AU378" s="227" t="s">
        <v>80</v>
      </c>
      <c r="AV378" s="13" t="s">
        <v>78</v>
      </c>
      <c r="AW378" s="13" t="s">
        <v>34</v>
      </c>
      <c r="AX378" s="13" t="s">
        <v>73</v>
      </c>
      <c r="AY378" s="227" t="s">
        <v>115</v>
      </c>
    </row>
    <row r="379" s="14" customFormat="1">
      <c r="A379" s="14"/>
      <c r="B379" s="228"/>
      <c r="C379" s="229"/>
      <c r="D379" s="219" t="s">
        <v>126</v>
      </c>
      <c r="E379" s="230" t="s">
        <v>21</v>
      </c>
      <c r="F379" s="231" t="s">
        <v>150</v>
      </c>
      <c r="G379" s="229"/>
      <c r="H379" s="232">
        <v>11.5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38" t="s">
        <v>126</v>
      </c>
      <c r="AU379" s="238" t="s">
        <v>80</v>
      </c>
      <c r="AV379" s="14" t="s">
        <v>80</v>
      </c>
      <c r="AW379" s="14" t="s">
        <v>34</v>
      </c>
      <c r="AX379" s="14" t="s">
        <v>73</v>
      </c>
      <c r="AY379" s="238" t="s">
        <v>115</v>
      </c>
    </row>
    <row r="380" s="14" customFormat="1">
      <c r="A380" s="14"/>
      <c r="B380" s="228"/>
      <c r="C380" s="229"/>
      <c r="D380" s="219" t="s">
        <v>126</v>
      </c>
      <c r="E380" s="230" t="s">
        <v>21</v>
      </c>
      <c r="F380" s="231" t="s">
        <v>151</v>
      </c>
      <c r="G380" s="229"/>
      <c r="H380" s="232">
        <v>5.5</v>
      </c>
      <c r="I380" s="233"/>
      <c r="J380" s="229"/>
      <c r="K380" s="229"/>
      <c r="L380" s="234"/>
      <c r="M380" s="235"/>
      <c r="N380" s="236"/>
      <c r="O380" s="236"/>
      <c r="P380" s="236"/>
      <c r="Q380" s="236"/>
      <c r="R380" s="236"/>
      <c r="S380" s="236"/>
      <c r="T380" s="23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38" t="s">
        <v>126</v>
      </c>
      <c r="AU380" s="238" t="s">
        <v>80</v>
      </c>
      <c r="AV380" s="14" t="s">
        <v>80</v>
      </c>
      <c r="AW380" s="14" t="s">
        <v>34</v>
      </c>
      <c r="AX380" s="14" t="s">
        <v>73</v>
      </c>
      <c r="AY380" s="238" t="s">
        <v>115</v>
      </c>
    </row>
    <row r="381" s="14" customFormat="1">
      <c r="A381" s="14"/>
      <c r="B381" s="228"/>
      <c r="C381" s="229"/>
      <c r="D381" s="219" t="s">
        <v>126</v>
      </c>
      <c r="E381" s="230" t="s">
        <v>21</v>
      </c>
      <c r="F381" s="231" t="s">
        <v>152</v>
      </c>
      <c r="G381" s="229"/>
      <c r="H381" s="232">
        <v>2.5</v>
      </c>
      <c r="I381" s="233"/>
      <c r="J381" s="229"/>
      <c r="K381" s="229"/>
      <c r="L381" s="234"/>
      <c r="M381" s="235"/>
      <c r="N381" s="236"/>
      <c r="O381" s="236"/>
      <c r="P381" s="236"/>
      <c r="Q381" s="236"/>
      <c r="R381" s="236"/>
      <c r="S381" s="236"/>
      <c r="T381" s="237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38" t="s">
        <v>126</v>
      </c>
      <c r="AU381" s="238" t="s">
        <v>80</v>
      </c>
      <c r="AV381" s="14" t="s">
        <v>80</v>
      </c>
      <c r="AW381" s="14" t="s">
        <v>34</v>
      </c>
      <c r="AX381" s="14" t="s">
        <v>73</v>
      </c>
      <c r="AY381" s="238" t="s">
        <v>115</v>
      </c>
    </row>
    <row r="382" s="14" customFormat="1">
      <c r="A382" s="14"/>
      <c r="B382" s="228"/>
      <c r="C382" s="229"/>
      <c r="D382" s="219" t="s">
        <v>126</v>
      </c>
      <c r="E382" s="230" t="s">
        <v>21</v>
      </c>
      <c r="F382" s="231" t="s">
        <v>153</v>
      </c>
      <c r="G382" s="229"/>
      <c r="H382" s="232">
        <v>2.5</v>
      </c>
      <c r="I382" s="233"/>
      <c r="J382" s="229"/>
      <c r="K382" s="229"/>
      <c r="L382" s="234"/>
      <c r="M382" s="235"/>
      <c r="N382" s="236"/>
      <c r="O382" s="236"/>
      <c r="P382" s="236"/>
      <c r="Q382" s="236"/>
      <c r="R382" s="236"/>
      <c r="S382" s="236"/>
      <c r="T382" s="23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38" t="s">
        <v>126</v>
      </c>
      <c r="AU382" s="238" t="s">
        <v>80</v>
      </c>
      <c r="AV382" s="14" t="s">
        <v>80</v>
      </c>
      <c r="AW382" s="14" t="s">
        <v>34</v>
      </c>
      <c r="AX382" s="14" t="s">
        <v>73</v>
      </c>
      <c r="AY382" s="238" t="s">
        <v>115</v>
      </c>
    </row>
    <row r="383" s="13" customFormat="1">
      <c r="A383" s="13"/>
      <c r="B383" s="217"/>
      <c r="C383" s="218"/>
      <c r="D383" s="219" t="s">
        <v>126</v>
      </c>
      <c r="E383" s="220" t="s">
        <v>21</v>
      </c>
      <c r="F383" s="221" t="s">
        <v>154</v>
      </c>
      <c r="G383" s="218"/>
      <c r="H383" s="220" t="s">
        <v>21</v>
      </c>
      <c r="I383" s="222"/>
      <c r="J383" s="218"/>
      <c r="K383" s="218"/>
      <c r="L383" s="223"/>
      <c r="M383" s="224"/>
      <c r="N383" s="225"/>
      <c r="O383" s="225"/>
      <c r="P383" s="225"/>
      <c r="Q383" s="225"/>
      <c r="R383" s="225"/>
      <c r="S383" s="225"/>
      <c r="T383" s="22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27" t="s">
        <v>126</v>
      </c>
      <c r="AU383" s="227" t="s">
        <v>80</v>
      </c>
      <c r="AV383" s="13" t="s">
        <v>78</v>
      </c>
      <c r="AW383" s="13" t="s">
        <v>34</v>
      </c>
      <c r="AX383" s="13" t="s">
        <v>73</v>
      </c>
      <c r="AY383" s="227" t="s">
        <v>115</v>
      </c>
    </row>
    <row r="384" s="14" customFormat="1">
      <c r="A384" s="14"/>
      <c r="B384" s="228"/>
      <c r="C384" s="229"/>
      <c r="D384" s="219" t="s">
        <v>126</v>
      </c>
      <c r="E384" s="230" t="s">
        <v>21</v>
      </c>
      <c r="F384" s="231" t="s">
        <v>155</v>
      </c>
      <c r="G384" s="229"/>
      <c r="H384" s="232">
        <v>5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38" t="s">
        <v>126</v>
      </c>
      <c r="AU384" s="238" t="s">
        <v>80</v>
      </c>
      <c r="AV384" s="14" t="s">
        <v>80</v>
      </c>
      <c r="AW384" s="14" t="s">
        <v>34</v>
      </c>
      <c r="AX384" s="14" t="s">
        <v>73</v>
      </c>
      <c r="AY384" s="238" t="s">
        <v>115</v>
      </c>
    </row>
    <row r="385" s="15" customFormat="1">
      <c r="A385" s="15"/>
      <c r="B385" s="239"/>
      <c r="C385" s="240"/>
      <c r="D385" s="219" t="s">
        <v>126</v>
      </c>
      <c r="E385" s="241" t="s">
        <v>21</v>
      </c>
      <c r="F385" s="242" t="s">
        <v>132</v>
      </c>
      <c r="G385" s="240"/>
      <c r="H385" s="243">
        <v>27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49" t="s">
        <v>126</v>
      </c>
      <c r="AU385" s="249" t="s">
        <v>80</v>
      </c>
      <c r="AV385" s="15" t="s">
        <v>122</v>
      </c>
      <c r="AW385" s="15" t="s">
        <v>34</v>
      </c>
      <c r="AX385" s="15" t="s">
        <v>78</v>
      </c>
      <c r="AY385" s="249" t="s">
        <v>115</v>
      </c>
    </row>
    <row r="386" s="2" customFormat="1" ht="16.5" customHeight="1">
      <c r="A386" s="40"/>
      <c r="B386" s="41"/>
      <c r="C386" s="250" t="s">
        <v>394</v>
      </c>
      <c r="D386" s="250" t="s">
        <v>308</v>
      </c>
      <c r="E386" s="251" t="s">
        <v>395</v>
      </c>
      <c r="F386" s="252" t="s">
        <v>396</v>
      </c>
      <c r="G386" s="253" t="s">
        <v>270</v>
      </c>
      <c r="H386" s="254">
        <v>5.9400000000000004</v>
      </c>
      <c r="I386" s="255"/>
      <c r="J386" s="256">
        <f>ROUND(I386*H386,2)</f>
        <v>0</v>
      </c>
      <c r="K386" s="252" t="s">
        <v>121</v>
      </c>
      <c r="L386" s="257"/>
      <c r="M386" s="258" t="s">
        <v>21</v>
      </c>
      <c r="N386" s="259" t="s">
        <v>44</v>
      </c>
      <c r="O386" s="86"/>
      <c r="P386" s="208">
        <f>O386*H386</f>
        <v>0</v>
      </c>
      <c r="Q386" s="208">
        <v>1</v>
      </c>
      <c r="R386" s="208">
        <f>Q386*H386</f>
        <v>5.9400000000000004</v>
      </c>
      <c r="S386" s="208">
        <v>0</v>
      </c>
      <c r="T386" s="209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10" t="s">
        <v>202</v>
      </c>
      <c r="AT386" s="210" t="s">
        <v>308</v>
      </c>
      <c r="AU386" s="210" t="s">
        <v>80</v>
      </c>
      <c r="AY386" s="19" t="s">
        <v>115</v>
      </c>
      <c r="BE386" s="211">
        <f>IF(N386="základní",J386,0)</f>
        <v>0</v>
      </c>
      <c r="BF386" s="211">
        <f>IF(N386="snížená",J386,0)</f>
        <v>0</v>
      </c>
      <c r="BG386" s="211">
        <f>IF(N386="zákl. přenesená",J386,0)</f>
        <v>0</v>
      </c>
      <c r="BH386" s="211">
        <f>IF(N386="sníž. přenesená",J386,0)</f>
        <v>0</v>
      </c>
      <c r="BI386" s="211">
        <f>IF(N386="nulová",J386,0)</f>
        <v>0</v>
      </c>
      <c r="BJ386" s="19" t="s">
        <v>78</v>
      </c>
      <c r="BK386" s="211">
        <f>ROUND(I386*H386,2)</f>
        <v>0</v>
      </c>
      <c r="BL386" s="19" t="s">
        <v>122</v>
      </c>
      <c r="BM386" s="210" t="s">
        <v>397</v>
      </c>
    </row>
    <row r="387" s="14" customFormat="1">
      <c r="A387" s="14"/>
      <c r="B387" s="228"/>
      <c r="C387" s="229"/>
      <c r="D387" s="219" t="s">
        <v>126</v>
      </c>
      <c r="E387" s="229"/>
      <c r="F387" s="231" t="s">
        <v>398</v>
      </c>
      <c r="G387" s="229"/>
      <c r="H387" s="232">
        <v>5.9400000000000004</v>
      </c>
      <c r="I387" s="233"/>
      <c r="J387" s="229"/>
      <c r="K387" s="229"/>
      <c r="L387" s="234"/>
      <c r="M387" s="235"/>
      <c r="N387" s="236"/>
      <c r="O387" s="236"/>
      <c r="P387" s="236"/>
      <c r="Q387" s="236"/>
      <c r="R387" s="236"/>
      <c r="S387" s="236"/>
      <c r="T387" s="237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38" t="s">
        <v>126</v>
      </c>
      <c r="AU387" s="238" t="s">
        <v>80</v>
      </c>
      <c r="AV387" s="14" t="s">
        <v>80</v>
      </c>
      <c r="AW387" s="14" t="s">
        <v>4</v>
      </c>
      <c r="AX387" s="14" t="s">
        <v>78</v>
      </c>
      <c r="AY387" s="238" t="s">
        <v>115</v>
      </c>
    </row>
    <row r="388" s="2" customFormat="1" ht="21.75" customHeight="1">
      <c r="A388" s="40"/>
      <c r="B388" s="41"/>
      <c r="C388" s="199" t="s">
        <v>399</v>
      </c>
      <c r="D388" s="199" t="s">
        <v>117</v>
      </c>
      <c r="E388" s="200" t="s">
        <v>400</v>
      </c>
      <c r="F388" s="201" t="s">
        <v>401</v>
      </c>
      <c r="G388" s="202" t="s">
        <v>120</v>
      </c>
      <c r="H388" s="203">
        <v>30</v>
      </c>
      <c r="I388" s="204"/>
      <c r="J388" s="205">
        <f>ROUND(I388*H388,2)</f>
        <v>0</v>
      </c>
      <c r="K388" s="201" t="s">
        <v>121</v>
      </c>
      <c r="L388" s="46"/>
      <c r="M388" s="206" t="s">
        <v>21</v>
      </c>
      <c r="N388" s="207" t="s">
        <v>44</v>
      </c>
      <c r="O388" s="86"/>
      <c r="P388" s="208">
        <f>O388*H388</f>
        <v>0</v>
      </c>
      <c r="Q388" s="208">
        <v>0.02256</v>
      </c>
      <c r="R388" s="208">
        <f>Q388*H388</f>
        <v>0.67679999999999996</v>
      </c>
      <c r="S388" s="208">
        <v>0</v>
      </c>
      <c r="T388" s="209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0" t="s">
        <v>122</v>
      </c>
      <c r="AT388" s="210" t="s">
        <v>117</v>
      </c>
      <c r="AU388" s="210" t="s">
        <v>80</v>
      </c>
      <c r="AY388" s="19" t="s">
        <v>115</v>
      </c>
      <c r="BE388" s="211">
        <f>IF(N388="základní",J388,0)</f>
        <v>0</v>
      </c>
      <c r="BF388" s="211">
        <f>IF(N388="snížená",J388,0)</f>
        <v>0</v>
      </c>
      <c r="BG388" s="211">
        <f>IF(N388="zákl. přenesená",J388,0)</f>
        <v>0</v>
      </c>
      <c r="BH388" s="211">
        <f>IF(N388="sníž. přenesená",J388,0)</f>
        <v>0</v>
      </c>
      <c r="BI388" s="211">
        <f>IF(N388="nulová",J388,0)</f>
        <v>0</v>
      </c>
      <c r="BJ388" s="19" t="s">
        <v>78</v>
      </c>
      <c r="BK388" s="211">
        <f>ROUND(I388*H388,2)</f>
        <v>0</v>
      </c>
      <c r="BL388" s="19" t="s">
        <v>122</v>
      </c>
      <c r="BM388" s="210" t="s">
        <v>402</v>
      </c>
    </row>
    <row r="389" s="2" customFormat="1">
      <c r="A389" s="40"/>
      <c r="B389" s="41"/>
      <c r="C389" s="42"/>
      <c r="D389" s="212" t="s">
        <v>124</v>
      </c>
      <c r="E389" s="42"/>
      <c r="F389" s="213" t="s">
        <v>403</v>
      </c>
      <c r="G389" s="42"/>
      <c r="H389" s="42"/>
      <c r="I389" s="214"/>
      <c r="J389" s="42"/>
      <c r="K389" s="42"/>
      <c r="L389" s="46"/>
      <c r="M389" s="215"/>
      <c r="N389" s="216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124</v>
      </c>
      <c r="AU389" s="19" t="s">
        <v>80</v>
      </c>
    </row>
    <row r="390" s="13" customFormat="1">
      <c r="A390" s="13"/>
      <c r="B390" s="217"/>
      <c r="C390" s="218"/>
      <c r="D390" s="219" t="s">
        <v>126</v>
      </c>
      <c r="E390" s="220" t="s">
        <v>21</v>
      </c>
      <c r="F390" s="221" t="s">
        <v>404</v>
      </c>
      <c r="G390" s="218"/>
      <c r="H390" s="220" t="s">
        <v>21</v>
      </c>
      <c r="I390" s="222"/>
      <c r="J390" s="218"/>
      <c r="K390" s="218"/>
      <c r="L390" s="223"/>
      <c r="M390" s="224"/>
      <c r="N390" s="225"/>
      <c r="O390" s="225"/>
      <c r="P390" s="225"/>
      <c r="Q390" s="225"/>
      <c r="R390" s="225"/>
      <c r="S390" s="225"/>
      <c r="T390" s="22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27" t="s">
        <v>126</v>
      </c>
      <c r="AU390" s="227" t="s">
        <v>80</v>
      </c>
      <c r="AV390" s="13" t="s">
        <v>78</v>
      </c>
      <c r="AW390" s="13" t="s">
        <v>34</v>
      </c>
      <c r="AX390" s="13" t="s">
        <v>73</v>
      </c>
      <c r="AY390" s="227" t="s">
        <v>115</v>
      </c>
    </row>
    <row r="391" s="14" customFormat="1">
      <c r="A391" s="14"/>
      <c r="B391" s="228"/>
      <c r="C391" s="229"/>
      <c r="D391" s="219" t="s">
        <v>126</v>
      </c>
      <c r="E391" s="230" t="s">
        <v>21</v>
      </c>
      <c r="F391" s="231" t="s">
        <v>405</v>
      </c>
      <c r="G391" s="229"/>
      <c r="H391" s="232">
        <v>30</v>
      </c>
      <c r="I391" s="233"/>
      <c r="J391" s="229"/>
      <c r="K391" s="229"/>
      <c r="L391" s="234"/>
      <c r="M391" s="235"/>
      <c r="N391" s="236"/>
      <c r="O391" s="236"/>
      <c r="P391" s="236"/>
      <c r="Q391" s="236"/>
      <c r="R391" s="236"/>
      <c r="S391" s="236"/>
      <c r="T391" s="23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38" t="s">
        <v>126</v>
      </c>
      <c r="AU391" s="238" t="s">
        <v>80</v>
      </c>
      <c r="AV391" s="14" t="s">
        <v>80</v>
      </c>
      <c r="AW391" s="14" t="s">
        <v>34</v>
      </c>
      <c r="AX391" s="14" t="s">
        <v>78</v>
      </c>
      <c r="AY391" s="238" t="s">
        <v>115</v>
      </c>
    </row>
    <row r="392" s="2" customFormat="1" ht="24.15" customHeight="1">
      <c r="A392" s="40"/>
      <c r="B392" s="41"/>
      <c r="C392" s="199" t="s">
        <v>406</v>
      </c>
      <c r="D392" s="199" t="s">
        <v>117</v>
      </c>
      <c r="E392" s="200" t="s">
        <v>407</v>
      </c>
      <c r="F392" s="201" t="s">
        <v>408</v>
      </c>
      <c r="G392" s="202" t="s">
        <v>120</v>
      </c>
      <c r="H392" s="203">
        <v>3</v>
      </c>
      <c r="I392" s="204"/>
      <c r="J392" s="205">
        <f>ROUND(I392*H392,2)</f>
        <v>0</v>
      </c>
      <c r="K392" s="201" t="s">
        <v>121</v>
      </c>
      <c r="L392" s="46"/>
      <c r="M392" s="206" t="s">
        <v>21</v>
      </c>
      <c r="N392" s="207" t="s">
        <v>44</v>
      </c>
      <c r="O392" s="86"/>
      <c r="P392" s="208">
        <f>O392*H392</f>
        <v>0</v>
      </c>
      <c r="Q392" s="208">
        <v>0.85660000000000003</v>
      </c>
      <c r="R392" s="208">
        <f>Q392*H392</f>
        <v>2.5697999999999999</v>
      </c>
      <c r="S392" s="208">
        <v>0</v>
      </c>
      <c r="T392" s="209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0" t="s">
        <v>122</v>
      </c>
      <c r="AT392" s="210" t="s">
        <v>117</v>
      </c>
      <c r="AU392" s="210" t="s">
        <v>80</v>
      </c>
      <c r="AY392" s="19" t="s">
        <v>115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19" t="s">
        <v>78</v>
      </c>
      <c r="BK392" s="211">
        <f>ROUND(I392*H392,2)</f>
        <v>0</v>
      </c>
      <c r="BL392" s="19" t="s">
        <v>122</v>
      </c>
      <c r="BM392" s="210" t="s">
        <v>409</v>
      </c>
    </row>
    <row r="393" s="2" customFormat="1">
      <c r="A393" s="40"/>
      <c r="B393" s="41"/>
      <c r="C393" s="42"/>
      <c r="D393" s="212" t="s">
        <v>124</v>
      </c>
      <c r="E393" s="42"/>
      <c r="F393" s="213" t="s">
        <v>410</v>
      </c>
      <c r="G393" s="42"/>
      <c r="H393" s="42"/>
      <c r="I393" s="214"/>
      <c r="J393" s="42"/>
      <c r="K393" s="42"/>
      <c r="L393" s="46"/>
      <c r="M393" s="215"/>
      <c r="N393" s="216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124</v>
      </c>
      <c r="AU393" s="19" t="s">
        <v>80</v>
      </c>
    </row>
    <row r="394" s="14" customFormat="1">
      <c r="A394" s="14"/>
      <c r="B394" s="228"/>
      <c r="C394" s="229"/>
      <c r="D394" s="219" t="s">
        <v>126</v>
      </c>
      <c r="E394" s="230" t="s">
        <v>21</v>
      </c>
      <c r="F394" s="231" t="s">
        <v>411</v>
      </c>
      <c r="G394" s="229"/>
      <c r="H394" s="232">
        <v>3</v>
      </c>
      <c r="I394" s="233"/>
      <c r="J394" s="229"/>
      <c r="K394" s="229"/>
      <c r="L394" s="234"/>
      <c r="M394" s="235"/>
      <c r="N394" s="236"/>
      <c r="O394" s="236"/>
      <c r="P394" s="236"/>
      <c r="Q394" s="236"/>
      <c r="R394" s="236"/>
      <c r="S394" s="236"/>
      <c r="T394" s="237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38" t="s">
        <v>126</v>
      </c>
      <c r="AU394" s="238" t="s">
        <v>80</v>
      </c>
      <c r="AV394" s="14" t="s">
        <v>80</v>
      </c>
      <c r="AW394" s="14" t="s">
        <v>34</v>
      </c>
      <c r="AX394" s="14" t="s">
        <v>78</v>
      </c>
      <c r="AY394" s="238" t="s">
        <v>115</v>
      </c>
    </row>
    <row r="395" s="2" customFormat="1" ht="24.15" customHeight="1">
      <c r="A395" s="40"/>
      <c r="B395" s="41"/>
      <c r="C395" s="199" t="s">
        <v>412</v>
      </c>
      <c r="D395" s="199" t="s">
        <v>117</v>
      </c>
      <c r="E395" s="200" t="s">
        <v>413</v>
      </c>
      <c r="F395" s="201" t="s">
        <v>414</v>
      </c>
      <c r="G395" s="202" t="s">
        <v>120</v>
      </c>
      <c r="H395" s="203">
        <v>27</v>
      </c>
      <c r="I395" s="204"/>
      <c r="J395" s="205">
        <f>ROUND(I395*H395,2)</f>
        <v>0</v>
      </c>
      <c r="K395" s="201" t="s">
        <v>121</v>
      </c>
      <c r="L395" s="46"/>
      <c r="M395" s="206" t="s">
        <v>21</v>
      </c>
      <c r="N395" s="207" t="s">
        <v>44</v>
      </c>
      <c r="O395" s="86"/>
      <c r="P395" s="208">
        <f>O395*H395</f>
        <v>0</v>
      </c>
      <c r="Q395" s="208">
        <v>0.053719999999999997</v>
      </c>
      <c r="R395" s="208">
        <f>Q395*H395</f>
        <v>1.45044</v>
      </c>
      <c r="S395" s="208">
        <v>0</v>
      </c>
      <c r="T395" s="209">
        <f>S395*H395</f>
        <v>0</v>
      </c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R395" s="210" t="s">
        <v>122</v>
      </c>
      <c r="AT395" s="210" t="s">
        <v>117</v>
      </c>
      <c r="AU395" s="210" t="s">
        <v>80</v>
      </c>
      <c r="AY395" s="19" t="s">
        <v>115</v>
      </c>
      <c r="BE395" s="211">
        <f>IF(N395="základní",J395,0)</f>
        <v>0</v>
      </c>
      <c r="BF395" s="211">
        <f>IF(N395="snížená",J395,0)</f>
        <v>0</v>
      </c>
      <c r="BG395" s="211">
        <f>IF(N395="zákl. přenesená",J395,0)</f>
        <v>0</v>
      </c>
      <c r="BH395" s="211">
        <f>IF(N395="sníž. přenesená",J395,0)</f>
        <v>0</v>
      </c>
      <c r="BI395" s="211">
        <f>IF(N395="nulová",J395,0)</f>
        <v>0</v>
      </c>
      <c r="BJ395" s="19" t="s">
        <v>78</v>
      </c>
      <c r="BK395" s="211">
        <f>ROUND(I395*H395,2)</f>
        <v>0</v>
      </c>
      <c r="BL395" s="19" t="s">
        <v>122</v>
      </c>
      <c r="BM395" s="210" t="s">
        <v>415</v>
      </c>
    </row>
    <row r="396" s="2" customFormat="1">
      <c r="A396" s="40"/>
      <c r="B396" s="41"/>
      <c r="C396" s="42"/>
      <c r="D396" s="212" t="s">
        <v>124</v>
      </c>
      <c r="E396" s="42"/>
      <c r="F396" s="213" t="s">
        <v>416</v>
      </c>
      <c r="G396" s="42"/>
      <c r="H396" s="42"/>
      <c r="I396" s="214"/>
      <c r="J396" s="42"/>
      <c r="K396" s="42"/>
      <c r="L396" s="46"/>
      <c r="M396" s="215"/>
      <c r="N396" s="216"/>
      <c r="O396" s="86"/>
      <c r="P396" s="86"/>
      <c r="Q396" s="86"/>
      <c r="R396" s="86"/>
      <c r="S396" s="86"/>
      <c r="T396" s="87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T396" s="19" t="s">
        <v>124</v>
      </c>
      <c r="AU396" s="19" t="s">
        <v>80</v>
      </c>
    </row>
    <row r="397" s="12" customFormat="1" ht="22.8" customHeight="1">
      <c r="A397" s="12"/>
      <c r="B397" s="183"/>
      <c r="C397" s="184"/>
      <c r="D397" s="185" t="s">
        <v>72</v>
      </c>
      <c r="E397" s="197" t="s">
        <v>177</v>
      </c>
      <c r="F397" s="197" t="s">
        <v>417</v>
      </c>
      <c r="G397" s="184"/>
      <c r="H397" s="184"/>
      <c r="I397" s="187"/>
      <c r="J397" s="198">
        <f>BK397</f>
        <v>0</v>
      </c>
      <c r="K397" s="184"/>
      <c r="L397" s="189"/>
      <c r="M397" s="190"/>
      <c r="N397" s="191"/>
      <c r="O397" s="191"/>
      <c r="P397" s="192">
        <f>SUM(P398:P405)</f>
        <v>0</v>
      </c>
      <c r="Q397" s="191"/>
      <c r="R397" s="192">
        <f>SUM(R398:R405)</f>
        <v>0.042750000000000003</v>
      </c>
      <c r="S397" s="191"/>
      <c r="T397" s="193">
        <f>SUM(T398:T405)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194" t="s">
        <v>78</v>
      </c>
      <c r="AT397" s="195" t="s">
        <v>72</v>
      </c>
      <c r="AU397" s="195" t="s">
        <v>78</v>
      </c>
      <c r="AY397" s="194" t="s">
        <v>115</v>
      </c>
      <c r="BK397" s="196">
        <f>SUM(BK398:BK405)</f>
        <v>0</v>
      </c>
    </row>
    <row r="398" s="2" customFormat="1" ht="16.5" customHeight="1">
      <c r="A398" s="40"/>
      <c r="B398" s="41"/>
      <c r="C398" s="199" t="s">
        <v>418</v>
      </c>
      <c r="D398" s="199" t="s">
        <v>117</v>
      </c>
      <c r="E398" s="200" t="s">
        <v>419</v>
      </c>
      <c r="F398" s="201" t="s">
        <v>420</v>
      </c>
      <c r="G398" s="202" t="s">
        <v>120</v>
      </c>
      <c r="H398" s="203">
        <v>2.5</v>
      </c>
      <c r="I398" s="204"/>
      <c r="J398" s="205">
        <f>ROUND(I398*H398,2)</f>
        <v>0</v>
      </c>
      <c r="K398" s="201" t="s">
        <v>121</v>
      </c>
      <c r="L398" s="46"/>
      <c r="M398" s="206" t="s">
        <v>21</v>
      </c>
      <c r="N398" s="207" t="s">
        <v>44</v>
      </c>
      <c r="O398" s="86"/>
      <c r="P398" s="208">
        <f>O398*H398</f>
        <v>0</v>
      </c>
      <c r="Q398" s="208">
        <v>0</v>
      </c>
      <c r="R398" s="208">
        <f>Q398*H398</f>
        <v>0</v>
      </c>
      <c r="S398" s="208">
        <v>0</v>
      </c>
      <c r="T398" s="209">
        <f>S398*H398</f>
        <v>0</v>
      </c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R398" s="210" t="s">
        <v>122</v>
      </c>
      <c r="AT398" s="210" t="s">
        <v>117</v>
      </c>
      <c r="AU398" s="210" t="s">
        <v>80</v>
      </c>
      <c r="AY398" s="19" t="s">
        <v>115</v>
      </c>
      <c r="BE398" s="211">
        <f>IF(N398="základní",J398,0)</f>
        <v>0</v>
      </c>
      <c r="BF398" s="211">
        <f>IF(N398="snížená",J398,0)</f>
        <v>0</v>
      </c>
      <c r="BG398" s="211">
        <f>IF(N398="zákl. přenesená",J398,0)</f>
        <v>0</v>
      </c>
      <c r="BH398" s="211">
        <f>IF(N398="sníž. přenesená",J398,0)</f>
        <v>0</v>
      </c>
      <c r="BI398" s="211">
        <f>IF(N398="nulová",J398,0)</f>
        <v>0</v>
      </c>
      <c r="BJ398" s="19" t="s">
        <v>78</v>
      </c>
      <c r="BK398" s="211">
        <f>ROUND(I398*H398,2)</f>
        <v>0</v>
      </c>
      <c r="BL398" s="19" t="s">
        <v>122</v>
      </c>
      <c r="BM398" s="210" t="s">
        <v>421</v>
      </c>
    </row>
    <row r="399" s="2" customFormat="1">
      <c r="A399" s="40"/>
      <c r="B399" s="41"/>
      <c r="C399" s="42"/>
      <c r="D399" s="212" t="s">
        <v>124</v>
      </c>
      <c r="E399" s="42"/>
      <c r="F399" s="213" t="s">
        <v>422</v>
      </c>
      <c r="G399" s="42"/>
      <c r="H399" s="42"/>
      <c r="I399" s="214"/>
      <c r="J399" s="42"/>
      <c r="K399" s="42"/>
      <c r="L399" s="46"/>
      <c r="M399" s="215"/>
      <c r="N399" s="216"/>
      <c r="O399" s="86"/>
      <c r="P399" s="86"/>
      <c r="Q399" s="86"/>
      <c r="R399" s="86"/>
      <c r="S399" s="86"/>
      <c r="T399" s="87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T399" s="19" t="s">
        <v>124</v>
      </c>
      <c r="AU399" s="19" t="s">
        <v>80</v>
      </c>
    </row>
    <row r="400" s="13" customFormat="1">
      <c r="A400" s="13"/>
      <c r="B400" s="217"/>
      <c r="C400" s="218"/>
      <c r="D400" s="219" t="s">
        <v>126</v>
      </c>
      <c r="E400" s="220" t="s">
        <v>21</v>
      </c>
      <c r="F400" s="221" t="s">
        <v>282</v>
      </c>
      <c r="G400" s="218"/>
      <c r="H400" s="220" t="s">
        <v>21</v>
      </c>
      <c r="I400" s="222"/>
      <c r="J400" s="218"/>
      <c r="K400" s="218"/>
      <c r="L400" s="223"/>
      <c r="M400" s="224"/>
      <c r="N400" s="225"/>
      <c r="O400" s="225"/>
      <c r="P400" s="225"/>
      <c r="Q400" s="225"/>
      <c r="R400" s="225"/>
      <c r="S400" s="225"/>
      <c r="T400" s="22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27" t="s">
        <v>126</v>
      </c>
      <c r="AU400" s="227" t="s">
        <v>80</v>
      </c>
      <c r="AV400" s="13" t="s">
        <v>78</v>
      </c>
      <c r="AW400" s="13" t="s">
        <v>34</v>
      </c>
      <c r="AX400" s="13" t="s">
        <v>73</v>
      </c>
      <c r="AY400" s="227" t="s">
        <v>115</v>
      </c>
    </row>
    <row r="401" s="14" customFormat="1">
      <c r="A401" s="14"/>
      <c r="B401" s="228"/>
      <c r="C401" s="229"/>
      <c r="D401" s="219" t="s">
        <v>126</v>
      </c>
      <c r="E401" s="230" t="s">
        <v>21</v>
      </c>
      <c r="F401" s="231" t="s">
        <v>251</v>
      </c>
      <c r="G401" s="229"/>
      <c r="H401" s="232">
        <v>2.5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38" t="s">
        <v>126</v>
      </c>
      <c r="AU401" s="238" t="s">
        <v>80</v>
      </c>
      <c r="AV401" s="14" t="s">
        <v>80</v>
      </c>
      <c r="AW401" s="14" t="s">
        <v>34</v>
      </c>
      <c r="AX401" s="14" t="s">
        <v>78</v>
      </c>
      <c r="AY401" s="238" t="s">
        <v>115</v>
      </c>
    </row>
    <row r="402" s="2" customFormat="1" ht="24.15" customHeight="1">
      <c r="A402" s="40"/>
      <c r="B402" s="41"/>
      <c r="C402" s="199" t="s">
        <v>423</v>
      </c>
      <c r="D402" s="199" t="s">
        <v>117</v>
      </c>
      <c r="E402" s="200" t="s">
        <v>424</v>
      </c>
      <c r="F402" s="201" t="s">
        <v>425</v>
      </c>
      <c r="G402" s="202" t="s">
        <v>120</v>
      </c>
      <c r="H402" s="203">
        <v>2.5</v>
      </c>
      <c r="I402" s="204"/>
      <c r="J402" s="205">
        <f>ROUND(I402*H402,2)</f>
        <v>0</v>
      </c>
      <c r="K402" s="201" t="s">
        <v>121</v>
      </c>
      <c r="L402" s="46"/>
      <c r="M402" s="206" t="s">
        <v>21</v>
      </c>
      <c r="N402" s="207" t="s">
        <v>44</v>
      </c>
      <c r="O402" s="86"/>
      <c r="P402" s="208">
        <f>O402*H402</f>
        <v>0</v>
      </c>
      <c r="Q402" s="208">
        <v>0.017100000000000001</v>
      </c>
      <c r="R402" s="208">
        <f>Q402*H402</f>
        <v>0.042750000000000003</v>
      </c>
      <c r="S402" s="208">
        <v>0</v>
      </c>
      <c r="T402" s="209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210" t="s">
        <v>122</v>
      </c>
      <c r="AT402" s="210" t="s">
        <v>117</v>
      </c>
      <c r="AU402" s="210" t="s">
        <v>80</v>
      </c>
      <c r="AY402" s="19" t="s">
        <v>115</v>
      </c>
      <c r="BE402" s="211">
        <f>IF(N402="základní",J402,0)</f>
        <v>0</v>
      </c>
      <c r="BF402" s="211">
        <f>IF(N402="snížená",J402,0)</f>
        <v>0</v>
      </c>
      <c r="BG402" s="211">
        <f>IF(N402="zákl. přenesená",J402,0)</f>
        <v>0</v>
      </c>
      <c r="BH402" s="211">
        <f>IF(N402="sníž. přenesená",J402,0)</f>
        <v>0</v>
      </c>
      <c r="BI402" s="211">
        <f>IF(N402="nulová",J402,0)</f>
        <v>0</v>
      </c>
      <c r="BJ402" s="19" t="s">
        <v>78</v>
      </c>
      <c r="BK402" s="211">
        <f>ROUND(I402*H402,2)</f>
        <v>0</v>
      </c>
      <c r="BL402" s="19" t="s">
        <v>122</v>
      </c>
      <c r="BM402" s="210" t="s">
        <v>426</v>
      </c>
    </row>
    <row r="403" s="2" customFormat="1">
      <c r="A403" s="40"/>
      <c r="B403" s="41"/>
      <c r="C403" s="42"/>
      <c r="D403" s="212" t="s">
        <v>124</v>
      </c>
      <c r="E403" s="42"/>
      <c r="F403" s="213" t="s">
        <v>427</v>
      </c>
      <c r="G403" s="42"/>
      <c r="H403" s="42"/>
      <c r="I403" s="214"/>
      <c r="J403" s="42"/>
      <c r="K403" s="42"/>
      <c r="L403" s="46"/>
      <c r="M403" s="215"/>
      <c r="N403" s="216"/>
      <c r="O403" s="86"/>
      <c r="P403" s="86"/>
      <c r="Q403" s="86"/>
      <c r="R403" s="86"/>
      <c r="S403" s="86"/>
      <c r="T403" s="87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T403" s="19" t="s">
        <v>124</v>
      </c>
      <c r="AU403" s="19" t="s">
        <v>80</v>
      </c>
    </row>
    <row r="404" s="13" customFormat="1">
      <c r="A404" s="13"/>
      <c r="B404" s="217"/>
      <c r="C404" s="218"/>
      <c r="D404" s="219" t="s">
        <v>126</v>
      </c>
      <c r="E404" s="220" t="s">
        <v>21</v>
      </c>
      <c r="F404" s="221" t="s">
        <v>282</v>
      </c>
      <c r="G404" s="218"/>
      <c r="H404" s="220" t="s">
        <v>21</v>
      </c>
      <c r="I404" s="222"/>
      <c r="J404" s="218"/>
      <c r="K404" s="218"/>
      <c r="L404" s="223"/>
      <c r="M404" s="224"/>
      <c r="N404" s="225"/>
      <c r="O404" s="225"/>
      <c r="P404" s="225"/>
      <c r="Q404" s="225"/>
      <c r="R404" s="225"/>
      <c r="S404" s="225"/>
      <c r="T404" s="22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7" t="s">
        <v>126</v>
      </c>
      <c r="AU404" s="227" t="s">
        <v>80</v>
      </c>
      <c r="AV404" s="13" t="s">
        <v>78</v>
      </c>
      <c r="AW404" s="13" t="s">
        <v>34</v>
      </c>
      <c r="AX404" s="13" t="s">
        <v>73</v>
      </c>
      <c r="AY404" s="227" t="s">
        <v>115</v>
      </c>
    </row>
    <row r="405" s="14" customFormat="1">
      <c r="A405" s="14"/>
      <c r="B405" s="228"/>
      <c r="C405" s="229"/>
      <c r="D405" s="219" t="s">
        <v>126</v>
      </c>
      <c r="E405" s="230" t="s">
        <v>21</v>
      </c>
      <c r="F405" s="231" t="s">
        <v>251</v>
      </c>
      <c r="G405" s="229"/>
      <c r="H405" s="232">
        <v>2.5</v>
      </c>
      <c r="I405" s="233"/>
      <c r="J405" s="229"/>
      <c r="K405" s="229"/>
      <c r="L405" s="234"/>
      <c r="M405" s="235"/>
      <c r="N405" s="236"/>
      <c r="O405" s="236"/>
      <c r="P405" s="236"/>
      <c r="Q405" s="236"/>
      <c r="R405" s="236"/>
      <c r="S405" s="236"/>
      <c r="T405" s="237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38" t="s">
        <v>126</v>
      </c>
      <c r="AU405" s="238" t="s">
        <v>80</v>
      </c>
      <c r="AV405" s="14" t="s">
        <v>80</v>
      </c>
      <c r="AW405" s="14" t="s">
        <v>34</v>
      </c>
      <c r="AX405" s="14" t="s">
        <v>78</v>
      </c>
      <c r="AY405" s="238" t="s">
        <v>115</v>
      </c>
    </row>
    <row r="406" s="12" customFormat="1" ht="22.8" customHeight="1">
      <c r="A406" s="12"/>
      <c r="B406" s="183"/>
      <c r="C406" s="184"/>
      <c r="D406" s="185" t="s">
        <v>72</v>
      </c>
      <c r="E406" s="197" t="s">
        <v>202</v>
      </c>
      <c r="F406" s="197" t="s">
        <v>428</v>
      </c>
      <c r="G406" s="184"/>
      <c r="H406" s="184"/>
      <c r="I406" s="187"/>
      <c r="J406" s="198">
        <f>BK406</f>
        <v>0</v>
      </c>
      <c r="K406" s="184"/>
      <c r="L406" s="189"/>
      <c r="M406" s="190"/>
      <c r="N406" s="191"/>
      <c r="O406" s="191"/>
      <c r="P406" s="192">
        <f>SUM(P407:P413)</f>
        <v>0</v>
      </c>
      <c r="Q406" s="191"/>
      <c r="R406" s="192">
        <f>SUM(R407:R413)</f>
        <v>0.64468000000000003</v>
      </c>
      <c r="S406" s="191"/>
      <c r="T406" s="193">
        <f>SUM(T407:T413)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94" t="s">
        <v>78</v>
      </c>
      <c r="AT406" s="195" t="s">
        <v>72</v>
      </c>
      <c r="AU406" s="195" t="s">
        <v>78</v>
      </c>
      <c r="AY406" s="194" t="s">
        <v>115</v>
      </c>
      <c r="BK406" s="196">
        <f>SUM(BK407:BK413)</f>
        <v>0</v>
      </c>
    </row>
    <row r="407" s="2" customFormat="1" ht="16.5" customHeight="1">
      <c r="A407" s="40"/>
      <c r="B407" s="41"/>
      <c r="C407" s="199" t="s">
        <v>429</v>
      </c>
      <c r="D407" s="199" t="s">
        <v>117</v>
      </c>
      <c r="E407" s="200" t="s">
        <v>430</v>
      </c>
      <c r="F407" s="201" t="s">
        <v>431</v>
      </c>
      <c r="G407" s="202" t="s">
        <v>300</v>
      </c>
      <c r="H407" s="203">
        <v>2</v>
      </c>
      <c r="I407" s="204"/>
      <c r="J407" s="205">
        <f>ROUND(I407*H407,2)</f>
        <v>0</v>
      </c>
      <c r="K407" s="201" t="s">
        <v>121</v>
      </c>
      <c r="L407" s="46"/>
      <c r="M407" s="206" t="s">
        <v>21</v>
      </c>
      <c r="N407" s="207" t="s">
        <v>44</v>
      </c>
      <c r="O407" s="86"/>
      <c r="P407" s="208">
        <f>O407*H407</f>
        <v>0</v>
      </c>
      <c r="Q407" s="208">
        <v>0.21734000000000001</v>
      </c>
      <c r="R407" s="208">
        <f>Q407*H407</f>
        <v>0.43468000000000001</v>
      </c>
      <c r="S407" s="208">
        <v>0</v>
      </c>
      <c r="T407" s="209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0" t="s">
        <v>122</v>
      </c>
      <c r="AT407" s="210" t="s">
        <v>117</v>
      </c>
      <c r="AU407" s="210" t="s">
        <v>80</v>
      </c>
      <c r="AY407" s="19" t="s">
        <v>115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9" t="s">
        <v>78</v>
      </c>
      <c r="BK407" s="211">
        <f>ROUND(I407*H407,2)</f>
        <v>0</v>
      </c>
      <c r="BL407" s="19" t="s">
        <v>122</v>
      </c>
      <c r="BM407" s="210" t="s">
        <v>432</v>
      </c>
    </row>
    <row r="408" s="2" customFormat="1">
      <c r="A408" s="40"/>
      <c r="B408" s="41"/>
      <c r="C408" s="42"/>
      <c r="D408" s="212" t="s">
        <v>124</v>
      </c>
      <c r="E408" s="42"/>
      <c r="F408" s="213" t="s">
        <v>433</v>
      </c>
      <c r="G408" s="42"/>
      <c r="H408" s="42"/>
      <c r="I408" s="214"/>
      <c r="J408" s="42"/>
      <c r="K408" s="42"/>
      <c r="L408" s="46"/>
      <c r="M408" s="215"/>
      <c r="N408" s="216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124</v>
      </c>
      <c r="AU408" s="19" t="s">
        <v>80</v>
      </c>
    </row>
    <row r="409" s="13" customFormat="1">
      <c r="A409" s="13"/>
      <c r="B409" s="217"/>
      <c r="C409" s="218"/>
      <c r="D409" s="219" t="s">
        <v>126</v>
      </c>
      <c r="E409" s="220" t="s">
        <v>21</v>
      </c>
      <c r="F409" s="221" t="s">
        <v>174</v>
      </c>
      <c r="G409" s="218"/>
      <c r="H409" s="220" t="s">
        <v>21</v>
      </c>
      <c r="I409" s="222"/>
      <c r="J409" s="218"/>
      <c r="K409" s="218"/>
      <c r="L409" s="223"/>
      <c r="M409" s="224"/>
      <c r="N409" s="225"/>
      <c r="O409" s="225"/>
      <c r="P409" s="225"/>
      <c r="Q409" s="225"/>
      <c r="R409" s="225"/>
      <c r="S409" s="225"/>
      <c r="T409" s="22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27" t="s">
        <v>126</v>
      </c>
      <c r="AU409" s="227" t="s">
        <v>80</v>
      </c>
      <c r="AV409" s="13" t="s">
        <v>78</v>
      </c>
      <c r="AW409" s="13" t="s">
        <v>34</v>
      </c>
      <c r="AX409" s="13" t="s">
        <v>73</v>
      </c>
      <c r="AY409" s="227" t="s">
        <v>115</v>
      </c>
    </row>
    <row r="410" s="14" customFormat="1">
      <c r="A410" s="14"/>
      <c r="B410" s="228"/>
      <c r="C410" s="229"/>
      <c r="D410" s="219" t="s">
        <v>126</v>
      </c>
      <c r="E410" s="230" t="s">
        <v>21</v>
      </c>
      <c r="F410" s="231" t="s">
        <v>253</v>
      </c>
      <c r="G410" s="229"/>
      <c r="H410" s="232">
        <v>1</v>
      </c>
      <c r="I410" s="233"/>
      <c r="J410" s="229"/>
      <c r="K410" s="229"/>
      <c r="L410" s="234"/>
      <c r="M410" s="235"/>
      <c r="N410" s="236"/>
      <c r="O410" s="236"/>
      <c r="P410" s="236"/>
      <c r="Q410" s="236"/>
      <c r="R410" s="236"/>
      <c r="S410" s="236"/>
      <c r="T410" s="237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38" t="s">
        <v>126</v>
      </c>
      <c r="AU410" s="238" t="s">
        <v>80</v>
      </c>
      <c r="AV410" s="14" t="s">
        <v>80</v>
      </c>
      <c r="AW410" s="14" t="s">
        <v>34</v>
      </c>
      <c r="AX410" s="14" t="s">
        <v>73</v>
      </c>
      <c r="AY410" s="238" t="s">
        <v>115</v>
      </c>
    </row>
    <row r="411" s="14" customFormat="1">
      <c r="A411" s="14"/>
      <c r="B411" s="228"/>
      <c r="C411" s="229"/>
      <c r="D411" s="219" t="s">
        <v>126</v>
      </c>
      <c r="E411" s="230" t="s">
        <v>21</v>
      </c>
      <c r="F411" s="231" t="s">
        <v>254</v>
      </c>
      <c r="G411" s="229"/>
      <c r="H411" s="232">
        <v>1</v>
      </c>
      <c r="I411" s="233"/>
      <c r="J411" s="229"/>
      <c r="K411" s="229"/>
      <c r="L411" s="234"/>
      <c r="M411" s="235"/>
      <c r="N411" s="236"/>
      <c r="O411" s="236"/>
      <c r="P411" s="236"/>
      <c r="Q411" s="236"/>
      <c r="R411" s="236"/>
      <c r="S411" s="236"/>
      <c r="T411" s="237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38" t="s">
        <v>126</v>
      </c>
      <c r="AU411" s="238" t="s">
        <v>80</v>
      </c>
      <c r="AV411" s="14" t="s">
        <v>80</v>
      </c>
      <c r="AW411" s="14" t="s">
        <v>34</v>
      </c>
      <c r="AX411" s="14" t="s">
        <v>73</v>
      </c>
      <c r="AY411" s="238" t="s">
        <v>115</v>
      </c>
    </row>
    <row r="412" s="15" customFormat="1">
      <c r="A412" s="15"/>
      <c r="B412" s="239"/>
      <c r="C412" s="240"/>
      <c r="D412" s="219" t="s">
        <v>126</v>
      </c>
      <c r="E412" s="241" t="s">
        <v>21</v>
      </c>
      <c r="F412" s="242" t="s">
        <v>132</v>
      </c>
      <c r="G412" s="240"/>
      <c r="H412" s="243">
        <v>2</v>
      </c>
      <c r="I412" s="244"/>
      <c r="J412" s="240"/>
      <c r="K412" s="240"/>
      <c r="L412" s="245"/>
      <c r="M412" s="246"/>
      <c r="N412" s="247"/>
      <c r="O412" s="247"/>
      <c r="P412" s="247"/>
      <c r="Q412" s="247"/>
      <c r="R412" s="247"/>
      <c r="S412" s="247"/>
      <c r="T412" s="248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49" t="s">
        <v>126</v>
      </c>
      <c r="AU412" s="249" t="s">
        <v>80</v>
      </c>
      <c r="AV412" s="15" t="s">
        <v>122</v>
      </c>
      <c r="AW412" s="15" t="s">
        <v>34</v>
      </c>
      <c r="AX412" s="15" t="s">
        <v>78</v>
      </c>
      <c r="AY412" s="249" t="s">
        <v>115</v>
      </c>
    </row>
    <row r="413" s="2" customFormat="1" ht="16.5" customHeight="1">
      <c r="A413" s="40"/>
      <c r="B413" s="41"/>
      <c r="C413" s="250" t="s">
        <v>434</v>
      </c>
      <c r="D413" s="250" t="s">
        <v>308</v>
      </c>
      <c r="E413" s="251" t="s">
        <v>435</v>
      </c>
      <c r="F413" s="252" t="s">
        <v>436</v>
      </c>
      <c r="G413" s="253" t="s">
        <v>300</v>
      </c>
      <c r="H413" s="254">
        <v>2</v>
      </c>
      <c r="I413" s="255"/>
      <c r="J413" s="256">
        <f>ROUND(I413*H413,2)</f>
        <v>0</v>
      </c>
      <c r="K413" s="252" t="s">
        <v>21</v>
      </c>
      <c r="L413" s="257"/>
      <c r="M413" s="258" t="s">
        <v>21</v>
      </c>
      <c r="N413" s="259" t="s">
        <v>44</v>
      </c>
      <c r="O413" s="86"/>
      <c r="P413" s="208">
        <f>O413*H413</f>
        <v>0</v>
      </c>
      <c r="Q413" s="208">
        <v>0.105</v>
      </c>
      <c r="R413" s="208">
        <f>Q413*H413</f>
        <v>0.20999999999999999</v>
      </c>
      <c r="S413" s="208">
        <v>0</v>
      </c>
      <c r="T413" s="209">
        <f>S413*H413</f>
        <v>0</v>
      </c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R413" s="210" t="s">
        <v>202</v>
      </c>
      <c r="AT413" s="210" t="s">
        <v>308</v>
      </c>
      <c r="AU413" s="210" t="s">
        <v>80</v>
      </c>
      <c r="AY413" s="19" t="s">
        <v>115</v>
      </c>
      <c r="BE413" s="211">
        <f>IF(N413="základní",J413,0)</f>
        <v>0</v>
      </c>
      <c r="BF413" s="211">
        <f>IF(N413="snížená",J413,0)</f>
        <v>0</v>
      </c>
      <c r="BG413" s="211">
        <f>IF(N413="zákl. přenesená",J413,0)</f>
        <v>0</v>
      </c>
      <c r="BH413" s="211">
        <f>IF(N413="sníž. přenesená",J413,0)</f>
        <v>0</v>
      </c>
      <c r="BI413" s="211">
        <f>IF(N413="nulová",J413,0)</f>
        <v>0</v>
      </c>
      <c r="BJ413" s="19" t="s">
        <v>78</v>
      </c>
      <c r="BK413" s="211">
        <f>ROUND(I413*H413,2)</f>
        <v>0</v>
      </c>
      <c r="BL413" s="19" t="s">
        <v>122</v>
      </c>
      <c r="BM413" s="210" t="s">
        <v>437</v>
      </c>
    </row>
    <row r="414" s="12" customFormat="1" ht="22.8" customHeight="1">
      <c r="A414" s="12"/>
      <c r="B414" s="183"/>
      <c r="C414" s="184"/>
      <c r="D414" s="185" t="s">
        <v>72</v>
      </c>
      <c r="E414" s="197" t="s">
        <v>211</v>
      </c>
      <c r="F414" s="197" t="s">
        <v>438</v>
      </c>
      <c r="G414" s="184"/>
      <c r="H414" s="184"/>
      <c r="I414" s="187"/>
      <c r="J414" s="198">
        <f>BK414</f>
        <v>0</v>
      </c>
      <c r="K414" s="184"/>
      <c r="L414" s="189"/>
      <c r="M414" s="190"/>
      <c r="N414" s="191"/>
      <c r="O414" s="191"/>
      <c r="P414" s="192">
        <f>SUM(P415:P514)</f>
        <v>0</v>
      </c>
      <c r="Q414" s="191"/>
      <c r="R414" s="192">
        <f>SUM(R415:R514)</f>
        <v>237.58028699999997</v>
      </c>
      <c r="S414" s="191"/>
      <c r="T414" s="193">
        <f>SUM(T415:T514)</f>
        <v>443.95600000000002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94" t="s">
        <v>78</v>
      </c>
      <c r="AT414" s="195" t="s">
        <v>72</v>
      </c>
      <c r="AU414" s="195" t="s">
        <v>78</v>
      </c>
      <c r="AY414" s="194" t="s">
        <v>115</v>
      </c>
      <c r="BK414" s="196">
        <f>SUM(BK415:BK514)</f>
        <v>0</v>
      </c>
    </row>
    <row r="415" s="2" customFormat="1" ht="21.75" customHeight="1">
      <c r="A415" s="40"/>
      <c r="B415" s="41"/>
      <c r="C415" s="199" t="s">
        <v>439</v>
      </c>
      <c r="D415" s="199" t="s">
        <v>117</v>
      </c>
      <c r="E415" s="200" t="s">
        <v>440</v>
      </c>
      <c r="F415" s="201" t="s">
        <v>441</v>
      </c>
      <c r="G415" s="202" t="s">
        <v>300</v>
      </c>
      <c r="H415" s="203">
        <v>4</v>
      </c>
      <c r="I415" s="204"/>
      <c r="J415" s="205">
        <f>ROUND(I415*H415,2)</f>
        <v>0</v>
      </c>
      <c r="K415" s="201" t="s">
        <v>121</v>
      </c>
      <c r="L415" s="46"/>
      <c r="M415" s="206" t="s">
        <v>21</v>
      </c>
      <c r="N415" s="207" t="s">
        <v>44</v>
      </c>
      <c r="O415" s="86"/>
      <c r="P415" s="208">
        <f>O415*H415</f>
        <v>0</v>
      </c>
      <c r="Q415" s="208">
        <v>0</v>
      </c>
      <c r="R415" s="208">
        <f>Q415*H415</f>
        <v>0</v>
      </c>
      <c r="S415" s="208">
        <v>0</v>
      </c>
      <c r="T415" s="209">
        <f>S415*H415</f>
        <v>0</v>
      </c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R415" s="210" t="s">
        <v>122</v>
      </c>
      <c r="AT415" s="210" t="s">
        <v>117</v>
      </c>
      <c r="AU415" s="210" t="s">
        <v>80</v>
      </c>
      <c r="AY415" s="19" t="s">
        <v>115</v>
      </c>
      <c r="BE415" s="211">
        <f>IF(N415="základní",J415,0)</f>
        <v>0</v>
      </c>
      <c r="BF415" s="211">
        <f>IF(N415="snížená",J415,0)</f>
        <v>0</v>
      </c>
      <c r="BG415" s="211">
        <f>IF(N415="zákl. přenesená",J415,0)</f>
        <v>0</v>
      </c>
      <c r="BH415" s="211">
        <f>IF(N415="sníž. přenesená",J415,0)</f>
        <v>0</v>
      </c>
      <c r="BI415" s="211">
        <f>IF(N415="nulová",J415,0)</f>
        <v>0</v>
      </c>
      <c r="BJ415" s="19" t="s">
        <v>78</v>
      </c>
      <c r="BK415" s="211">
        <f>ROUND(I415*H415,2)</f>
        <v>0</v>
      </c>
      <c r="BL415" s="19" t="s">
        <v>122</v>
      </c>
      <c r="BM415" s="210" t="s">
        <v>442</v>
      </c>
    </row>
    <row r="416" s="2" customFormat="1">
      <c r="A416" s="40"/>
      <c r="B416" s="41"/>
      <c r="C416" s="42"/>
      <c r="D416" s="212" t="s">
        <v>124</v>
      </c>
      <c r="E416" s="42"/>
      <c r="F416" s="213" t="s">
        <v>443</v>
      </c>
      <c r="G416" s="42"/>
      <c r="H416" s="42"/>
      <c r="I416" s="214"/>
      <c r="J416" s="42"/>
      <c r="K416" s="42"/>
      <c r="L416" s="46"/>
      <c r="M416" s="215"/>
      <c r="N416" s="216"/>
      <c r="O416" s="86"/>
      <c r="P416" s="86"/>
      <c r="Q416" s="86"/>
      <c r="R416" s="86"/>
      <c r="S416" s="86"/>
      <c r="T416" s="87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T416" s="19" t="s">
        <v>124</v>
      </c>
      <c r="AU416" s="19" t="s">
        <v>80</v>
      </c>
    </row>
    <row r="417" s="13" customFormat="1">
      <c r="A417" s="13"/>
      <c r="B417" s="217"/>
      <c r="C417" s="218"/>
      <c r="D417" s="219" t="s">
        <v>126</v>
      </c>
      <c r="E417" s="220" t="s">
        <v>21</v>
      </c>
      <c r="F417" s="221" t="s">
        <v>444</v>
      </c>
      <c r="G417" s="218"/>
      <c r="H417" s="220" t="s">
        <v>21</v>
      </c>
      <c r="I417" s="222"/>
      <c r="J417" s="218"/>
      <c r="K417" s="218"/>
      <c r="L417" s="223"/>
      <c r="M417" s="224"/>
      <c r="N417" s="225"/>
      <c r="O417" s="225"/>
      <c r="P417" s="225"/>
      <c r="Q417" s="225"/>
      <c r="R417" s="225"/>
      <c r="S417" s="225"/>
      <c r="T417" s="22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27" t="s">
        <v>126</v>
      </c>
      <c r="AU417" s="227" t="s">
        <v>80</v>
      </c>
      <c r="AV417" s="13" t="s">
        <v>78</v>
      </c>
      <c r="AW417" s="13" t="s">
        <v>34</v>
      </c>
      <c r="AX417" s="13" t="s">
        <v>73</v>
      </c>
      <c r="AY417" s="227" t="s">
        <v>115</v>
      </c>
    </row>
    <row r="418" s="14" customFormat="1">
      <c r="A418" s="14"/>
      <c r="B418" s="228"/>
      <c r="C418" s="229"/>
      <c r="D418" s="219" t="s">
        <v>126</v>
      </c>
      <c r="E418" s="230" t="s">
        <v>21</v>
      </c>
      <c r="F418" s="231" t="s">
        <v>445</v>
      </c>
      <c r="G418" s="229"/>
      <c r="H418" s="232">
        <v>2</v>
      </c>
      <c r="I418" s="233"/>
      <c r="J418" s="229"/>
      <c r="K418" s="229"/>
      <c r="L418" s="234"/>
      <c r="M418" s="235"/>
      <c r="N418" s="236"/>
      <c r="O418" s="236"/>
      <c r="P418" s="236"/>
      <c r="Q418" s="236"/>
      <c r="R418" s="236"/>
      <c r="S418" s="236"/>
      <c r="T418" s="237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38" t="s">
        <v>126</v>
      </c>
      <c r="AU418" s="238" t="s">
        <v>80</v>
      </c>
      <c r="AV418" s="14" t="s">
        <v>80</v>
      </c>
      <c r="AW418" s="14" t="s">
        <v>34</v>
      </c>
      <c r="AX418" s="14" t="s">
        <v>73</v>
      </c>
      <c r="AY418" s="238" t="s">
        <v>115</v>
      </c>
    </row>
    <row r="419" s="14" customFormat="1">
      <c r="A419" s="14"/>
      <c r="B419" s="228"/>
      <c r="C419" s="229"/>
      <c r="D419" s="219" t="s">
        <v>126</v>
      </c>
      <c r="E419" s="230" t="s">
        <v>21</v>
      </c>
      <c r="F419" s="231" t="s">
        <v>446</v>
      </c>
      <c r="G419" s="229"/>
      <c r="H419" s="232">
        <v>2</v>
      </c>
      <c r="I419" s="233"/>
      <c r="J419" s="229"/>
      <c r="K419" s="229"/>
      <c r="L419" s="234"/>
      <c r="M419" s="235"/>
      <c r="N419" s="236"/>
      <c r="O419" s="236"/>
      <c r="P419" s="236"/>
      <c r="Q419" s="236"/>
      <c r="R419" s="236"/>
      <c r="S419" s="236"/>
      <c r="T419" s="237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38" t="s">
        <v>126</v>
      </c>
      <c r="AU419" s="238" t="s">
        <v>80</v>
      </c>
      <c r="AV419" s="14" t="s">
        <v>80</v>
      </c>
      <c r="AW419" s="14" t="s">
        <v>34</v>
      </c>
      <c r="AX419" s="14" t="s">
        <v>73</v>
      </c>
      <c r="AY419" s="238" t="s">
        <v>115</v>
      </c>
    </row>
    <row r="420" s="15" customFormat="1">
      <c r="A420" s="15"/>
      <c r="B420" s="239"/>
      <c r="C420" s="240"/>
      <c r="D420" s="219" t="s">
        <v>126</v>
      </c>
      <c r="E420" s="241" t="s">
        <v>21</v>
      </c>
      <c r="F420" s="242" t="s">
        <v>132</v>
      </c>
      <c r="G420" s="240"/>
      <c r="H420" s="243">
        <v>4</v>
      </c>
      <c r="I420" s="244"/>
      <c r="J420" s="240"/>
      <c r="K420" s="240"/>
      <c r="L420" s="245"/>
      <c r="M420" s="246"/>
      <c r="N420" s="247"/>
      <c r="O420" s="247"/>
      <c r="P420" s="247"/>
      <c r="Q420" s="247"/>
      <c r="R420" s="247"/>
      <c r="S420" s="247"/>
      <c r="T420" s="248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49" t="s">
        <v>126</v>
      </c>
      <c r="AU420" s="249" t="s">
        <v>80</v>
      </c>
      <c r="AV420" s="15" t="s">
        <v>122</v>
      </c>
      <c r="AW420" s="15" t="s">
        <v>34</v>
      </c>
      <c r="AX420" s="15" t="s">
        <v>78</v>
      </c>
      <c r="AY420" s="249" t="s">
        <v>115</v>
      </c>
    </row>
    <row r="421" s="2" customFormat="1" ht="24.15" customHeight="1">
      <c r="A421" s="40"/>
      <c r="B421" s="41"/>
      <c r="C421" s="199" t="s">
        <v>447</v>
      </c>
      <c r="D421" s="199" t="s">
        <v>117</v>
      </c>
      <c r="E421" s="200" t="s">
        <v>448</v>
      </c>
      <c r="F421" s="201" t="s">
        <v>449</v>
      </c>
      <c r="G421" s="202" t="s">
        <v>300</v>
      </c>
      <c r="H421" s="203">
        <v>240</v>
      </c>
      <c r="I421" s="204"/>
      <c r="J421" s="205">
        <f>ROUND(I421*H421,2)</f>
        <v>0</v>
      </c>
      <c r="K421" s="201" t="s">
        <v>121</v>
      </c>
      <c r="L421" s="46"/>
      <c r="M421" s="206" t="s">
        <v>21</v>
      </c>
      <c r="N421" s="207" t="s">
        <v>44</v>
      </c>
      <c r="O421" s="86"/>
      <c r="P421" s="208">
        <f>O421*H421</f>
        <v>0</v>
      </c>
      <c r="Q421" s="208">
        <v>0</v>
      </c>
      <c r="R421" s="208">
        <f>Q421*H421</f>
        <v>0</v>
      </c>
      <c r="S421" s="208">
        <v>0</v>
      </c>
      <c r="T421" s="209">
        <f>S421*H421</f>
        <v>0</v>
      </c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R421" s="210" t="s">
        <v>122</v>
      </c>
      <c r="AT421" s="210" t="s">
        <v>117</v>
      </c>
      <c r="AU421" s="210" t="s">
        <v>80</v>
      </c>
      <c r="AY421" s="19" t="s">
        <v>115</v>
      </c>
      <c r="BE421" s="211">
        <f>IF(N421="základní",J421,0)</f>
        <v>0</v>
      </c>
      <c r="BF421" s="211">
        <f>IF(N421="snížená",J421,0)</f>
        <v>0</v>
      </c>
      <c r="BG421" s="211">
        <f>IF(N421="zákl. přenesená",J421,0)</f>
        <v>0</v>
      </c>
      <c r="BH421" s="211">
        <f>IF(N421="sníž. přenesená",J421,0)</f>
        <v>0</v>
      </c>
      <c r="BI421" s="211">
        <f>IF(N421="nulová",J421,0)</f>
        <v>0</v>
      </c>
      <c r="BJ421" s="19" t="s">
        <v>78</v>
      </c>
      <c r="BK421" s="211">
        <f>ROUND(I421*H421,2)</f>
        <v>0</v>
      </c>
      <c r="BL421" s="19" t="s">
        <v>122</v>
      </c>
      <c r="BM421" s="210" t="s">
        <v>450</v>
      </c>
    </row>
    <row r="422" s="2" customFormat="1">
      <c r="A422" s="40"/>
      <c r="B422" s="41"/>
      <c r="C422" s="42"/>
      <c r="D422" s="212" t="s">
        <v>124</v>
      </c>
      <c r="E422" s="42"/>
      <c r="F422" s="213" t="s">
        <v>451</v>
      </c>
      <c r="G422" s="42"/>
      <c r="H422" s="42"/>
      <c r="I422" s="214"/>
      <c r="J422" s="42"/>
      <c r="K422" s="42"/>
      <c r="L422" s="46"/>
      <c r="M422" s="215"/>
      <c r="N422" s="216"/>
      <c r="O422" s="86"/>
      <c r="P422" s="86"/>
      <c r="Q422" s="86"/>
      <c r="R422" s="86"/>
      <c r="S422" s="86"/>
      <c r="T422" s="87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T422" s="19" t="s">
        <v>124</v>
      </c>
      <c r="AU422" s="19" t="s">
        <v>80</v>
      </c>
    </row>
    <row r="423" s="13" customFormat="1">
      <c r="A423" s="13"/>
      <c r="B423" s="217"/>
      <c r="C423" s="218"/>
      <c r="D423" s="219" t="s">
        <v>126</v>
      </c>
      <c r="E423" s="220" t="s">
        <v>21</v>
      </c>
      <c r="F423" s="221" t="s">
        <v>452</v>
      </c>
      <c r="G423" s="218"/>
      <c r="H423" s="220" t="s">
        <v>21</v>
      </c>
      <c r="I423" s="222"/>
      <c r="J423" s="218"/>
      <c r="K423" s="218"/>
      <c r="L423" s="223"/>
      <c r="M423" s="224"/>
      <c r="N423" s="225"/>
      <c r="O423" s="225"/>
      <c r="P423" s="225"/>
      <c r="Q423" s="225"/>
      <c r="R423" s="225"/>
      <c r="S423" s="225"/>
      <c r="T423" s="22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27" t="s">
        <v>126</v>
      </c>
      <c r="AU423" s="227" t="s">
        <v>80</v>
      </c>
      <c r="AV423" s="13" t="s">
        <v>78</v>
      </c>
      <c r="AW423" s="13" t="s">
        <v>34</v>
      </c>
      <c r="AX423" s="13" t="s">
        <v>73</v>
      </c>
      <c r="AY423" s="227" t="s">
        <v>115</v>
      </c>
    </row>
    <row r="424" s="14" customFormat="1">
      <c r="A424" s="14"/>
      <c r="B424" s="228"/>
      <c r="C424" s="229"/>
      <c r="D424" s="219" t="s">
        <v>126</v>
      </c>
      <c r="E424" s="230" t="s">
        <v>21</v>
      </c>
      <c r="F424" s="231" t="s">
        <v>453</v>
      </c>
      <c r="G424" s="229"/>
      <c r="H424" s="232">
        <v>240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38" t="s">
        <v>126</v>
      </c>
      <c r="AU424" s="238" t="s">
        <v>80</v>
      </c>
      <c r="AV424" s="14" t="s">
        <v>80</v>
      </c>
      <c r="AW424" s="14" t="s">
        <v>34</v>
      </c>
      <c r="AX424" s="14" t="s">
        <v>78</v>
      </c>
      <c r="AY424" s="238" t="s">
        <v>115</v>
      </c>
    </row>
    <row r="425" s="2" customFormat="1" ht="16.5" customHeight="1">
      <c r="A425" s="40"/>
      <c r="B425" s="41"/>
      <c r="C425" s="199" t="s">
        <v>454</v>
      </c>
      <c r="D425" s="199" t="s">
        <v>117</v>
      </c>
      <c r="E425" s="200" t="s">
        <v>455</v>
      </c>
      <c r="F425" s="201" t="s">
        <v>456</v>
      </c>
      <c r="G425" s="202" t="s">
        <v>300</v>
      </c>
      <c r="H425" s="203">
        <v>2</v>
      </c>
      <c r="I425" s="204"/>
      <c r="J425" s="205">
        <f>ROUND(I425*H425,2)</f>
        <v>0</v>
      </c>
      <c r="K425" s="201" t="s">
        <v>121</v>
      </c>
      <c r="L425" s="46"/>
      <c r="M425" s="206" t="s">
        <v>21</v>
      </c>
      <c r="N425" s="207" t="s">
        <v>44</v>
      </c>
      <c r="O425" s="86"/>
      <c r="P425" s="208">
        <f>O425*H425</f>
        <v>0</v>
      </c>
      <c r="Q425" s="208">
        <v>0</v>
      </c>
      <c r="R425" s="208">
        <f>Q425*H425</f>
        <v>0</v>
      </c>
      <c r="S425" s="208">
        <v>0</v>
      </c>
      <c r="T425" s="209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210" t="s">
        <v>122</v>
      </c>
      <c r="AT425" s="210" t="s">
        <v>117</v>
      </c>
      <c r="AU425" s="210" t="s">
        <v>80</v>
      </c>
      <c r="AY425" s="19" t="s">
        <v>115</v>
      </c>
      <c r="BE425" s="211">
        <f>IF(N425="základní",J425,0)</f>
        <v>0</v>
      </c>
      <c r="BF425" s="211">
        <f>IF(N425="snížená",J425,0)</f>
        <v>0</v>
      </c>
      <c r="BG425" s="211">
        <f>IF(N425="zákl. přenesená",J425,0)</f>
        <v>0</v>
      </c>
      <c r="BH425" s="211">
        <f>IF(N425="sníž. přenesená",J425,0)</f>
        <v>0</v>
      </c>
      <c r="BI425" s="211">
        <f>IF(N425="nulová",J425,0)</f>
        <v>0</v>
      </c>
      <c r="BJ425" s="19" t="s">
        <v>78</v>
      </c>
      <c r="BK425" s="211">
        <f>ROUND(I425*H425,2)</f>
        <v>0</v>
      </c>
      <c r="BL425" s="19" t="s">
        <v>122</v>
      </c>
      <c r="BM425" s="210" t="s">
        <v>457</v>
      </c>
    </row>
    <row r="426" s="2" customFormat="1">
      <c r="A426" s="40"/>
      <c r="B426" s="41"/>
      <c r="C426" s="42"/>
      <c r="D426" s="212" t="s">
        <v>124</v>
      </c>
      <c r="E426" s="42"/>
      <c r="F426" s="213" t="s">
        <v>458</v>
      </c>
      <c r="G426" s="42"/>
      <c r="H426" s="42"/>
      <c r="I426" s="214"/>
      <c r="J426" s="42"/>
      <c r="K426" s="42"/>
      <c r="L426" s="46"/>
      <c r="M426" s="215"/>
      <c r="N426" s="216"/>
      <c r="O426" s="86"/>
      <c r="P426" s="86"/>
      <c r="Q426" s="86"/>
      <c r="R426" s="86"/>
      <c r="S426" s="86"/>
      <c r="T426" s="87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19" t="s">
        <v>124</v>
      </c>
      <c r="AU426" s="19" t="s">
        <v>80</v>
      </c>
    </row>
    <row r="427" s="13" customFormat="1">
      <c r="A427" s="13"/>
      <c r="B427" s="217"/>
      <c r="C427" s="218"/>
      <c r="D427" s="219" t="s">
        <v>126</v>
      </c>
      <c r="E427" s="220" t="s">
        <v>21</v>
      </c>
      <c r="F427" s="221" t="s">
        <v>444</v>
      </c>
      <c r="G427" s="218"/>
      <c r="H427" s="220" t="s">
        <v>21</v>
      </c>
      <c r="I427" s="222"/>
      <c r="J427" s="218"/>
      <c r="K427" s="218"/>
      <c r="L427" s="223"/>
      <c r="M427" s="224"/>
      <c r="N427" s="225"/>
      <c r="O427" s="225"/>
      <c r="P427" s="225"/>
      <c r="Q427" s="225"/>
      <c r="R427" s="225"/>
      <c r="S427" s="225"/>
      <c r="T427" s="22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27" t="s">
        <v>126</v>
      </c>
      <c r="AU427" s="227" t="s">
        <v>80</v>
      </c>
      <c r="AV427" s="13" t="s">
        <v>78</v>
      </c>
      <c r="AW427" s="13" t="s">
        <v>34</v>
      </c>
      <c r="AX427" s="13" t="s">
        <v>73</v>
      </c>
      <c r="AY427" s="227" t="s">
        <v>115</v>
      </c>
    </row>
    <row r="428" s="14" customFormat="1">
      <c r="A428" s="14"/>
      <c r="B428" s="228"/>
      <c r="C428" s="229"/>
      <c r="D428" s="219" t="s">
        <v>126</v>
      </c>
      <c r="E428" s="230" t="s">
        <v>21</v>
      </c>
      <c r="F428" s="231" t="s">
        <v>459</v>
      </c>
      <c r="G428" s="229"/>
      <c r="H428" s="232">
        <v>2</v>
      </c>
      <c r="I428" s="233"/>
      <c r="J428" s="229"/>
      <c r="K428" s="229"/>
      <c r="L428" s="234"/>
      <c r="M428" s="235"/>
      <c r="N428" s="236"/>
      <c r="O428" s="236"/>
      <c r="P428" s="236"/>
      <c r="Q428" s="236"/>
      <c r="R428" s="236"/>
      <c r="S428" s="236"/>
      <c r="T428" s="237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38" t="s">
        <v>126</v>
      </c>
      <c r="AU428" s="238" t="s">
        <v>80</v>
      </c>
      <c r="AV428" s="14" t="s">
        <v>80</v>
      </c>
      <c r="AW428" s="14" t="s">
        <v>34</v>
      </c>
      <c r="AX428" s="14" t="s">
        <v>78</v>
      </c>
      <c r="AY428" s="238" t="s">
        <v>115</v>
      </c>
    </row>
    <row r="429" s="2" customFormat="1" ht="24.15" customHeight="1">
      <c r="A429" s="40"/>
      <c r="B429" s="41"/>
      <c r="C429" s="199" t="s">
        <v>460</v>
      </c>
      <c r="D429" s="199" t="s">
        <v>117</v>
      </c>
      <c r="E429" s="200" t="s">
        <v>461</v>
      </c>
      <c r="F429" s="201" t="s">
        <v>462</v>
      </c>
      <c r="G429" s="202" t="s">
        <v>300</v>
      </c>
      <c r="H429" s="203">
        <v>120</v>
      </c>
      <c r="I429" s="204"/>
      <c r="J429" s="205">
        <f>ROUND(I429*H429,2)</f>
        <v>0</v>
      </c>
      <c r="K429" s="201" t="s">
        <v>121</v>
      </c>
      <c r="L429" s="46"/>
      <c r="M429" s="206" t="s">
        <v>21</v>
      </c>
      <c r="N429" s="207" t="s">
        <v>44</v>
      </c>
      <c r="O429" s="86"/>
      <c r="P429" s="208">
        <f>O429*H429</f>
        <v>0</v>
      </c>
      <c r="Q429" s="208">
        <v>0</v>
      </c>
      <c r="R429" s="208">
        <f>Q429*H429</f>
        <v>0</v>
      </c>
      <c r="S429" s="208">
        <v>0</v>
      </c>
      <c r="T429" s="209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0" t="s">
        <v>122</v>
      </c>
      <c r="AT429" s="210" t="s">
        <v>117</v>
      </c>
      <c r="AU429" s="210" t="s">
        <v>80</v>
      </c>
      <c r="AY429" s="19" t="s">
        <v>115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19" t="s">
        <v>78</v>
      </c>
      <c r="BK429" s="211">
        <f>ROUND(I429*H429,2)</f>
        <v>0</v>
      </c>
      <c r="BL429" s="19" t="s">
        <v>122</v>
      </c>
      <c r="BM429" s="210" t="s">
        <v>463</v>
      </c>
    </row>
    <row r="430" s="2" customFormat="1">
      <c r="A430" s="40"/>
      <c r="B430" s="41"/>
      <c r="C430" s="42"/>
      <c r="D430" s="212" t="s">
        <v>124</v>
      </c>
      <c r="E430" s="42"/>
      <c r="F430" s="213" t="s">
        <v>464</v>
      </c>
      <c r="G430" s="42"/>
      <c r="H430" s="42"/>
      <c r="I430" s="214"/>
      <c r="J430" s="42"/>
      <c r="K430" s="42"/>
      <c r="L430" s="46"/>
      <c r="M430" s="215"/>
      <c r="N430" s="216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124</v>
      </c>
      <c r="AU430" s="19" t="s">
        <v>80</v>
      </c>
    </row>
    <row r="431" s="13" customFormat="1">
      <c r="A431" s="13"/>
      <c r="B431" s="217"/>
      <c r="C431" s="218"/>
      <c r="D431" s="219" t="s">
        <v>126</v>
      </c>
      <c r="E431" s="220" t="s">
        <v>21</v>
      </c>
      <c r="F431" s="221" t="s">
        <v>452</v>
      </c>
      <c r="G431" s="218"/>
      <c r="H431" s="220" t="s">
        <v>21</v>
      </c>
      <c r="I431" s="222"/>
      <c r="J431" s="218"/>
      <c r="K431" s="218"/>
      <c r="L431" s="223"/>
      <c r="M431" s="224"/>
      <c r="N431" s="225"/>
      <c r="O431" s="225"/>
      <c r="P431" s="225"/>
      <c r="Q431" s="225"/>
      <c r="R431" s="225"/>
      <c r="S431" s="225"/>
      <c r="T431" s="22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27" t="s">
        <v>126</v>
      </c>
      <c r="AU431" s="227" t="s">
        <v>80</v>
      </c>
      <c r="AV431" s="13" t="s">
        <v>78</v>
      </c>
      <c r="AW431" s="13" t="s">
        <v>34</v>
      </c>
      <c r="AX431" s="13" t="s">
        <v>73</v>
      </c>
      <c r="AY431" s="227" t="s">
        <v>115</v>
      </c>
    </row>
    <row r="432" s="14" customFormat="1">
      <c r="A432" s="14"/>
      <c r="B432" s="228"/>
      <c r="C432" s="229"/>
      <c r="D432" s="219" t="s">
        <v>126</v>
      </c>
      <c r="E432" s="230" t="s">
        <v>21</v>
      </c>
      <c r="F432" s="231" t="s">
        <v>465</v>
      </c>
      <c r="G432" s="229"/>
      <c r="H432" s="232">
        <v>120</v>
      </c>
      <c r="I432" s="233"/>
      <c r="J432" s="229"/>
      <c r="K432" s="229"/>
      <c r="L432" s="234"/>
      <c r="M432" s="235"/>
      <c r="N432" s="236"/>
      <c r="O432" s="236"/>
      <c r="P432" s="236"/>
      <c r="Q432" s="236"/>
      <c r="R432" s="236"/>
      <c r="S432" s="236"/>
      <c r="T432" s="23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38" t="s">
        <v>126</v>
      </c>
      <c r="AU432" s="238" t="s">
        <v>80</v>
      </c>
      <c r="AV432" s="14" t="s">
        <v>80</v>
      </c>
      <c r="AW432" s="14" t="s">
        <v>34</v>
      </c>
      <c r="AX432" s="14" t="s">
        <v>78</v>
      </c>
      <c r="AY432" s="238" t="s">
        <v>115</v>
      </c>
    </row>
    <row r="433" s="2" customFormat="1" ht="21.75" customHeight="1">
      <c r="A433" s="40"/>
      <c r="B433" s="41"/>
      <c r="C433" s="199" t="s">
        <v>466</v>
      </c>
      <c r="D433" s="199" t="s">
        <v>117</v>
      </c>
      <c r="E433" s="200" t="s">
        <v>467</v>
      </c>
      <c r="F433" s="201" t="s">
        <v>468</v>
      </c>
      <c r="G433" s="202" t="s">
        <v>300</v>
      </c>
      <c r="H433" s="203">
        <v>8</v>
      </c>
      <c r="I433" s="204"/>
      <c r="J433" s="205">
        <f>ROUND(I433*H433,2)</f>
        <v>0</v>
      </c>
      <c r="K433" s="201" t="s">
        <v>121</v>
      </c>
      <c r="L433" s="46"/>
      <c r="M433" s="206" t="s">
        <v>21</v>
      </c>
      <c r="N433" s="207" t="s">
        <v>44</v>
      </c>
      <c r="O433" s="86"/>
      <c r="P433" s="208">
        <f>O433*H433</f>
        <v>0</v>
      </c>
      <c r="Q433" s="208">
        <v>16.75142</v>
      </c>
      <c r="R433" s="208">
        <f>Q433*H433</f>
        <v>134.01136</v>
      </c>
      <c r="S433" s="208">
        <v>0</v>
      </c>
      <c r="T433" s="209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0" t="s">
        <v>122</v>
      </c>
      <c r="AT433" s="210" t="s">
        <v>117</v>
      </c>
      <c r="AU433" s="210" t="s">
        <v>80</v>
      </c>
      <c r="AY433" s="19" t="s">
        <v>115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9" t="s">
        <v>78</v>
      </c>
      <c r="BK433" s="211">
        <f>ROUND(I433*H433,2)</f>
        <v>0</v>
      </c>
      <c r="BL433" s="19" t="s">
        <v>122</v>
      </c>
      <c r="BM433" s="210" t="s">
        <v>469</v>
      </c>
    </row>
    <row r="434" s="2" customFormat="1">
      <c r="A434" s="40"/>
      <c r="B434" s="41"/>
      <c r="C434" s="42"/>
      <c r="D434" s="212" t="s">
        <v>124</v>
      </c>
      <c r="E434" s="42"/>
      <c r="F434" s="213" t="s">
        <v>470</v>
      </c>
      <c r="G434" s="42"/>
      <c r="H434" s="42"/>
      <c r="I434" s="214"/>
      <c r="J434" s="42"/>
      <c r="K434" s="42"/>
      <c r="L434" s="46"/>
      <c r="M434" s="215"/>
      <c r="N434" s="216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124</v>
      </c>
      <c r="AU434" s="19" t="s">
        <v>80</v>
      </c>
    </row>
    <row r="435" s="14" customFormat="1">
      <c r="A435" s="14"/>
      <c r="B435" s="228"/>
      <c r="C435" s="229"/>
      <c r="D435" s="219" t="s">
        <v>126</v>
      </c>
      <c r="E435" s="230" t="s">
        <v>21</v>
      </c>
      <c r="F435" s="231" t="s">
        <v>183</v>
      </c>
      <c r="G435" s="229"/>
      <c r="H435" s="232">
        <v>2</v>
      </c>
      <c r="I435" s="233"/>
      <c r="J435" s="229"/>
      <c r="K435" s="229"/>
      <c r="L435" s="234"/>
      <c r="M435" s="235"/>
      <c r="N435" s="236"/>
      <c r="O435" s="236"/>
      <c r="P435" s="236"/>
      <c r="Q435" s="236"/>
      <c r="R435" s="236"/>
      <c r="S435" s="236"/>
      <c r="T435" s="237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38" t="s">
        <v>126</v>
      </c>
      <c r="AU435" s="238" t="s">
        <v>80</v>
      </c>
      <c r="AV435" s="14" t="s">
        <v>80</v>
      </c>
      <c r="AW435" s="14" t="s">
        <v>34</v>
      </c>
      <c r="AX435" s="14" t="s">
        <v>73</v>
      </c>
      <c r="AY435" s="238" t="s">
        <v>115</v>
      </c>
    </row>
    <row r="436" s="14" customFormat="1">
      <c r="A436" s="14"/>
      <c r="B436" s="228"/>
      <c r="C436" s="229"/>
      <c r="D436" s="219" t="s">
        <v>126</v>
      </c>
      <c r="E436" s="230" t="s">
        <v>21</v>
      </c>
      <c r="F436" s="231" t="s">
        <v>184</v>
      </c>
      <c r="G436" s="229"/>
      <c r="H436" s="232">
        <v>2</v>
      </c>
      <c r="I436" s="233"/>
      <c r="J436" s="229"/>
      <c r="K436" s="229"/>
      <c r="L436" s="234"/>
      <c r="M436" s="235"/>
      <c r="N436" s="236"/>
      <c r="O436" s="236"/>
      <c r="P436" s="236"/>
      <c r="Q436" s="236"/>
      <c r="R436" s="236"/>
      <c r="S436" s="236"/>
      <c r="T436" s="23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38" t="s">
        <v>126</v>
      </c>
      <c r="AU436" s="238" t="s">
        <v>80</v>
      </c>
      <c r="AV436" s="14" t="s">
        <v>80</v>
      </c>
      <c r="AW436" s="14" t="s">
        <v>34</v>
      </c>
      <c r="AX436" s="14" t="s">
        <v>73</v>
      </c>
      <c r="AY436" s="238" t="s">
        <v>115</v>
      </c>
    </row>
    <row r="437" s="14" customFormat="1">
      <c r="A437" s="14"/>
      <c r="B437" s="228"/>
      <c r="C437" s="229"/>
      <c r="D437" s="219" t="s">
        <v>126</v>
      </c>
      <c r="E437" s="230" t="s">
        <v>21</v>
      </c>
      <c r="F437" s="231" t="s">
        <v>185</v>
      </c>
      <c r="G437" s="229"/>
      <c r="H437" s="232">
        <v>2</v>
      </c>
      <c r="I437" s="233"/>
      <c r="J437" s="229"/>
      <c r="K437" s="229"/>
      <c r="L437" s="234"/>
      <c r="M437" s="235"/>
      <c r="N437" s="236"/>
      <c r="O437" s="236"/>
      <c r="P437" s="236"/>
      <c r="Q437" s="236"/>
      <c r="R437" s="236"/>
      <c r="S437" s="236"/>
      <c r="T437" s="237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38" t="s">
        <v>126</v>
      </c>
      <c r="AU437" s="238" t="s">
        <v>80</v>
      </c>
      <c r="AV437" s="14" t="s">
        <v>80</v>
      </c>
      <c r="AW437" s="14" t="s">
        <v>34</v>
      </c>
      <c r="AX437" s="14" t="s">
        <v>73</v>
      </c>
      <c r="AY437" s="238" t="s">
        <v>115</v>
      </c>
    </row>
    <row r="438" s="14" customFormat="1">
      <c r="A438" s="14"/>
      <c r="B438" s="228"/>
      <c r="C438" s="229"/>
      <c r="D438" s="219" t="s">
        <v>126</v>
      </c>
      <c r="E438" s="230" t="s">
        <v>21</v>
      </c>
      <c r="F438" s="231" t="s">
        <v>186</v>
      </c>
      <c r="G438" s="229"/>
      <c r="H438" s="232">
        <v>2</v>
      </c>
      <c r="I438" s="233"/>
      <c r="J438" s="229"/>
      <c r="K438" s="229"/>
      <c r="L438" s="234"/>
      <c r="M438" s="235"/>
      <c r="N438" s="236"/>
      <c r="O438" s="236"/>
      <c r="P438" s="236"/>
      <c r="Q438" s="236"/>
      <c r="R438" s="236"/>
      <c r="S438" s="236"/>
      <c r="T438" s="23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38" t="s">
        <v>126</v>
      </c>
      <c r="AU438" s="238" t="s">
        <v>80</v>
      </c>
      <c r="AV438" s="14" t="s">
        <v>80</v>
      </c>
      <c r="AW438" s="14" t="s">
        <v>34</v>
      </c>
      <c r="AX438" s="14" t="s">
        <v>73</v>
      </c>
      <c r="AY438" s="238" t="s">
        <v>115</v>
      </c>
    </row>
    <row r="439" s="15" customFormat="1">
      <c r="A439" s="15"/>
      <c r="B439" s="239"/>
      <c r="C439" s="240"/>
      <c r="D439" s="219" t="s">
        <v>126</v>
      </c>
      <c r="E439" s="241" t="s">
        <v>21</v>
      </c>
      <c r="F439" s="242" t="s">
        <v>132</v>
      </c>
      <c r="G439" s="240"/>
      <c r="H439" s="243">
        <v>8</v>
      </c>
      <c r="I439" s="244"/>
      <c r="J439" s="240"/>
      <c r="K439" s="240"/>
      <c r="L439" s="245"/>
      <c r="M439" s="246"/>
      <c r="N439" s="247"/>
      <c r="O439" s="247"/>
      <c r="P439" s="247"/>
      <c r="Q439" s="247"/>
      <c r="R439" s="247"/>
      <c r="S439" s="247"/>
      <c r="T439" s="248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49" t="s">
        <v>126</v>
      </c>
      <c r="AU439" s="249" t="s">
        <v>80</v>
      </c>
      <c r="AV439" s="15" t="s">
        <v>122</v>
      </c>
      <c r="AW439" s="15" t="s">
        <v>34</v>
      </c>
      <c r="AX439" s="15" t="s">
        <v>78</v>
      </c>
      <c r="AY439" s="249" t="s">
        <v>115</v>
      </c>
    </row>
    <row r="440" s="2" customFormat="1" ht="21.75" customHeight="1">
      <c r="A440" s="40"/>
      <c r="B440" s="41"/>
      <c r="C440" s="199" t="s">
        <v>471</v>
      </c>
      <c r="D440" s="199" t="s">
        <v>117</v>
      </c>
      <c r="E440" s="200" t="s">
        <v>472</v>
      </c>
      <c r="F440" s="201" t="s">
        <v>473</v>
      </c>
      <c r="G440" s="202" t="s">
        <v>300</v>
      </c>
      <c r="H440" s="203">
        <v>2</v>
      </c>
      <c r="I440" s="204"/>
      <c r="J440" s="205">
        <f>ROUND(I440*H440,2)</f>
        <v>0</v>
      </c>
      <c r="K440" s="201" t="s">
        <v>121</v>
      </c>
      <c r="L440" s="46"/>
      <c r="M440" s="206" t="s">
        <v>21</v>
      </c>
      <c r="N440" s="207" t="s">
        <v>44</v>
      </c>
      <c r="O440" s="86"/>
      <c r="P440" s="208">
        <f>O440*H440</f>
        <v>0</v>
      </c>
      <c r="Q440" s="208">
        <v>16.035990000000002</v>
      </c>
      <c r="R440" s="208">
        <f>Q440*H440</f>
        <v>32.071980000000003</v>
      </c>
      <c r="S440" s="208">
        <v>0</v>
      </c>
      <c r="T440" s="209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0" t="s">
        <v>122</v>
      </c>
      <c r="AT440" s="210" t="s">
        <v>117</v>
      </c>
      <c r="AU440" s="210" t="s">
        <v>80</v>
      </c>
      <c r="AY440" s="19" t="s">
        <v>115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9" t="s">
        <v>78</v>
      </c>
      <c r="BK440" s="211">
        <f>ROUND(I440*H440,2)</f>
        <v>0</v>
      </c>
      <c r="BL440" s="19" t="s">
        <v>122</v>
      </c>
      <c r="BM440" s="210" t="s">
        <v>474</v>
      </c>
    </row>
    <row r="441" s="2" customFormat="1">
      <c r="A441" s="40"/>
      <c r="B441" s="41"/>
      <c r="C441" s="42"/>
      <c r="D441" s="212" t="s">
        <v>124</v>
      </c>
      <c r="E441" s="42"/>
      <c r="F441" s="213" t="s">
        <v>475</v>
      </c>
      <c r="G441" s="42"/>
      <c r="H441" s="42"/>
      <c r="I441" s="214"/>
      <c r="J441" s="42"/>
      <c r="K441" s="42"/>
      <c r="L441" s="46"/>
      <c r="M441" s="215"/>
      <c r="N441" s="216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124</v>
      </c>
      <c r="AU441" s="19" t="s">
        <v>80</v>
      </c>
    </row>
    <row r="442" s="14" customFormat="1">
      <c r="A442" s="14"/>
      <c r="B442" s="228"/>
      <c r="C442" s="229"/>
      <c r="D442" s="219" t="s">
        <v>126</v>
      </c>
      <c r="E442" s="230" t="s">
        <v>21</v>
      </c>
      <c r="F442" s="231" t="s">
        <v>253</v>
      </c>
      <c r="G442" s="229"/>
      <c r="H442" s="232">
        <v>1</v>
      </c>
      <c r="I442" s="233"/>
      <c r="J442" s="229"/>
      <c r="K442" s="229"/>
      <c r="L442" s="234"/>
      <c r="M442" s="235"/>
      <c r="N442" s="236"/>
      <c r="O442" s="236"/>
      <c r="P442" s="236"/>
      <c r="Q442" s="236"/>
      <c r="R442" s="236"/>
      <c r="S442" s="236"/>
      <c r="T442" s="237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38" t="s">
        <v>126</v>
      </c>
      <c r="AU442" s="238" t="s">
        <v>80</v>
      </c>
      <c r="AV442" s="14" t="s">
        <v>80</v>
      </c>
      <c r="AW442" s="14" t="s">
        <v>34</v>
      </c>
      <c r="AX442" s="14" t="s">
        <v>73</v>
      </c>
      <c r="AY442" s="238" t="s">
        <v>115</v>
      </c>
    </row>
    <row r="443" s="14" customFormat="1">
      <c r="A443" s="14"/>
      <c r="B443" s="228"/>
      <c r="C443" s="229"/>
      <c r="D443" s="219" t="s">
        <v>126</v>
      </c>
      <c r="E443" s="230" t="s">
        <v>21</v>
      </c>
      <c r="F443" s="231" t="s">
        <v>254</v>
      </c>
      <c r="G443" s="229"/>
      <c r="H443" s="232">
        <v>1</v>
      </c>
      <c r="I443" s="233"/>
      <c r="J443" s="229"/>
      <c r="K443" s="229"/>
      <c r="L443" s="234"/>
      <c r="M443" s="235"/>
      <c r="N443" s="236"/>
      <c r="O443" s="236"/>
      <c r="P443" s="236"/>
      <c r="Q443" s="236"/>
      <c r="R443" s="236"/>
      <c r="S443" s="236"/>
      <c r="T443" s="23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38" t="s">
        <v>126</v>
      </c>
      <c r="AU443" s="238" t="s">
        <v>80</v>
      </c>
      <c r="AV443" s="14" t="s">
        <v>80</v>
      </c>
      <c r="AW443" s="14" t="s">
        <v>34</v>
      </c>
      <c r="AX443" s="14" t="s">
        <v>73</v>
      </c>
      <c r="AY443" s="238" t="s">
        <v>115</v>
      </c>
    </row>
    <row r="444" s="15" customFormat="1">
      <c r="A444" s="15"/>
      <c r="B444" s="239"/>
      <c r="C444" s="240"/>
      <c r="D444" s="219" t="s">
        <v>126</v>
      </c>
      <c r="E444" s="241" t="s">
        <v>21</v>
      </c>
      <c r="F444" s="242" t="s">
        <v>132</v>
      </c>
      <c r="G444" s="240"/>
      <c r="H444" s="243">
        <v>2</v>
      </c>
      <c r="I444" s="244"/>
      <c r="J444" s="240"/>
      <c r="K444" s="240"/>
      <c r="L444" s="245"/>
      <c r="M444" s="246"/>
      <c r="N444" s="247"/>
      <c r="O444" s="247"/>
      <c r="P444" s="247"/>
      <c r="Q444" s="247"/>
      <c r="R444" s="247"/>
      <c r="S444" s="247"/>
      <c r="T444" s="248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49" t="s">
        <v>126</v>
      </c>
      <c r="AU444" s="249" t="s">
        <v>80</v>
      </c>
      <c r="AV444" s="15" t="s">
        <v>122</v>
      </c>
      <c r="AW444" s="15" t="s">
        <v>34</v>
      </c>
      <c r="AX444" s="15" t="s">
        <v>78</v>
      </c>
      <c r="AY444" s="249" t="s">
        <v>115</v>
      </c>
    </row>
    <row r="445" s="2" customFormat="1" ht="16.5" customHeight="1">
      <c r="A445" s="40"/>
      <c r="B445" s="41"/>
      <c r="C445" s="199" t="s">
        <v>476</v>
      </c>
      <c r="D445" s="199" t="s">
        <v>117</v>
      </c>
      <c r="E445" s="200" t="s">
        <v>477</v>
      </c>
      <c r="F445" s="201" t="s">
        <v>478</v>
      </c>
      <c r="G445" s="202" t="s">
        <v>479</v>
      </c>
      <c r="H445" s="203">
        <v>30</v>
      </c>
      <c r="I445" s="204"/>
      <c r="J445" s="205">
        <f>ROUND(I445*H445,2)</f>
        <v>0</v>
      </c>
      <c r="K445" s="201" t="s">
        <v>121</v>
      </c>
      <c r="L445" s="46"/>
      <c r="M445" s="206" t="s">
        <v>21</v>
      </c>
      <c r="N445" s="207" t="s">
        <v>44</v>
      </c>
      <c r="O445" s="86"/>
      <c r="P445" s="208">
        <f>O445*H445</f>
        <v>0</v>
      </c>
      <c r="Q445" s="208">
        <v>0.88534999999999997</v>
      </c>
      <c r="R445" s="208">
        <f>Q445*H445</f>
        <v>26.560499999999998</v>
      </c>
      <c r="S445" s="208">
        <v>0</v>
      </c>
      <c r="T445" s="209">
        <f>S445*H445</f>
        <v>0</v>
      </c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R445" s="210" t="s">
        <v>122</v>
      </c>
      <c r="AT445" s="210" t="s">
        <v>117</v>
      </c>
      <c r="AU445" s="210" t="s">
        <v>80</v>
      </c>
      <c r="AY445" s="19" t="s">
        <v>115</v>
      </c>
      <c r="BE445" s="211">
        <f>IF(N445="základní",J445,0)</f>
        <v>0</v>
      </c>
      <c r="BF445" s="211">
        <f>IF(N445="snížená",J445,0)</f>
        <v>0</v>
      </c>
      <c r="BG445" s="211">
        <f>IF(N445="zákl. přenesená",J445,0)</f>
        <v>0</v>
      </c>
      <c r="BH445" s="211">
        <f>IF(N445="sníž. přenesená",J445,0)</f>
        <v>0</v>
      </c>
      <c r="BI445" s="211">
        <f>IF(N445="nulová",J445,0)</f>
        <v>0</v>
      </c>
      <c r="BJ445" s="19" t="s">
        <v>78</v>
      </c>
      <c r="BK445" s="211">
        <f>ROUND(I445*H445,2)</f>
        <v>0</v>
      </c>
      <c r="BL445" s="19" t="s">
        <v>122</v>
      </c>
      <c r="BM445" s="210" t="s">
        <v>480</v>
      </c>
    </row>
    <row r="446" s="2" customFormat="1">
      <c r="A446" s="40"/>
      <c r="B446" s="41"/>
      <c r="C446" s="42"/>
      <c r="D446" s="212" t="s">
        <v>124</v>
      </c>
      <c r="E446" s="42"/>
      <c r="F446" s="213" t="s">
        <v>481</v>
      </c>
      <c r="G446" s="42"/>
      <c r="H446" s="42"/>
      <c r="I446" s="214"/>
      <c r="J446" s="42"/>
      <c r="K446" s="42"/>
      <c r="L446" s="46"/>
      <c r="M446" s="215"/>
      <c r="N446" s="216"/>
      <c r="O446" s="86"/>
      <c r="P446" s="86"/>
      <c r="Q446" s="86"/>
      <c r="R446" s="86"/>
      <c r="S446" s="86"/>
      <c r="T446" s="87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T446" s="19" t="s">
        <v>124</v>
      </c>
      <c r="AU446" s="19" t="s">
        <v>80</v>
      </c>
    </row>
    <row r="447" s="14" customFormat="1">
      <c r="A447" s="14"/>
      <c r="B447" s="228"/>
      <c r="C447" s="229"/>
      <c r="D447" s="219" t="s">
        <v>126</v>
      </c>
      <c r="E447" s="230" t="s">
        <v>21</v>
      </c>
      <c r="F447" s="231" t="s">
        <v>482</v>
      </c>
      <c r="G447" s="229"/>
      <c r="H447" s="232">
        <v>7.5</v>
      </c>
      <c r="I447" s="233"/>
      <c r="J447" s="229"/>
      <c r="K447" s="229"/>
      <c r="L447" s="234"/>
      <c r="M447" s="235"/>
      <c r="N447" s="236"/>
      <c r="O447" s="236"/>
      <c r="P447" s="236"/>
      <c r="Q447" s="236"/>
      <c r="R447" s="236"/>
      <c r="S447" s="236"/>
      <c r="T447" s="23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38" t="s">
        <v>126</v>
      </c>
      <c r="AU447" s="238" t="s">
        <v>80</v>
      </c>
      <c r="AV447" s="14" t="s">
        <v>80</v>
      </c>
      <c r="AW447" s="14" t="s">
        <v>34</v>
      </c>
      <c r="AX447" s="14" t="s">
        <v>73</v>
      </c>
      <c r="AY447" s="238" t="s">
        <v>115</v>
      </c>
    </row>
    <row r="448" s="14" customFormat="1">
      <c r="A448" s="14"/>
      <c r="B448" s="228"/>
      <c r="C448" s="229"/>
      <c r="D448" s="219" t="s">
        <v>126</v>
      </c>
      <c r="E448" s="230" t="s">
        <v>21</v>
      </c>
      <c r="F448" s="231" t="s">
        <v>483</v>
      </c>
      <c r="G448" s="229"/>
      <c r="H448" s="232">
        <v>7.5</v>
      </c>
      <c r="I448" s="233"/>
      <c r="J448" s="229"/>
      <c r="K448" s="229"/>
      <c r="L448" s="234"/>
      <c r="M448" s="235"/>
      <c r="N448" s="236"/>
      <c r="O448" s="236"/>
      <c r="P448" s="236"/>
      <c r="Q448" s="236"/>
      <c r="R448" s="236"/>
      <c r="S448" s="236"/>
      <c r="T448" s="237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38" t="s">
        <v>126</v>
      </c>
      <c r="AU448" s="238" t="s">
        <v>80</v>
      </c>
      <c r="AV448" s="14" t="s">
        <v>80</v>
      </c>
      <c r="AW448" s="14" t="s">
        <v>34</v>
      </c>
      <c r="AX448" s="14" t="s">
        <v>73</v>
      </c>
      <c r="AY448" s="238" t="s">
        <v>115</v>
      </c>
    </row>
    <row r="449" s="14" customFormat="1">
      <c r="A449" s="14"/>
      <c r="B449" s="228"/>
      <c r="C449" s="229"/>
      <c r="D449" s="219" t="s">
        <v>126</v>
      </c>
      <c r="E449" s="230" t="s">
        <v>21</v>
      </c>
      <c r="F449" s="231" t="s">
        <v>484</v>
      </c>
      <c r="G449" s="229"/>
      <c r="H449" s="232">
        <v>7.5</v>
      </c>
      <c r="I449" s="233"/>
      <c r="J449" s="229"/>
      <c r="K449" s="229"/>
      <c r="L449" s="234"/>
      <c r="M449" s="235"/>
      <c r="N449" s="236"/>
      <c r="O449" s="236"/>
      <c r="P449" s="236"/>
      <c r="Q449" s="236"/>
      <c r="R449" s="236"/>
      <c r="S449" s="236"/>
      <c r="T449" s="237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38" t="s">
        <v>126</v>
      </c>
      <c r="AU449" s="238" t="s">
        <v>80</v>
      </c>
      <c r="AV449" s="14" t="s">
        <v>80</v>
      </c>
      <c r="AW449" s="14" t="s">
        <v>34</v>
      </c>
      <c r="AX449" s="14" t="s">
        <v>73</v>
      </c>
      <c r="AY449" s="238" t="s">
        <v>115</v>
      </c>
    </row>
    <row r="450" s="14" customFormat="1">
      <c r="A450" s="14"/>
      <c r="B450" s="228"/>
      <c r="C450" s="229"/>
      <c r="D450" s="219" t="s">
        <v>126</v>
      </c>
      <c r="E450" s="230" t="s">
        <v>21</v>
      </c>
      <c r="F450" s="231" t="s">
        <v>485</v>
      </c>
      <c r="G450" s="229"/>
      <c r="H450" s="232">
        <v>7.5</v>
      </c>
      <c r="I450" s="233"/>
      <c r="J450" s="229"/>
      <c r="K450" s="229"/>
      <c r="L450" s="234"/>
      <c r="M450" s="235"/>
      <c r="N450" s="236"/>
      <c r="O450" s="236"/>
      <c r="P450" s="236"/>
      <c r="Q450" s="236"/>
      <c r="R450" s="236"/>
      <c r="S450" s="236"/>
      <c r="T450" s="237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38" t="s">
        <v>126</v>
      </c>
      <c r="AU450" s="238" t="s">
        <v>80</v>
      </c>
      <c r="AV450" s="14" t="s">
        <v>80</v>
      </c>
      <c r="AW450" s="14" t="s">
        <v>34</v>
      </c>
      <c r="AX450" s="14" t="s">
        <v>73</v>
      </c>
      <c r="AY450" s="238" t="s">
        <v>115</v>
      </c>
    </row>
    <row r="451" s="15" customFormat="1">
      <c r="A451" s="15"/>
      <c r="B451" s="239"/>
      <c r="C451" s="240"/>
      <c r="D451" s="219" t="s">
        <v>126</v>
      </c>
      <c r="E451" s="241" t="s">
        <v>21</v>
      </c>
      <c r="F451" s="242" t="s">
        <v>132</v>
      </c>
      <c r="G451" s="240"/>
      <c r="H451" s="243">
        <v>30</v>
      </c>
      <c r="I451" s="244"/>
      <c r="J451" s="240"/>
      <c r="K451" s="240"/>
      <c r="L451" s="245"/>
      <c r="M451" s="246"/>
      <c r="N451" s="247"/>
      <c r="O451" s="247"/>
      <c r="P451" s="247"/>
      <c r="Q451" s="247"/>
      <c r="R451" s="247"/>
      <c r="S451" s="247"/>
      <c r="T451" s="248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49" t="s">
        <v>126</v>
      </c>
      <c r="AU451" s="249" t="s">
        <v>80</v>
      </c>
      <c r="AV451" s="15" t="s">
        <v>122</v>
      </c>
      <c r="AW451" s="15" t="s">
        <v>34</v>
      </c>
      <c r="AX451" s="15" t="s">
        <v>78</v>
      </c>
      <c r="AY451" s="249" t="s">
        <v>115</v>
      </c>
    </row>
    <row r="452" s="2" customFormat="1" ht="16.5" customHeight="1">
      <c r="A452" s="40"/>
      <c r="B452" s="41"/>
      <c r="C452" s="250" t="s">
        <v>486</v>
      </c>
      <c r="D452" s="250" t="s">
        <v>308</v>
      </c>
      <c r="E452" s="251" t="s">
        <v>487</v>
      </c>
      <c r="F452" s="252" t="s">
        <v>488</v>
      </c>
      <c r="G452" s="253" t="s">
        <v>479</v>
      </c>
      <c r="H452" s="254">
        <v>30</v>
      </c>
      <c r="I452" s="255"/>
      <c r="J452" s="256">
        <f>ROUND(I452*H452,2)</f>
        <v>0</v>
      </c>
      <c r="K452" s="252" t="s">
        <v>121</v>
      </c>
      <c r="L452" s="257"/>
      <c r="M452" s="258" t="s">
        <v>21</v>
      </c>
      <c r="N452" s="259" t="s">
        <v>44</v>
      </c>
      <c r="O452" s="86"/>
      <c r="P452" s="208">
        <f>O452*H452</f>
        <v>0</v>
      </c>
      <c r="Q452" s="208">
        <v>0.59999999999999998</v>
      </c>
      <c r="R452" s="208">
        <f>Q452*H452</f>
        <v>18</v>
      </c>
      <c r="S452" s="208">
        <v>0</v>
      </c>
      <c r="T452" s="209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0" t="s">
        <v>202</v>
      </c>
      <c r="AT452" s="210" t="s">
        <v>308</v>
      </c>
      <c r="AU452" s="210" t="s">
        <v>80</v>
      </c>
      <c r="AY452" s="19" t="s">
        <v>115</v>
      </c>
      <c r="BE452" s="211">
        <f>IF(N452="základní",J452,0)</f>
        <v>0</v>
      </c>
      <c r="BF452" s="211">
        <f>IF(N452="snížená",J452,0)</f>
        <v>0</v>
      </c>
      <c r="BG452" s="211">
        <f>IF(N452="zákl. přenesená",J452,0)</f>
        <v>0</v>
      </c>
      <c r="BH452" s="211">
        <f>IF(N452="sníž. přenesená",J452,0)</f>
        <v>0</v>
      </c>
      <c r="BI452" s="211">
        <f>IF(N452="nulová",J452,0)</f>
        <v>0</v>
      </c>
      <c r="BJ452" s="19" t="s">
        <v>78</v>
      </c>
      <c r="BK452" s="211">
        <f>ROUND(I452*H452,2)</f>
        <v>0</v>
      </c>
      <c r="BL452" s="19" t="s">
        <v>122</v>
      </c>
      <c r="BM452" s="210" t="s">
        <v>489</v>
      </c>
    </row>
    <row r="453" s="2" customFormat="1" ht="16.5" customHeight="1">
      <c r="A453" s="40"/>
      <c r="B453" s="41"/>
      <c r="C453" s="199" t="s">
        <v>490</v>
      </c>
      <c r="D453" s="199" t="s">
        <v>117</v>
      </c>
      <c r="E453" s="200" t="s">
        <v>491</v>
      </c>
      <c r="F453" s="201" t="s">
        <v>492</v>
      </c>
      <c r="G453" s="202" t="s">
        <v>158</v>
      </c>
      <c r="H453" s="203">
        <v>10.720000000000001</v>
      </c>
      <c r="I453" s="204"/>
      <c r="J453" s="205">
        <f>ROUND(I453*H453,2)</f>
        <v>0</v>
      </c>
      <c r="K453" s="201" t="s">
        <v>121</v>
      </c>
      <c r="L453" s="46"/>
      <c r="M453" s="206" t="s">
        <v>21</v>
      </c>
      <c r="N453" s="207" t="s">
        <v>44</v>
      </c>
      <c r="O453" s="86"/>
      <c r="P453" s="208">
        <f>O453*H453</f>
        <v>0</v>
      </c>
      <c r="Q453" s="208">
        <v>2.5122499999999999</v>
      </c>
      <c r="R453" s="208">
        <f>Q453*H453</f>
        <v>26.931319999999999</v>
      </c>
      <c r="S453" s="208">
        <v>0</v>
      </c>
      <c r="T453" s="209">
        <f>S453*H453</f>
        <v>0</v>
      </c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R453" s="210" t="s">
        <v>122</v>
      </c>
      <c r="AT453" s="210" t="s">
        <v>117</v>
      </c>
      <c r="AU453" s="210" t="s">
        <v>80</v>
      </c>
      <c r="AY453" s="19" t="s">
        <v>115</v>
      </c>
      <c r="BE453" s="211">
        <f>IF(N453="základní",J453,0)</f>
        <v>0</v>
      </c>
      <c r="BF453" s="211">
        <f>IF(N453="snížená",J453,0)</f>
        <v>0</v>
      </c>
      <c r="BG453" s="211">
        <f>IF(N453="zákl. přenesená",J453,0)</f>
        <v>0</v>
      </c>
      <c r="BH453" s="211">
        <f>IF(N453="sníž. přenesená",J453,0)</f>
        <v>0</v>
      </c>
      <c r="BI453" s="211">
        <f>IF(N453="nulová",J453,0)</f>
        <v>0</v>
      </c>
      <c r="BJ453" s="19" t="s">
        <v>78</v>
      </c>
      <c r="BK453" s="211">
        <f>ROUND(I453*H453,2)</f>
        <v>0</v>
      </c>
      <c r="BL453" s="19" t="s">
        <v>122</v>
      </c>
      <c r="BM453" s="210" t="s">
        <v>493</v>
      </c>
    </row>
    <row r="454" s="2" customFormat="1">
      <c r="A454" s="40"/>
      <c r="B454" s="41"/>
      <c r="C454" s="42"/>
      <c r="D454" s="212" t="s">
        <v>124</v>
      </c>
      <c r="E454" s="42"/>
      <c r="F454" s="213" t="s">
        <v>494</v>
      </c>
      <c r="G454" s="42"/>
      <c r="H454" s="42"/>
      <c r="I454" s="214"/>
      <c r="J454" s="42"/>
      <c r="K454" s="42"/>
      <c r="L454" s="46"/>
      <c r="M454" s="215"/>
      <c r="N454" s="216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124</v>
      </c>
      <c r="AU454" s="19" t="s">
        <v>80</v>
      </c>
    </row>
    <row r="455" s="14" customFormat="1">
      <c r="A455" s="14"/>
      <c r="B455" s="228"/>
      <c r="C455" s="229"/>
      <c r="D455" s="219" t="s">
        <v>126</v>
      </c>
      <c r="E455" s="230" t="s">
        <v>21</v>
      </c>
      <c r="F455" s="231" t="s">
        <v>495</v>
      </c>
      <c r="G455" s="229"/>
      <c r="H455" s="232">
        <v>2.6800000000000002</v>
      </c>
      <c r="I455" s="233"/>
      <c r="J455" s="229"/>
      <c r="K455" s="229"/>
      <c r="L455" s="234"/>
      <c r="M455" s="235"/>
      <c r="N455" s="236"/>
      <c r="O455" s="236"/>
      <c r="P455" s="236"/>
      <c r="Q455" s="236"/>
      <c r="R455" s="236"/>
      <c r="S455" s="236"/>
      <c r="T455" s="237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38" t="s">
        <v>126</v>
      </c>
      <c r="AU455" s="238" t="s">
        <v>80</v>
      </c>
      <c r="AV455" s="14" t="s">
        <v>80</v>
      </c>
      <c r="AW455" s="14" t="s">
        <v>34</v>
      </c>
      <c r="AX455" s="14" t="s">
        <v>73</v>
      </c>
      <c r="AY455" s="238" t="s">
        <v>115</v>
      </c>
    </row>
    <row r="456" s="14" customFormat="1">
      <c r="A456" s="14"/>
      <c r="B456" s="228"/>
      <c r="C456" s="229"/>
      <c r="D456" s="219" t="s">
        <v>126</v>
      </c>
      <c r="E456" s="230" t="s">
        <v>21</v>
      </c>
      <c r="F456" s="231" t="s">
        <v>496</v>
      </c>
      <c r="G456" s="229"/>
      <c r="H456" s="232">
        <v>2.6800000000000002</v>
      </c>
      <c r="I456" s="233"/>
      <c r="J456" s="229"/>
      <c r="K456" s="229"/>
      <c r="L456" s="234"/>
      <c r="M456" s="235"/>
      <c r="N456" s="236"/>
      <c r="O456" s="236"/>
      <c r="P456" s="236"/>
      <c r="Q456" s="236"/>
      <c r="R456" s="236"/>
      <c r="S456" s="236"/>
      <c r="T456" s="23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38" t="s">
        <v>126</v>
      </c>
      <c r="AU456" s="238" t="s">
        <v>80</v>
      </c>
      <c r="AV456" s="14" t="s">
        <v>80</v>
      </c>
      <c r="AW456" s="14" t="s">
        <v>34</v>
      </c>
      <c r="AX456" s="14" t="s">
        <v>73</v>
      </c>
      <c r="AY456" s="238" t="s">
        <v>115</v>
      </c>
    </row>
    <row r="457" s="14" customFormat="1">
      <c r="A457" s="14"/>
      <c r="B457" s="228"/>
      <c r="C457" s="229"/>
      <c r="D457" s="219" t="s">
        <v>126</v>
      </c>
      <c r="E457" s="230" t="s">
        <v>21</v>
      </c>
      <c r="F457" s="231" t="s">
        <v>497</v>
      </c>
      <c r="G457" s="229"/>
      <c r="H457" s="232">
        <v>2.6800000000000002</v>
      </c>
      <c r="I457" s="233"/>
      <c r="J457" s="229"/>
      <c r="K457" s="229"/>
      <c r="L457" s="234"/>
      <c r="M457" s="235"/>
      <c r="N457" s="236"/>
      <c r="O457" s="236"/>
      <c r="P457" s="236"/>
      <c r="Q457" s="236"/>
      <c r="R457" s="236"/>
      <c r="S457" s="236"/>
      <c r="T457" s="237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38" t="s">
        <v>126</v>
      </c>
      <c r="AU457" s="238" t="s">
        <v>80</v>
      </c>
      <c r="AV457" s="14" t="s">
        <v>80</v>
      </c>
      <c r="AW457" s="14" t="s">
        <v>34</v>
      </c>
      <c r="AX457" s="14" t="s">
        <v>73</v>
      </c>
      <c r="AY457" s="238" t="s">
        <v>115</v>
      </c>
    </row>
    <row r="458" s="14" customFormat="1">
      <c r="A458" s="14"/>
      <c r="B458" s="228"/>
      <c r="C458" s="229"/>
      <c r="D458" s="219" t="s">
        <v>126</v>
      </c>
      <c r="E458" s="230" t="s">
        <v>21</v>
      </c>
      <c r="F458" s="231" t="s">
        <v>498</v>
      </c>
      <c r="G458" s="229"/>
      <c r="H458" s="232">
        <v>2.6800000000000002</v>
      </c>
      <c r="I458" s="233"/>
      <c r="J458" s="229"/>
      <c r="K458" s="229"/>
      <c r="L458" s="234"/>
      <c r="M458" s="235"/>
      <c r="N458" s="236"/>
      <c r="O458" s="236"/>
      <c r="P458" s="236"/>
      <c r="Q458" s="236"/>
      <c r="R458" s="236"/>
      <c r="S458" s="236"/>
      <c r="T458" s="23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38" t="s">
        <v>126</v>
      </c>
      <c r="AU458" s="238" t="s">
        <v>80</v>
      </c>
      <c r="AV458" s="14" t="s">
        <v>80</v>
      </c>
      <c r="AW458" s="14" t="s">
        <v>34</v>
      </c>
      <c r="AX458" s="14" t="s">
        <v>73</v>
      </c>
      <c r="AY458" s="238" t="s">
        <v>115</v>
      </c>
    </row>
    <row r="459" s="15" customFormat="1">
      <c r="A459" s="15"/>
      <c r="B459" s="239"/>
      <c r="C459" s="240"/>
      <c r="D459" s="219" t="s">
        <v>126</v>
      </c>
      <c r="E459" s="241" t="s">
        <v>21</v>
      </c>
      <c r="F459" s="242" t="s">
        <v>132</v>
      </c>
      <c r="G459" s="240"/>
      <c r="H459" s="243">
        <v>10.720000000000001</v>
      </c>
      <c r="I459" s="244"/>
      <c r="J459" s="240"/>
      <c r="K459" s="240"/>
      <c r="L459" s="245"/>
      <c r="M459" s="246"/>
      <c r="N459" s="247"/>
      <c r="O459" s="247"/>
      <c r="P459" s="247"/>
      <c r="Q459" s="247"/>
      <c r="R459" s="247"/>
      <c r="S459" s="247"/>
      <c r="T459" s="248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49" t="s">
        <v>126</v>
      </c>
      <c r="AU459" s="249" t="s">
        <v>80</v>
      </c>
      <c r="AV459" s="15" t="s">
        <v>122</v>
      </c>
      <c r="AW459" s="15" t="s">
        <v>34</v>
      </c>
      <c r="AX459" s="15" t="s">
        <v>78</v>
      </c>
      <c r="AY459" s="249" t="s">
        <v>115</v>
      </c>
    </row>
    <row r="460" s="2" customFormat="1" ht="24.15" customHeight="1">
      <c r="A460" s="40"/>
      <c r="B460" s="41"/>
      <c r="C460" s="199" t="s">
        <v>499</v>
      </c>
      <c r="D460" s="199" t="s">
        <v>117</v>
      </c>
      <c r="E460" s="200" t="s">
        <v>500</v>
      </c>
      <c r="F460" s="201" t="s">
        <v>501</v>
      </c>
      <c r="G460" s="202" t="s">
        <v>479</v>
      </c>
      <c r="H460" s="203">
        <v>34.5</v>
      </c>
      <c r="I460" s="204"/>
      <c r="J460" s="205">
        <f>ROUND(I460*H460,2)</f>
        <v>0</v>
      </c>
      <c r="K460" s="201" t="s">
        <v>121</v>
      </c>
      <c r="L460" s="46"/>
      <c r="M460" s="206" t="s">
        <v>21</v>
      </c>
      <c r="N460" s="207" t="s">
        <v>44</v>
      </c>
      <c r="O460" s="86"/>
      <c r="P460" s="208">
        <f>O460*H460</f>
        <v>0</v>
      </c>
      <c r="Q460" s="208">
        <v>0</v>
      </c>
      <c r="R460" s="208">
        <f>Q460*H460</f>
        <v>0</v>
      </c>
      <c r="S460" s="208">
        <v>0</v>
      </c>
      <c r="T460" s="209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0" t="s">
        <v>122</v>
      </c>
      <c r="AT460" s="210" t="s">
        <v>117</v>
      </c>
      <c r="AU460" s="210" t="s">
        <v>80</v>
      </c>
      <c r="AY460" s="19" t="s">
        <v>115</v>
      </c>
      <c r="BE460" s="211">
        <f>IF(N460="základní",J460,0)</f>
        <v>0</v>
      </c>
      <c r="BF460" s="211">
        <f>IF(N460="snížená",J460,0)</f>
        <v>0</v>
      </c>
      <c r="BG460" s="211">
        <f>IF(N460="zákl. přenesená",J460,0)</f>
        <v>0</v>
      </c>
      <c r="BH460" s="211">
        <f>IF(N460="sníž. přenesená",J460,0)</f>
        <v>0</v>
      </c>
      <c r="BI460" s="211">
        <f>IF(N460="nulová",J460,0)</f>
        <v>0</v>
      </c>
      <c r="BJ460" s="19" t="s">
        <v>78</v>
      </c>
      <c r="BK460" s="211">
        <f>ROUND(I460*H460,2)</f>
        <v>0</v>
      </c>
      <c r="BL460" s="19" t="s">
        <v>122</v>
      </c>
      <c r="BM460" s="210" t="s">
        <v>502</v>
      </c>
    </row>
    <row r="461" s="2" customFormat="1">
      <c r="A461" s="40"/>
      <c r="B461" s="41"/>
      <c r="C461" s="42"/>
      <c r="D461" s="212" t="s">
        <v>124</v>
      </c>
      <c r="E461" s="42"/>
      <c r="F461" s="213" t="s">
        <v>503</v>
      </c>
      <c r="G461" s="42"/>
      <c r="H461" s="42"/>
      <c r="I461" s="214"/>
      <c r="J461" s="42"/>
      <c r="K461" s="42"/>
      <c r="L461" s="46"/>
      <c r="M461" s="215"/>
      <c r="N461" s="216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124</v>
      </c>
      <c r="AU461" s="19" t="s">
        <v>80</v>
      </c>
    </row>
    <row r="462" s="14" customFormat="1">
      <c r="A462" s="14"/>
      <c r="B462" s="228"/>
      <c r="C462" s="229"/>
      <c r="D462" s="219" t="s">
        <v>126</v>
      </c>
      <c r="E462" s="230" t="s">
        <v>21</v>
      </c>
      <c r="F462" s="231" t="s">
        <v>504</v>
      </c>
      <c r="G462" s="229"/>
      <c r="H462" s="232">
        <v>3.7000000000000002</v>
      </c>
      <c r="I462" s="233"/>
      <c r="J462" s="229"/>
      <c r="K462" s="229"/>
      <c r="L462" s="234"/>
      <c r="M462" s="235"/>
      <c r="N462" s="236"/>
      <c r="O462" s="236"/>
      <c r="P462" s="236"/>
      <c r="Q462" s="236"/>
      <c r="R462" s="236"/>
      <c r="S462" s="236"/>
      <c r="T462" s="237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38" t="s">
        <v>126</v>
      </c>
      <c r="AU462" s="238" t="s">
        <v>80</v>
      </c>
      <c r="AV462" s="14" t="s">
        <v>80</v>
      </c>
      <c r="AW462" s="14" t="s">
        <v>34</v>
      </c>
      <c r="AX462" s="14" t="s">
        <v>73</v>
      </c>
      <c r="AY462" s="238" t="s">
        <v>115</v>
      </c>
    </row>
    <row r="463" s="14" customFormat="1">
      <c r="A463" s="14"/>
      <c r="B463" s="228"/>
      <c r="C463" s="229"/>
      <c r="D463" s="219" t="s">
        <v>126</v>
      </c>
      <c r="E463" s="230" t="s">
        <v>21</v>
      </c>
      <c r="F463" s="231" t="s">
        <v>505</v>
      </c>
      <c r="G463" s="229"/>
      <c r="H463" s="232">
        <v>8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38" t="s">
        <v>126</v>
      </c>
      <c r="AU463" s="238" t="s">
        <v>80</v>
      </c>
      <c r="AV463" s="14" t="s">
        <v>80</v>
      </c>
      <c r="AW463" s="14" t="s">
        <v>34</v>
      </c>
      <c r="AX463" s="14" t="s">
        <v>73</v>
      </c>
      <c r="AY463" s="238" t="s">
        <v>115</v>
      </c>
    </row>
    <row r="464" s="14" customFormat="1">
      <c r="A464" s="14"/>
      <c r="B464" s="228"/>
      <c r="C464" s="229"/>
      <c r="D464" s="219" t="s">
        <v>126</v>
      </c>
      <c r="E464" s="230" t="s">
        <v>21</v>
      </c>
      <c r="F464" s="231" t="s">
        <v>506</v>
      </c>
      <c r="G464" s="229"/>
      <c r="H464" s="232">
        <v>7</v>
      </c>
      <c r="I464" s="233"/>
      <c r="J464" s="229"/>
      <c r="K464" s="229"/>
      <c r="L464" s="234"/>
      <c r="M464" s="235"/>
      <c r="N464" s="236"/>
      <c r="O464" s="236"/>
      <c r="P464" s="236"/>
      <c r="Q464" s="236"/>
      <c r="R464" s="236"/>
      <c r="S464" s="236"/>
      <c r="T464" s="237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38" t="s">
        <v>126</v>
      </c>
      <c r="AU464" s="238" t="s">
        <v>80</v>
      </c>
      <c r="AV464" s="14" t="s">
        <v>80</v>
      </c>
      <c r="AW464" s="14" t="s">
        <v>34</v>
      </c>
      <c r="AX464" s="14" t="s">
        <v>73</v>
      </c>
      <c r="AY464" s="238" t="s">
        <v>115</v>
      </c>
    </row>
    <row r="465" s="14" customFormat="1">
      <c r="A465" s="14"/>
      <c r="B465" s="228"/>
      <c r="C465" s="229"/>
      <c r="D465" s="219" t="s">
        <v>126</v>
      </c>
      <c r="E465" s="230" t="s">
        <v>21</v>
      </c>
      <c r="F465" s="231" t="s">
        <v>507</v>
      </c>
      <c r="G465" s="229"/>
      <c r="H465" s="232">
        <v>6.5999999999999996</v>
      </c>
      <c r="I465" s="233"/>
      <c r="J465" s="229"/>
      <c r="K465" s="229"/>
      <c r="L465" s="234"/>
      <c r="M465" s="235"/>
      <c r="N465" s="236"/>
      <c r="O465" s="236"/>
      <c r="P465" s="236"/>
      <c r="Q465" s="236"/>
      <c r="R465" s="236"/>
      <c r="S465" s="236"/>
      <c r="T465" s="23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38" t="s">
        <v>126</v>
      </c>
      <c r="AU465" s="238" t="s">
        <v>80</v>
      </c>
      <c r="AV465" s="14" t="s">
        <v>80</v>
      </c>
      <c r="AW465" s="14" t="s">
        <v>34</v>
      </c>
      <c r="AX465" s="14" t="s">
        <v>73</v>
      </c>
      <c r="AY465" s="238" t="s">
        <v>115</v>
      </c>
    </row>
    <row r="466" s="14" customFormat="1">
      <c r="A466" s="14"/>
      <c r="B466" s="228"/>
      <c r="C466" s="229"/>
      <c r="D466" s="219" t="s">
        <v>126</v>
      </c>
      <c r="E466" s="230" t="s">
        <v>21</v>
      </c>
      <c r="F466" s="231" t="s">
        <v>508</v>
      </c>
      <c r="G466" s="229"/>
      <c r="H466" s="232">
        <v>6.2000000000000002</v>
      </c>
      <c r="I466" s="233"/>
      <c r="J466" s="229"/>
      <c r="K466" s="229"/>
      <c r="L466" s="234"/>
      <c r="M466" s="235"/>
      <c r="N466" s="236"/>
      <c r="O466" s="236"/>
      <c r="P466" s="236"/>
      <c r="Q466" s="236"/>
      <c r="R466" s="236"/>
      <c r="S466" s="236"/>
      <c r="T466" s="237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38" t="s">
        <v>126</v>
      </c>
      <c r="AU466" s="238" t="s">
        <v>80</v>
      </c>
      <c r="AV466" s="14" t="s">
        <v>80</v>
      </c>
      <c r="AW466" s="14" t="s">
        <v>34</v>
      </c>
      <c r="AX466" s="14" t="s">
        <v>73</v>
      </c>
      <c r="AY466" s="238" t="s">
        <v>115</v>
      </c>
    </row>
    <row r="467" s="14" customFormat="1">
      <c r="A467" s="14"/>
      <c r="B467" s="228"/>
      <c r="C467" s="229"/>
      <c r="D467" s="219" t="s">
        <v>126</v>
      </c>
      <c r="E467" s="230" t="s">
        <v>21</v>
      </c>
      <c r="F467" s="231" t="s">
        <v>509</v>
      </c>
      <c r="G467" s="229"/>
      <c r="H467" s="232">
        <v>3</v>
      </c>
      <c r="I467" s="233"/>
      <c r="J467" s="229"/>
      <c r="K467" s="229"/>
      <c r="L467" s="234"/>
      <c r="M467" s="235"/>
      <c r="N467" s="236"/>
      <c r="O467" s="236"/>
      <c r="P467" s="236"/>
      <c r="Q467" s="236"/>
      <c r="R467" s="236"/>
      <c r="S467" s="236"/>
      <c r="T467" s="237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38" t="s">
        <v>126</v>
      </c>
      <c r="AU467" s="238" t="s">
        <v>80</v>
      </c>
      <c r="AV467" s="14" t="s">
        <v>80</v>
      </c>
      <c r="AW467" s="14" t="s">
        <v>34</v>
      </c>
      <c r="AX467" s="14" t="s">
        <v>73</v>
      </c>
      <c r="AY467" s="238" t="s">
        <v>115</v>
      </c>
    </row>
    <row r="468" s="15" customFormat="1">
      <c r="A468" s="15"/>
      <c r="B468" s="239"/>
      <c r="C468" s="240"/>
      <c r="D468" s="219" t="s">
        <v>126</v>
      </c>
      <c r="E468" s="241" t="s">
        <v>21</v>
      </c>
      <c r="F468" s="242" t="s">
        <v>132</v>
      </c>
      <c r="G468" s="240"/>
      <c r="H468" s="243">
        <v>34.5</v>
      </c>
      <c r="I468" s="244"/>
      <c r="J468" s="240"/>
      <c r="K468" s="240"/>
      <c r="L468" s="245"/>
      <c r="M468" s="246"/>
      <c r="N468" s="247"/>
      <c r="O468" s="247"/>
      <c r="P468" s="247"/>
      <c r="Q468" s="247"/>
      <c r="R468" s="247"/>
      <c r="S468" s="247"/>
      <c r="T468" s="248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49" t="s">
        <v>126</v>
      </c>
      <c r="AU468" s="249" t="s">
        <v>80</v>
      </c>
      <c r="AV468" s="15" t="s">
        <v>122</v>
      </c>
      <c r="AW468" s="15" t="s">
        <v>34</v>
      </c>
      <c r="AX468" s="15" t="s">
        <v>78</v>
      </c>
      <c r="AY468" s="249" t="s">
        <v>115</v>
      </c>
    </row>
    <row r="469" s="2" customFormat="1" ht="33" customHeight="1">
      <c r="A469" s="40"/>
      <c r="B469" s="41"/>
      <c r="C469" s="199" t="s">
        <v>510</v>
      </c>
      <c r="D469" s="199" t="s">
        <v>117</v>
      </c>
      <c r="E469" s="200" t="s">
        <v>511</v>
      </c>
      <c r="F469" s="201" t="s">
        <v>512</v>
      </c>
      <c r="G469" s="202" t="s">
        <v>479</v>
      </c>
      <c r="H469" s="203">
        <v>6.7000000000000002</v>
      </c>
      <c r="I469" s="204"/>
      <c r="J469" s="205">
        <f>ROUND(I469*H469,2)</f>
        <v>0</v>
      </c>
      <c r="K469" s="201" t="s">
        <v>121</v>
      </c>
      <c r="L469" s="46"/>
      <c r="M469" s="206" t="s">
        <v>21</v>
      </c>
      <c r="N469" s="207" t="s">
        <v>44</v>
      </c>
      <c r="O469" s="86"/>
      <c r="P469" s="208">
        <f>O469*H469</f>
        <v>0</v>
      </c>
      <c r="Q469" s="208">
        <v>0.00060999999999999997</v>
      </c>
      <c r="R469" s="208">
        <f>Q469*H469</f>
        <v>0.0040870000000000004</v>
      </c>
      <c r="S469" s="208">
        <v>0</v>
      </c>
      <c r="T469" s="209">
        <f>S469*H469</f>
        <v>0</v>
      </c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R469" s="210" t="s">
        <v>122</v>
      </c>
      <c r="AT469" s="210" t="s">
        <v>117</v>
      </c>
      <c r="AU469" s="210" t="s">
        <v>80</v>
      </c>
      <c r="AY469" s="19" t="s">
        <v>115</v>
      </c>
      <c r="BE469" s="211">
        <f>IF(N469="základní",J469,0)</f>
        <v>0</v>
      </c>
      <c r="BF469" s="211">
        <f>IF(N469="snížená",J469,0)</f>
        <v>0</v>
      </c>
      <c r="BG469" s="211">
        <f>IF(N469="zákl. přenesená",J469,0)</f>
        <v>0</v>
      </c>
      <c r="BH469" s="211">
        <f>IF(N469="sníž. přenesená",J469,0)</f>
        <v>0</v>
      </c>
      <c r="BI469" s="211">
        <f>IF(N469="nulová",J469,0)</f>
        <v>0</v>
      </c>
      <c r="BJ469" s="19" t="s">
        <v>78</v>
      </c>
      <c r="BK469" s="211">
        <f>ROUND(I469*H469,2)</f>
        <v>0</v>
      </c>
      <c r="BL469" s="19" t="s">
        <v>122</v>
      </c>
      <c r="BM469" s="210" t="s">
        <v>513</v>
      </c>
    </row>
    <row r="470" s="2" customFormat="1">
      <c r="A470" s="40"/>
      <c r="B470" s="41"/>
      <c r="C470" s="42"/>
      <c r="D470" s="212" t="s">
        <v>124</v>
      </c>
      <c r="E470" s="42"/>
      <c r="F470" s="213" t="s">
        <v>514</v>
      </c>
      <c r="G470" s="42"/>
      <c r="H470" s="42"/>
      <c r="I470" s="214"/>
      <c r="J470" s="42"/>
      <c r="K470" s="42"/>
      <c r="L470" s="46"/>
      <c r="M470" s="215"/>
      <c r="N470" s="216"/>
      <c r="O470" s="86"/>
      <c r="P470" s="86"/>
      <c r="Q470" s="86"/>
      <c r="R470" s="86"/>
      <c r="S470" s="86"/>
      <c r="T470" s="87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T470" s="19" t="s">
        <v>124</v>
      </c>
      <c r="AU470" s="19" t="s">
        <v>80</v>
      </c>
    </row>
    <row r="471" s="14" customFormat="1">
      <c r="A471" s="14"/>
      <c r="B471" s="228"/>
      <c r="C471" s="229"/>
      <c r="D471" s="219" t="s">
        <v>126</v>
      </c>
      <c r="E471" s="230" t="s">
        <v>21</v>
      </c>
      <c r="F471" s="231" t="s">
        <v>504</v>
      </c>
      <c r="G471" s="229"/>
      <c r="H471" s="232">
        <v>3.7000000000000002</v>
      </c>
      <c r="I471" s="233"/>
      <c r="J471" s="229"/>
      <c r="K471" s="229"/>
      <c r="L471" s="234"/>
      <c r="M471" s="235"/>
      <c r="N471" s="236"/>
      <c r="O471" s="236"/>
      <c r="P471" s="236"/>
      <c r="Q471" s="236"/>
      <c r="R471" s="236"/>
      <c r="S471" s="236"/>
      <c r="T471" s="237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38" t="s">
        <v>126</v>
      </c>
      <c r="AU471" s="238" t="s">
        <v>80</v>
      </c>
      <c r="AV471" s="14" t="s">
        <v>80</v>
      </c>
      <c r="AW471" s="14" t="s">
        <v>34</v>
      </c>
      <c r="AX471" s="14" t="s">
        <v>73</v>
      </c>
      <c r="AY471" s="238" t="s">
        <v>115</v>
      </c>
    </row>
    <row r="472" s="14" customFormat="1">
      <c r="A472" s="14"/>
      <c r="B472" s="228"/>
      <c r="C472" s="229"/>
      <c r="D472" s="219" t="s">
        <v>126</v>
      </c>
      <c r="E472" s="230" t="s">
        <v>21</v>
      </c>
      <c r="F472" s="231" t="s">
        <v>509</v>
      </c>
      <c r="G472" s="229"/>
      <c r="H472" s="232">
        <v>3</v>
      </c>
      <c r="I472" s="233"/>
      <c r="J472" s="229"/>
      <c r="K472" s="229"/>
      <c r="L472" s="234"/>
      <c r="M472" s="235"/>
      <c r="N472" s="236"/>
      <c r="O472" s="236"/>
      <c r="P472" s="236"/>
      <c r="Q472" s="236"/>
      <c r="R472" s="236"/>
      <c r="S472" s="236"/>
      <c r="T472" s="23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38" t="s">
        <v>126</v>
      </c>
      <c r="AU472" s="238" t="s">
        <v>80</v>
      </c>
      <c r="AV472" s="14" t="s">
        <v>80</v>
      </c>
      <c r="AW472" s="14" t="s">
        <v>34</v>
      </c>
      <c r="AX472" s="14" t="s">
        <v>73</v>
      </c>
      <c r="AY472" s="238" t="s">
        <v>115</v>
      </c>
    </row>
    <row r="473" s="15" customFormat="1">
      <c r="A473" s="15"/>
      <c r="B473" s="239"/>
      <c r="C473" s="240"/>
      <c r="D473" s="219" t="s">
        <v>126</v>
      </c>
      <c r="E473" s="241" t="s">
        <v>21</v>
      </c>
      <c r="F473" s="242" t="s">
        <v>132</v>
      </c>
      <c r="G473" s="240"/>
      <c r="H473" s="243">
        <v>6.7000000000000002</v>
      </c>
      <c r="I473" s="244"/>
      <c r="J473" s="240"/>
      <c r="K473" s="240"/>
      <c r="L473" s="245"/>
      <c r="M473" s="246"/>
      <c r="N473" s="247"/>
      <c r="O473" s="247"/>
      <c r="P473" s="247"/>
      <c r="Q473" s="247"/>
      <c r="R473" s="247"/>
      <c r="S473" s="247"/>
      <c r="T473" s="248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49" t="s">
        <v>126</v>
      </c>
      <c r="AU473" s="249" t="s">
        <v>80</v>
      </c>
      <c r="AV473" s="15" t="s">
        <v>122</v>
      </c>
      <c r="AW473" s="15" t="s">
        <v>34</v>
      </c>
      <c r="AX473" s="15" t="s">
        <v>78</v>
      </c>
      <c r="AY473" s="249" t="s">
        <v>115</v>
      </c>
    </row>
    <row r="474" s="2" customFormat="1" ht="16.5" customHeight="1">
      <c r="A474" s="40"/>
      <c r="B474" s="41"/>
      <c r="C474" s="199" t="s">
        <v>515</v>
      </c>
      <c r="D474" s="199" t="s">
        <v>117</v>
      </c>
      <c r="E474" s="200" t="s">
        <v>516</v>
      </c>
      <c r="F474" s="201" t="s">
        <v>517</v>
      </c>
      <c r="G474" s="202" t="s">
        <v>479</v>
      </c>
      <c r="H474" s="203">
        <v>34.5</v>
      </c>
      <c r="I474" s="204"/>
      <c r="J474" s="205">
        <f>ROUND(I474*H474,2)</f>
        <v>0</v>
      </c>
      <c r="K474" s="201" t="s">
        <v>121</v>
      </c>
      <c r="L474" s="46"/>
      <c r="M474" s="206" t="s">
        <v>21</v>
      </c>
      <c r="N474" s="207" t="s">
        <v>44</v>
      </c>
      <c r="O474" s="86"/>
      <c r="P474" s="208">
        <f>O474*H474</f>
        <v>0</v>
      </c>
      <c r="Q474" s="208">
        <v>0</v>
      </c>
      <c r="R474" s="208">
        <f>Q474*H474</f>
        <v>0</v>
      </c>
      <c r="S474" s="208">
        <v>0</v>
      </c>
      <c r="T474" s="209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0" t="s">
        <v>122</v>
      </c>
      <c r="AT474" s="210" t="s">
        <v>117</v>
      </c>
      <c r="AU474" s="210" t="s">
        <v>80</v>
      </c>
      <c r="AY474" s="19" t="s">
        <v>115</v>
      </c>
      <c r="BE474" s="211">
        <f>IF(N474="základní",J474,0)</f>
        <v>0</v>
      </c>
      <c r="BF474" s="211">
        <f>IF(N474="snížená",J474,0)</f>
        <v>0</v>
      </c>
      <c r="BG474" s="211">
        <f>IF(N474="zákl. přenesená",J474,0)</f>
        <v>0</v>
      </c>
      <c r="BH474" s="211">
        <f>IF(N474="sníž. přenesená",J474,0)</f>
        <v>0</v>
      </c>
      <c r="BI474" s="211">
        <f>IF(N474="nulová",J474,0)</f>
        <v>0</v>
      </c>
      <c r="BJ474" s="19" t="s">
        <v>78</v>
      </c>
      <c r="BK474" s="211">
        <f>ROUND(I474*H474,2)</f>
        <v>0</v>
      </c>
      <c r="BL474" s="19" t="s">
        <v>122</v>
      </c>
      <c r="BM474" s="210" t="s">
        <v>518</v>
      </c>
    </row>
    <row r="475" s="2" customFormat="1">
      <c r="A475" s="40"/>
      <c r="B475" s="41"/>
      <c r="C475" s="42"/>
      <c r="D475" s="212" t="s">
        <v>124</v>
      </c>
      <c r="E475" s="42"/>
      <c r="F475" s="213" t="s">
        <v>519</v>
      </c>
      <c r="G475" s="42"/>
      <c r="H475" s="42"/>
      <c r="I475" s="214"/>
      <c r="J475" s="42"/>
      <c r="K475" s="42"/>
      <c r="L475" s="46"/>
      <c r="M475" s="215"/>
      <c r="N475" s="216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124</v>
      </c>
      <c r="AU475" s="19" t="s">
        <v>80</v>
      </c>
    </row>
    <row r="476" s="14" customFormat="1">
      <c r="A476" s="14"/>
      <c r="B476" s="228"/>
      <c r="C476" s="229"/>
      <c r="D476" s="219" t="s">
        <v>126</v>
      </c>
      <c r="E476" s="230" t="s">
        <v>21</v>
      </c>
      <c r="F476" s="231" t="s">
        <v>504</v>
      </c>
      <c r="G476" s="229"/>
      <c r="H476" s="232">
        <v>3.7000000000000002</v>
      </c>
      <c r="I476" s="233"/>
      <c r="J476" s="229"/>
      <c r="K476" s="229"/>
      <c r="L476" s="234"/>
      <c r="M476" s="235"/>
      <c r="N476" s="236"/>
      <c r="O476" s="236"/>
      <c r="P476" s="236"/>
      <c r="Q476" s="236"/>
      <c r="R476" s="236"/>
      <c r="S476" s="236"/>
      <c r="T476" s="237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38" t="s">
        <v>126</v>
      </c>
      <c r="AU476" s="238" t="s">
        <v>80</v>
      </c>
      <c r="AV476" s="14" t="s">
        <v>80</v>
      </c>
      <c r="AW476" s="14" t="s">
        <v>34</v>
      </c>
      <c r="AX476" s="14" t="s">
        <v>73</v>
      </c>
      <c r="AY476" s="238" t="s">
        <v>115</v>
      </c>
    </row>
    <row r="477" s="14" customFormat="1">
      <c r="A477" s="14"/>
      <c r="B477" s="228"/>
      <c r="C477" s="229"/>
      <c r="D477" s="219" t="s">
        <v>126</v>
      </c>
      <c r="E477" s="230" t="s">
        <v>21</v>
      </c>
      <c r="F477" s="231" t="s">
        <v>505</v>
      </c>
      <c r="G477" s="229"/>
      <c r="H477" s="232">
        <v>8</v>
      </c>
      <c r="I477" s="233"/>
      <c r="J477" s="229"/>
      <c r="K477" s="229"/>
      <c r="L477" s="234"/>
      <c r="M477" s="235"/>
      <c r="N477" s="236"/>
      <c r="O477" s="236"/>
      <c r="P477" s="236"/>
      <c r="Q477" s="236"/>
      <c r="R477" s="236"/>
      <c r="S477" s="236"/>
      <c r="T477" s="237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38" t="s">
        <v>126</v>
      </c>
      <c r="AU477" s="238" t="s">
        <v>80</v>
      </c>
      <c r="AV477" s="14" t="s">
        <v>80</v>
      </c>
      <c r="AW477" s="14" t="s">
        <v>34</v>
      </c>
      <c r="AX477" s="14" t="s">
        <v>73</v>
      </c>
      <c r="AY477" s="238" t="s">
        <v>115</v>
      </c>
    </row>
    <row r="478" s="14" customFormat="1">
      <c r="A478" s="14"/>
      <c r="B478" s="228"/>
      <c r="C478" s="229"/>
      <c r="D478" s="219" t="s">
        <v>126</v>
      </c>
      <c r="E478" s="230" t="s">
        <v>21</v>
      </c>
      <c r="F478" s="231" t="s">
        <v>506</v>
      </c>
      <c r="G478" s="229"/>
      <c r="H478" s="232">
        <v>7</v>
      </c>
      <c r="I478" s="233"/>
      <c r="J478" s="229"/>
      <c r="K478" s="229"/>
      <c r="L478" s="234"/>
      <c r="M478" s="235"/>
      <c r="N478" s="236"/>
      <c r="O478" s="236"/>
      <c r="P478" s="236"/>
      <c r="Q478" s="236"/>
      <c r="R478" s="236"/>
      <c r="S478" s="236"/>
      <c r="T478" s="23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38" t="s">
        <v>126</v>
      </c>
      <c r="AU478" s="238" t="s">
        <v>80</v>
      </c>
      <c r="AV478" s="14" t="s">
        <v>80</v>
      </c>
      <c r="AW478" s="14" t="s">
        <v>34</v>
      </c>
      <c r="AX478" s="14" t="s">
        <v>73</v>
      </c>
      <c r="AY478" s="238" t="s">
        <v>115</v>
      </c>
    </row>
    <row r="479" s="14" customFormat="1">
      <c r="A479" s="14"/>
      <c r="B479" s="228"/>
      <c r="C479" s="229"/>
      <c r="D479" s="219" t="s">
        <v>126</v>
      </c>
      <c r="E479" s="230" t="s">
        <v>21</v>
      </c>
      <c r="F479" s="231" t="s">
        <v>507</v>
      </c>
      <c r="G479" s="229"/>
      <c r="H479" s="232">
        <v>6.5999999999999996</v>
      </c>
      <c r="I479" s="233"/>
      <c r="J479" s="229"/>
      <c r="K479" s="229"/>
      <c r="L479" s="234"/>
      <c r="M479" s="235"/>
      <c r="N479" s="236"/>
      <c r="O479" s="236"/>
      <c r="P479" s="236"/>
      <c r="Q479" s="236"/>
      <c r="R479" s="236"/>
      <c r="S479" s="236"/>
      <c r="T479" s="237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38" t="s">
        <v>126</v>
      </c>
      <c r="AU479" s="238" t="s">
        <v>80</v>
      </c>
      <c r="AV479" s="14" t="s">
        <v>80</v>
      </c>
      <c r="AW479" s="14" t="s">
        <v>34</v>
      </c>
      <c r="AX479" s="14" t="s">
        <v>73</v>
      </c>
      <c r="AY479" s="238" t="s">
        <v>115</v>
      </c>
    </row>
    <row r="480" s="14" customFormat="1">
      <c r="A480" s="14"/>
      <c r="B480" s="228"/>
      <c r="C480" s="229"/>
      <c r="D480" s="219" t="s">
        <v>126</v>
      </c>
      <c r="E480" s="230" t="s">
        <v>21</v>
      </c>
      <c r="F480" s="231" t="s">
        <v>508</v>
      </c>
      <c r="G480" s="229"/>
      <c r="H480" s="232">
        <v>6.2000000000000002</v>
      </c>
      <c r="I480" s="233"/>
      <c r="J480" s="229"/>
      <c r="K480" s="229"/>
      <c r="L480" s="234"/>
      <c r="M480" s="235"/>
      <c r="N480" s="236"/>
      <c r="O480" s="236"/>
      <c r="P480" s="236"/>
      <c r="Q480" s="236"/>
      <c r="R480" s="236"/>
      <c r="S480" s="236"/>
      <c r="T480" s="237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38" t="s">
        <v>126</v>
      </c>
      <c r="AU480" s="238" t="s">
        <v>80</v>
      </c>
      <c r="AV480" s="14" t="s">
        <v>80</v>
      </c>
      <c r="AW480" s="14" t="s">
        <v>34</v>
      </c>
      <c r="AX480" s="14" t="s">
        <v>73</v>
      </c>
      <c r="AY480" s="238" t="s">
        <v>115</v>
      </c>
    </row>
    <row r="481" s="14" customFormat="1">
      <c r="A481" s="14"/>
      <c r="B481" s="228"/>
      <c r="C481" s="229"/>
      <c r="D481" s="219" t="s">
        <v>126</v>
      </c>
      <c r="E481" s="230" t="s">
        <v>21</v>
      </c>
      <c r="F481" s="231" t="s">
        <v>509</v>
      </c>
      <c r="G481" s="229"/>
      <c r="H481" s="232">
        <v>3</v>
      </c>
      <c r="I481" s="233"/>
      <c r="J481" s="229"/>
      <c r="K481" s="229"/>
      <c r="L481" s="234"/>
      <c r="M481" s="235"/>
      <c r="N481" s="236"/>
      <c r="O481" s="236"/>
      <c r="P481" s="236"/>
      <c r="Q481" s="236"/>
      <c r="R481" s="236"/>
      <c r="S481" s="236"/>
      <c r="T481" s="23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38" t="s">
        <v>126</v>
      </c>
      <c r="AU481" s="238" t="s">
        <v>80</v>
      </c>
      <c r="AV481" s="14" t="s">
        <v>80</v>
      </c>
      <c r="AW481" s="14" t="s">
        <v>34</v>
      </c>
      <c r="AX481" s="14" t="s">
        <v>73</v>
      </c>
      <c r="AY481" s="238" t="s">
        <v>115</v>
      </c>
    </row>
    <row r="482" s="15" customFormat="1">
      <c r="A482" s="15"/>
      <c r="B482" s="239"/>
      <c r="C482" s="240"/>
      <c r="D482" s="219" t="s">
        <v>126</v>
      </c>
      <c r="E482" s="241" t="s">
        <v>21</v>
      </c>
      <c r="F482" s="242" t="s">
        <v>132</v>
      </c>
      <c r="G482" s="240"/>
      <c r="H482" s="243">
        <v>34.5</v>
      </c>
      <c r="I482" s="244"/>
      <c r="J482" s="240"/>
      <c r="K482" s="240"/>
      <c r="L482" s="245"/>
      <c r="M482" s="246"/>
      <c r="N482" s="247"/>
      <c r="O482" s="247"/>
      <c r="P482" s="247"/>
      <c r="Q482" s="247"/>
      <c r="R482" s="247"/>
      <c r="S482" s="247"/>
      <c r="T482" s="248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49" t="s">
        <v>126</v>
      </c>
      <c r="AU482" s="249" t="s">
        <v>80</v>
      </c>
      <c r="AV482" s="15" t="s">
        <v>122</v>
      </c>
      <c r="AW482" s="15" t="s">
        <v>34</v>
      </c>
      <c r="AX482" s="15" t="s">
        <v>78</v>
      </c>
      <c r="AY482" s="249" t="s">
        <v>115</v>
      </c>
    </row>
    <row r="483" s="2" customFormat="1" ht="44.25" customHeight="1">
      <c r="A483" s="40"/>
      <c r="B483" s="41"/>
      <c r="C483" s="199" t="s">
        <v>520</v>
      </c>
      <c r="D483" s="199" t="s">
        <v>117</v>
      </c>
      <c r="E483" s="200" t="s">
        <v>521</v>
      </c>
      <c r="F483" s="201" t="s">
        <v>522</v>
      </c>
      <c r="G483" s="202" t="s">
        <v>479</v>
      </c>
      <c r="H483" s="203">
        <v>86</v>
      </c>
      <c r="I483" s="204"/>
      <c r="J483" s="205">
        <f>ROUND(I483*H483,2)</f>
        <v>0</v>
      </c>
      <c r="K483" s="201" t="s">
        <v>121</v>
      </c>
      <c r="L483" s="46"/>
      <c r="M483" s="206" t="s">
        <v>21</v>
      </c>
      <c r="N483" s="207" t="s">
        <v>44</v>
      </c>
      <c r="O483" s="86"/>
      <c r="P483" s="208">
        <f>O483*H483</f>
        <v>0</v>
      </c>
      <c r="Q483" s="208">
        <v>0</v>
      </c>
      <c r="R483" s="208">
        <f>Q483*H483</f>
        <v>0</v>
      </c>
      <c r="S483" s="208">
        <v>0.32400000000000001</v>
      </c>
      <c r="T483" s="209">
        <f>S483*H483</f>
        <v>27.864000000000001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0" t="s">
        <v>122</v>
      </c>
      <c r="AT483" s="210" t="s">
        <v>117</v>
      </c>
      <c r="AU483" s="210" t="s">
        <v>80</v>
      </c>
      <c r="AY483" s="19" t="s">
        <v>115</v>
      </c>
      <c r="BE483" s="211">
        <f>IF(N483="základní",J483,0)</f>
        <v>0</v>
      </c>
      <c r="BF483" s="211">
        <f>IF(N483="snížená",J483,0)</f>
        <v>0</v>
      </c>
      <c r="BG483" s="211">
        <f>IF(N483="zákl. přenesená",J483,0)</f>
        <v>0</v>
      </c>
      <c r="BH483" s="211">
        <f>IF(N483="sníž. přenesená",J483,0)</f>
        <v>0</v>
      </c>
      <c r="BI483" s="211">
        <f>IF(N483="nulová",J483,0)</f>
        <v>0</v>
      </c>
      <c r="BJ483" s="19" t="s">
        <v>78</v>
      </c>
      <c r="BK483" s="211">
        <f>ROUND(I483*H483,2)</f>
        <v>0</v>
      </c>
      <c r="BL483" s="19" t="s">
        <v>122</v>
      </c>
      <c r="BM483" s="210" t="s">
        <v>523</v>
      </c>
    </row>
    <row r="484" s="2" customFormat="1">
      <c r="A484" s="40"/>
      <c r="B484" s="41"/>
      <c r="C484" s="42"/>
      <c r="D484" s="212" t="s">
        <v>124</v>
      </c>
      <c r="E484" s="42"/>
      <c r="F484" s="213" t="s">
        <v>524</v>
      </c>
      <c r="G484" s="42"/>
      <c r="H484" s="42"/>
      <c r="I484" s="214"/>
      <c r="J484" s="42"/>
      <c r="K484" s="42"/>
      <c r="L484" s="46"/>
      <c r="M484" s="215"/>
      <c r="N484" s="216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124</v>
      </c>
      <c r="AU484" s="19" t="s">
        <v>80</v>
      </c>
    </row>
    <row r="485" s="14" customFormat="1">
      <c r="A485" s="14"/>
      <c r="B485" s="228"/>
      <c r="C485" s="229"/>
      <c r="D485" s="219" t="s">
        <v>126</v>
      </c>
      <c r="E485" s="230" t="s">
        <v>21</v>
      </c>
      <c r="F485" s="231" t="s">
        <v>525</v>
      </c>
      <c r="G485" s="229"/>
      <c r="H485" s="232">
        <v>86</v>
      </c>
      <c r="I485" s="233"/>
      <c r="J485" s="229"/>
      <c r="K485" s="229"/>
      <c r="L485" s="234"/>
      <c r="M485" s="235"/>
      <c r="N485" s="236"/>
      <c r="O485" s="236"/>
      <c r="P485" s="236"/>
      <c r="Q485" s="236"/>
      <c r="R485" s="236"/>
      <c r="S485" s="236"/>
      <c r="T485" s="237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38" t="s">
        <v>126</v>
      </c>
      <c r="AU485" s="238" t="s">
        <v>80</v>
      </c>
      <c r="AV485" s="14" t="s">
        <v>80</v>
      </c>
      <c r="AW485" s="14" t="s">
        <v>34</v>
      </c>
      <c r="AX485" s="14" t="s">
        <v>78</v>
      </c>
      <c r="AY485" s="238" t="s">
        <v>115</v>
      </c>
    </row>
    <row r="486" s="2" customFormat="1" ht="21.75" customHeight="1">
      <c r="A486" s="40"/>
      <c r="B486" s="41"/>
      <c r="C486" s="199" t="s">
        <v>526</v>
      </c>
      <c r="D486" s="199" t="s">
        <v>117</v>
      </c>
      <c r="E486" s="200" t="s">
        <v>527</v>
      </c>
      <c r="F486" s="201" t="s">
        <v>528</v>
      </c>
      <c r="G486" s="202" t="s">
        <v>120</v>
      </c>
      <c r="H486" s="203">
        <v>5760</v>
      </c>
      <c r="I486" s="204"/>
      <c r="J486" s="205">
        <f>ROUND(I486*H486,2)</f>
        <v>0</v>
      </c>
      <c r="K486" s="201" t="s">
        <v>121</v>
      </c>
      <c r="L486" s="46"/>
      <c r="M486" s="206" t="s">
        <v>21</v>
      </c>
      <c r="N486" s="207" t="s">
        <v>44</v>
      </c>
      <c r="O486" s="86"/>
      <c r="P486" s="208">
        <f>O486*H486</f>
        <v>0</v>
      </c>
      <c r="Q486" s="208">
        <v>0</v>
      </c>
      <c r="R486" s="208">
        <f>Q486*H486</f>
        <v>0</v>
      </c>
      <c r="S486" s="208">
        <v>0.01</v>
      </c>
      <c r="T486" s="209">
        <f>S486*H486</f>
        <v>57.600000000000001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0" t="s">
        <v>122</v>
      </c>
      <c r="AT486" s="210" t="s">
        <v>117</v>
      </c>
      <c r="AU486" s="210" t="s">
        <v>80</v>
      </c>
      <c r="AY486" s="19" t="s">
        <v>115</v>
      </c>
      <c r="BE486" s="211">
        <f>IF(N486="základní",J486,0)</f>
        <v>0</v>
      </c>
      <c r="BF486" s="211">
        <f>IF(N486="snížená",J486,0)</f>
        <v>0</v>
      </c>
      <c r="BG486" s="211">
        <f>IF(N486="zákl. přenesená",J486,0)</f>
        <v>0</v>
      </c>
      <c r="BH486" s="211">
        <f>IF(N486="sníž. přenesená",J486,0)</f>
        <v>0</v>
      </c>
      <c r="BI486" s="211">
        <f>IF(N486="nulová",J486,0)</f>
        <v>0</v>
      </c>
      <c r="BJ486" s="19" t="s">
        <v>78</v>
      </c>
      <c r="BK486" s="211">
        <f>ROUND(I486*H486,2)</f>
        <v>0</v>
      </c>
      <c r="BL486" s="19" t="s">
        <v>122</v>
      </c>
      <c r="BM486" s="210" t="s">
        <v>529</v>
      </c>
    </row>
    <row r="487" s="2" customFormat="1">
      <c r="A487" s="40"/>
      <c r="B487" s="41"/>
      <c r="C487" s="42"/>
      <c r="D487" s="212" t="s">
        <v>124</v>
      </c>
      <c r="E487" s="42"/>
      <c r="F487" s="213" t="s">
        <v>530</v>
      </c>
      <c r="G487" s="42"/>
      <c r="H487" s="42"/>
      <c r="I487" s="214"/>
      <c r="J487" s="42"/>
      <c r="K487" s="42"/>
      <c r="L487" s="46"/>
      <c r="M487" s="215"/>
      <c r="N487" s="216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124</v>
      </c>
      <c r="AU487" s="19" t="s">
        <v>80</v>
      </c>
    </row>
    <row r="488" s="13" customFormat="1">
      <c r="A488" s="13"/>
      <c r="B488" s="217"/>
      <c r="C488" s="218"/>
      <c r="D488" s="219" t="s">
        <v>126</v>
      </c>
      <c r="E488" s="220" t="s">
        <v>21</v>
      </c>
      <c r="F488" s="221" t="s">
        <v>366</v>
      </c>
      <c r="G488" s="218"/>
      <c r="H488" s="220" t="s">
        <v>21</v>
      </c>
      <c r="I488" s="222"/>
      <c r="J488" s="218"/>
      <c r="K488" s="218"/>
      <c r="L488" s="223"/>
      <c r="M488" s="224"/>
      <c r="N488" s="225"/>
      <c r="O488" s="225"/>
      <c r="P488" s="225"/>
      <c r="Q488" s="225"/>
      <c r="R488" s="225"/>
      <c r="S488" s="225"/>
      <c r="T488" s="22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27" t="s">
        <v>126</v>
      </c>
      <c r="AU488" s="227" t="s">
        <v>80</v>
      </c>
      <c r="AV488" s="13" t="s">
        <v>78</v>
      </c>
      <c r="AW488" s="13" t="s">
        <v>34</v>
      </c>
      <c r="AX488" s="13" t="s">
        <v>73</v>
      </c>
      <c r="AY488" s="227" t="s">
        <v>115</v>
      </c>
    </row>
    <row r="489" s="14" customFormat="1">
      <c r="A489" s="14"/>
      <c r="B489" s="228"/>
      <c r="C489" s="229"/>
      <c r="D489" s="219" t="s">
        <v>126</v>
      </c>
      <c r="E489" s="230" t="s">
        <v>21</v>
      </c>
      <c r="F489" s="231" t="s">
        <v>367</v>
      </c>
      <c r="G489" s="229"/>
      <c r="H489" s="232">
        <v>5760</v>
      </c>
      <c r="I489" s="233"/>
      <c r="J489" s="229"/>
      <c r="K489" s="229"/>
      <c r="L489" s="234"/>
      <c r="M489" s="235"/>
      <c r="N489" s="236"/>
      <c r="O489" s="236"/>
      <c r="P489" s="236"/>
      <c r="Q489" s="236"/>
      <c r="R489" s="236"/>
      <c r="S489" s="236"/>
      <c r="T489" s="237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38" t="s">
        <v>126</v>
      </c>
      <c r="AU489" s="238" t="s">
        <v>80</v>
      </c>
      <c r="AV489" s="14" t="s">
        <v>80</v>
      </c>
      <c r="AW489" s="14" t="s">
        <v>34</v>
      </c>
      <c r="AX489" s="14" t="s">
        <v>78</v>
      </c>
      <c r="AY489" s="238" t="s">
        <v>115</v>
      </c>
    </row>
    <row r="490" s="2" customFormat="1" ht="33" customHeight="1">
      <c r="A490" s="40"/>
      <c r="B490" s="41"/>
      <c r="C490" s="199" t="s">
        <v>531</v>
      </c>
      <c r="D490" s="199" t="s">
        <v>117</v>
      </c>
      <c r="E490" s="200" t="s">
        <v>532</v>
      </c>
      <c r="F490" s="201" t="s">
        <v>533</v>
      </c>
      <c r="G490" s="202" t="s">
        <v>120</v>
      </c>
      <c r="H490" s="203">
        <v>5760</v>
      </c>
      <c r="I490" s="204"/>
      <c r="J490" s="205">
        <f>ROUND(I490*H490,2)</f>
        <v>0</v>
      </c>
      <c r="K490" s="201" t="s">
        <v>121</v>
      </c>
      <c r="L490" s="46"/>
      <c r="M490" s="206" t="s">
        <v>21</v>
      </c>
      <c r="N490" s="207" t="s">
        <v>44</v>
      </c>
      <c r="O490" s="86"/>
      <c r="P490" s="208">
        <f>O490*H490</f>
        <v>0</v>
      </c>
      <c r="Q490" s="208">
        <v>0</v>
      </c>
      <c r="R490" s="208">
        <f>Q490*H490</f>
        <v>0</v>
      </c>
      <c r="S490" s="208">
        <v>0.02</v>
      </c>
      <c r="T490" s="209">
        <f>S490*H490</f>
        <v>115.2</v>
      </c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R490" s="210" t="s">
        <v>122</v>
      </c>
      <c r="AT490" s="210" t="s">
        <v>117</v>
      </c>
      <c r="AU490" s="210" t="s">
        <v>80</v>
      </c>
      <c r="AY490" s="19" t="s">
        <v>115</v>
      </c>
      <c r="BE490" s="211">
        <f>IF(N490="základní",J490,0)</f>
        <v>0</v>
      </c>
      <c r="BF490" s="211">
        <f>IF(N490="snížená",J490,0)</f>
        <v>0</v>
      </c>
      <c r="BG490" s="211">
        <f>IF(N490="zákl. přenesená",J490,0)</f>
        <v>0</v>
      </c>
      <c r="BH490" s="211">
        <f>IF(N490="sníž. přenesená",J490,0)</f>
        <v>0</v>
      </c>
      <c r="BI490" s="211">
        <f>IF(N490="nulová",J490,0)</f>
        <v>0</v>
      </c>
      <c r="BJ490" s="19" t="s">
        <v>78</v>
      </c>
      <c r="BK490" s="211">
        <f>ROUND(I490*H490,2)</f>
        <v>0</v>
      </c>
      <c r="BL490" s="19" t="s">
        <v>122</v>
      </c>
      <c r="BM490" s="210" t="s">
        <v>534</v>
      </c>
    </row>
    <row r="491" s="2" customFormat="1">
      <c r="A491" s="40"/>
      <c r="B491" s="41"/>
      <c r="C491" s="42"/>
      <c r="D491" s="212" t="s">
        <v>124</v>
      </c>
      <c r="E491" s="42"/>
      <c r="F491" s="213" t="s">
        <v>535</v>
      </c>
      <c r="G491" s="42"/>
      <c r="H491" s="42"/>
      <c r="I491" s="214"/>
      <c r="J491" s="42"/>
      <c r="K491" s="42"/>
      <c r="L491" s="46"/>
      <c r="M491" s="215"/>
      <c r="N491" s="216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124</v>
      </c>
      <c r="AU491" s="19" t="s">
        <v>80</v>
      </c>
    </row>
    <row r="492" s="13" customFormat="1">
      <c r="A492" s="13"/>
      <c r="B492" s="217"/>
      <c r="C492" s="218"/>
      <c r="D492" s="219" t="s">
        <v>126</v>
      </c>
      <c r="E492" s="220" t="s">
        <v>21</v>
      </c>
      <c r="F492" s="221" t="s">
        <v>366</v>
      </c>
      <c r="G492" s="218"/>
      <c r="H492" s="220" t="s">
        <v>21</v>
      </c>
      <c r="I492" s="222"/>
      <c r="J492" s="218"/>
      <c r="K492" s="218"/>
      <c r="L492" s="223"/>
      <c r="M492" s="224"/>
      <c r="N492" s="225"/>
      <c r="O492" s="225"/>
      <c r="P492" s="225"/>
      <c r="Q492" s="225"/>
      <c r="R492" s="225"/>
      <c r="S492" s="225"/>
      <c r="T492" s="22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27" t="s">
        <v>126</v>
      </c>
      <c r="AU492" s="227" t="s">
        <v>80</v>
      </c>
      <c r="AV492" s="13" t="s">
        <v>78</v>
      </c>
      <c r="AW492" s="13" t="s">
        <v>34</v>
      </c>
      <c r="AX492" s="13" t="s">
        <v>73</v>
      </c>
      <c r="AY492" s="227" t="s">
        <v>115</v>
      </c>
    </row>
    <row r="493" s="14" customFormat="1">
      <c r="A493" s="14"/>
      <c r="B493" s="228"/>
      <c r="C493" s="229"/>
      <c r="D493" s="219" t="s">
        <v>126</v>
      </c>
      <c r="E493" s="230" t="s">
        <v>21</v>
      </c>
      <c r="F493" s="231" t="s">
        <v>367</v>
      </c>
      <c r="G493" s="229"/>
      <c r="H493" s="232">
        <v>5760</v>
      </c>
      <c r="I493" s="233"/>
      <c r="J493" s="229"/>
      <c r="K493" s="229"/>
      <c r="L493" s="234"/>
      <c r="M493" s="235"/>
      <c r="N493" s="236"/>
      <c r="O493" s="236"/>
      <c r="P493" s="236"/>
      <c r="Q493" s="236"/>
      <c r="R493" s="236"/>
      <c r="S493" s="236"/>
      <c r="T493" s="237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38" t="s">
        <v>126</v>
      </c>
      <c r="AU493" s="238" t="s">
        <v>80</v>
      </c>
      <c r="AV493" s="14" t="s">
        <v>80</v>
      </c>
      <c r="AW493" s="14" t="s">
        <v>34</v>
      </c>
      <c r="AX493" s="14" t="s">
        <v>78</v>
      </c>
      <c r="AY493" s="238" t="s">
        <v>115</v>
      </c>
    </row>
    <row r="494" s="2" customFormat="1" ht="37.8" customHeight="1">
      <c r="A494" s="40"/>
      <c r="B494" s="41"/>
      <c r="C494" s="199" t="s">
        <v>536</v>
      </c>
      <c r="D494" s="199" t="s">
        <v>117</v>
      </c>
      <c r="E494" s="200" t="s">
        <v>537</v>
      </c>
      <c r="F494" s="201" t="s">
        <v>538</v>
      </c>
      <c r="G494" s="202" t="s">
        <v>120</v>
      </c>
      <c r="H494" s="203">
        <v>1682</v>
      </c>
      <c r="I494" s="204"/>
      <c r="J494" s="205">
        <f>ROUND(I494*H494,2)</f>
        <v>0</v>
      </c>
      <c r="K494" s="201" t="s">
        <v>121</v>
      </c>
      <c r="L494" s="46"/>
      <c r="M494" s="206" t="s">
        <v>21</v>
      </c>
      <c r="N494" s="207" t="s">
        <v>44</v>
      </c>
      <c r="O494" s="86"/>
      <c r="P494" s="208">
        <f>O494*H494</f>
        <v>0</v>
      </c>
      <c r="Q494" s="208">
        <v>0</v>
      </c>
      <c r="R494" s="208">
        <f>Q494*H494</f>
        <v>0</v>
      </c>
      <c r="S494" s="208">
        <v>0.126</v>
      </c>
      <c r="T494" s="209">
        <f>S494*H494</f>
        <v>211.93199999999999</v>
      </c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R494" s="210" t="s">
        <v>122</v>
      </c>
      <c r="AT494" s="210" t="s">
        <v>117</v>
      </c>
      <c r="AU494" s="210" t="s">
        <v>80</v>
      </c>
      <c r="AY494" s="19" t="s">
        <v>115</v>
      </c>
      <c r="BE494" s="211">
        <f>IF(N494="základní",J494,0)</f>
        <v>0</v>
      </c>
      <c r="BF494" s="211">
        <f>IF(N494="snížená",J494,0)</f>
        <v>0</v>
      </c>
      <c r="BG494" s="211">
        <f>IF(N494="zákl. přenesená",J494,0)</f>
        <v>0</v>
      </c>
      <c r="BH494" s="211">
        <f>IF(N494="sníž. přenesená",J494,0)</f>
        <v>0</v>
      </c>
      <c r="BI494" s="211">
        <f>IF(N494="nulová",J494,0)</f>
        <v>0</v>
      </c>
      <c r="BJ494" s="19" t="s">
        <v>78</v>
      </c>
      <c r="BK494" s="211">
        <f>ROUND(I494*H494,2)</f>
        <v>0</v>
      </c>
      <c r="BL494" s="19" t="s">
        <v>122</v>
      </c>
      <c r="BM494" s="210" t="s">
        <v>539</v>
      </c>
    </row>
    <row r="495" s="2" customFormat="1">
      <c r="A495" s="40"/>
      <c r="B495" s="41"/>
      <c r="C495" s="42"/>
      <c r="D495" s="212" t="s">
        <v>124</v>
      </c>
      <c r="E495" s="42"/>
      <c r="F495" s="213" t="s">
        <v>540</v>
      </c>
      <c r="G495" s="42"/>
      <c r="H495" s="42"/>
      <c r="I495" s="214"/>
      <c r="J495" s="42"/>
      <c r="K495" s="42"/>
      <c r="L495" s="46"/>
      <c r="M495" s="215"/>
      <c r="N495" s="216"/>
      <c r="O495" s="86"/>
      <c r="P495" s="86"/>
      <c r="Q495" s="86"/>
      <c r="R495" s="86"/>
      <c r="S495" s="86"/>
      <c r="T495" s="87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T495" s="19" t="s">
        <v>124</v>
      </c>
      <c r="AU495" s="19" t="s">
        <v>80</v>
      </c>
    </row>
    <row r="496" s="13" customFormat="1">
      <c r="A496" s="13"/>
      <c r="B496" s="217"/>
      <c r="C496" s="218"/>
      <c r="D496" s="219" t="s">
        <v>126</v>
      </c>
      <c r="E496" s="220" t="s">
        <v>21</v>
      </c>
      <c r="F496" s="221" t="s">
        <v>352</v>
      </c>
      <c r="G496" s="218"/>
      <c r="H496" s="220" t="s">
        <v>21</v>
      </c>
      <c r="I496" s="222"/>
      <c r="J496" s="218"/>
      <c r="K496" s="218"/>
      <c r="L496" s="223"/>
      <c r="M496" s="224"/>
      <c r="N496" s="225"/>
      <c r="O496" s="225"/>
      <c r="P496" s="225"/>
      <c r="Q496" s="225"/>
      <c r="R496" s="225"/>
      <c r="S496" s="225"/>
      <c r="T496" s="22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27" t="s">
        <v>126</v>
      </c>
      <c r="AU496" s="227" t="s">
        <v>80</v>
      </c>
      <c r="AV496" s="13" t="s">
        <v>78</v>
      </c>
      <c r="AW496" s="13" t="s">
        <v>34</v>
      </c>
      <c r="AX496" s="13" t="s">
        <v>73</v>
      </c>
      <c r="AY496" s="227" t="s">
        <v>115</v>
      </c>
    </row>
    <row r="497" s="14" customFormat="1">
      <c r="A497" s="14"/>
      <c r="B497" s="228"/>
      <c r="C497" s="229"/>
      <c r="D497" s="219" t="s">
        <v>126</v>
      </c>
      <c r="E497" s="230" t="s">
        <v>21</v>
      </c>
      <c r="F497" s="231" t="s">
        <v>353</v>
      </c>
      <c r="G497" s="229"/>
      <c r="H497" s="232">
        <v>829.25</v>
      </c>
      <c r="I497" s="233"/>
      <c r="J497" s="229"/>
      <c r="K497" s="229"/>
      <c r="L497" s="234"/>
      <c r="M497" s="235"/>
      <c r="N497" s="236"/>
      <c r="O497" s="236"/>
      <c r="P497" s="236"/>
      <c r="Q497" s="236"/>
      <c r="R497" s="236"/>
      <c r="S497" s="236"/>
      <c r="T497" s="237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38" t="s">
        <v>126</v>
      </c>
      <c r="AU497" s="238" t="s">
        <v>80</v>
      </c>
      <c r="AV497" s="14" t="s">
        <v>80</v>
      </c>
      <c r="AW497" s="14" t="s">
        <v>34</v>
      </c>
      <c r="AX497" s="14" t="s">
        <v>73</v>
      </c>
      <c r="AY497" s="238" t="s">
        <v>115</v>
      </c>
    </row>
    <row r="498" s="14" customFormat="1">
      <c r="A498" s="14"/>
      <c r="B498" s="228"/>
      <c r="C498" s="229"/>
      <c r="D498" s="219" t="s">
        <v>126</v>
      </c>
      <c r="E498" s="230" t="s">
        <v>21</v>
      </c>
      <c r="F498" s="231" t="s">
        <v>354</v>
      </c>
      <c r="G498" s="229"/>
      <c r="H498" s="232">
        <v>852.75</v>
      </c>
      <c r="I498" s="233"/>
      <c r="J498" s="229"/>
      <c r="K498" s="229"/>
      <c r="L498" s="234"/>
      <c r="M498" s="235"/>
      <c r="N498" s="236"/>
      <c r="O498" s="236"/>
      <c r="P498" s="236"/>
      <c r="Q498" s="236"/>
      <c r="R498" s="236"/>
      <c r="S498" s="236"/>
      <c r="T498" s="23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38" t="s">
        <v>126</v>
      </c>
      <c r="AU498" s="238" t="s">
        <v>80</v>
      </c>
      <c r="AV498" s="14" t="s">
        <v>80</v>
      </c>
      <c r="AW498" s="14" t="s">
        <v>34</v>
      </c>
      <c r="AX498" s="14" t="s">
        <v>73</v>
      </c>
      <c r="AY498" s="238" t="s">
        <v>115</v>
      </c>
    </row>
    <row r="499" s="15" customFormat="1">
      <c r="A499" s="15"/>
      <c r="B499" s="239"/>
      <c r="C499" s="240"/>
      <c r="D499" s="219" t="s">
        <v>126</v>
      </c>
      <c r="E499" s="241" t="s">
        <v>21</v>
      </c>
      <c r="F499" s="242" t="s">
        <v>132</v>
      </c>
      <c r="G499" s="240"/>
      <c r="H499" s="243">
        <v>1682</v>
      </c>
      <c r="I499" s="244"/>
      <c r="J499" s="240"/>
      <c r="K499" s="240"/>
      <c r="L499" s="245"/>
      <c r="M499" s="246"/>
      <c r="N499" s="247"/>
      <c r="O499" s="247"/>
      <c r="P499" s="247"/>
      <c r="Q499" s="247"/>
      <c r="R499" s="247"/>
      <c r="S499" s="247"/>
      <c r="T499" s="248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49" t="s">
        <v>126</v>
      </c>
      <c r="AU499" s="249" t="s">
        <v>80</v>
      </c>
      <c r="AV499" s="15" t="s">
        <v>122</v>
      </c>
      <c r="AW499" s="15" t="s">
        <v>34</v>
      </c>
      <c r="AX499" s="15" t="s">
        <v>78</v>
      </c>
      <c r="AY499" s="249" t="s">
        <v>115</v>
      </c>
    </row>
    <row r="500" s="2" customFormat="1" ht="33" customHeight="1">
      <c r="A500" s="40"/>
      <c r="B500" s="41"/>
      <c r="C500" s="199" t="s">
        <v>541</v>
      </c>
      <c r="D500" s="199" t="s">
        <v>117</v>
      </c>
      <c r="E500" s="200" t="s">
        <v>542</v>
      </c>
      <c r="F500" s="201" t="s">
        <v>543</v>
      </c>
      <c r="G500" s="202" t="s">
        <v>479</v>
      </c>
      <c r="H500" s="203">
        <v>32</v>
      </c>
      <c r="I500" s="204"/>
      <c r="J500" s="205">
        <f>ROUND(I500*H500,2)</f>
        <v>0</v>
      </c>
      <c r="K500" s="201" t="s">
        <v>121</v>
      </c>
      <c r="L500" s="46"/>
      <c r="M500" s="206" t="s">
        <v>21</v>
      </c>
      <c r="N500" s="207" t="s">
        <v>44</v>
      </c>
      <c r="O500" s="86"/>
      <c r="P500" s="208">
        <f>O500*H500</f>
        <v>0</v>
      </c>
      <c r="Q500" s="208">
        <v>0</v>
      </c>
      <c r="R500" s="208">
        <f>Q500*H500</f>
        <v>0</v>
      </c>
      <c r="S500" s="208">
        <v>0.97999999999999998</v>
      </c>
      <c r="T500" s="209">
        <f>S500*H500</f>
        <v>31.359999999999999</v>
      </c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R500" s="210" t="s">
        <v>122</v>
      </c>
      <c r="AT500" s="210" t="s">
        <v>117</v>
      </c>
      <c r="AU500" s="210" t="s">
        <v>80</v>
      </c>
      <c r="AY500" s="19" t="s">
        <v>115</v>
      </c>
      <c r="BE500" s="211">
        <f>IF(N500="základní",J500,0)</f>
        <v>0</v>
      </c>
      <c r="BF500" s="211">
        <f>IF(N500="snížená",J500,0)</f>
        <v>0</v>
      </c>
      <c r="BG500" s="211">
        <f>IF(N500="zákl. přenesená",J500,0)</f>
        <v>0</v>
      </c>
      <c r="BH500" s="211">
        <f>IF(N500="sníž. přenesená",J500,0)</f>
        <v>0</v>
      </c>
      <c r="BI500" s="211">
        <f>IF(N500="nulová",J500,0)</f>
        <v>0</v>
      </c>
      <c r="BJ500" s="19" t="s">
        <v>78</v>
      </c>
      <c r="BK500" s="211">
        <f>ROUND(I500*H500,2)</f>
        <v>0</v>
      </c>
      <c r="BL500" s="19" t="s">
        <v>122</v>
      </c>
      <c r="BM500" s="210" t="s">
        <v>544</v>
      </c>
    </row>
    <row r="501" s="2" customFormat="1">
      <c r="A501" s="40"/>
      <c r="B501" s="41"/>
      <c r="C501" s="42"/>
      <c r="D501" s="212" t="s">
        <v>124</v>
      </c>
      <c r="E501" s="42"/>
      <c r="F501" s="213" t="s">
        <v>545</v>
      </c>
      <c r="G501" s="42"/>
      <c r="H501" s="42"/>
      <c r="I501" s="214"/>
      <c r="J501" s="42"/>
      <c r="K501" s="42"/>
      <c r="L501" s="46"/>
      <c r="M501" s="215"/>
      <c r="N501" s="216"/>
      <c r="O501" s="86"/>
      <c r="P501" s="86"/>
      <c r="Q501" s="86"/>
      <c r="R501" s="86"/>
      <c r="S501" s="86"/>
      <c r="T501" s="87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T501" s="19" t="s">
        <v>124</v>
      </c>
      <c r="AU501" s="19" t="s">
        <v>80</v>
      </c>
    </row>
    <row r="502" s="14" customFormat="1">
      <c r="A502" s="14"/>
      <c r="B502" s="228"/>
      <c r="C502" s="229"/>
      <c r="D502" s="219" t="s">
        <v>126</v>
      </c>
      <c r="E502" s="230" t="s">
        <v>21</v>
      </c>
      <c r="F502" s="231" t="s">
        <v>546</v>
      </c>
      <c r="G502" s="229"/>
      <c r="H502" s="232">
        <v>8.1999999999999993</v>
      </c>
      <c r="I502" s="233"/>
      <c r="J502" s="229"/>
      <c r="K502" s="229"/>
      <c r="L502" s="234"/>
      <c r="M502" s="235"/>
      <c r="N502" s="236"/>
      <c r="O502" s="236"/>
      <c r="P502" s="236"/>
      <c r="Q502" s="236"/>
      <c r="R502" s="236"/>
      <c r="S502" s="236"/>
      <c r="T502" s="237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38" t="s">
        <v>126</v>
      </c>
      <c r="AU502" s="238" t="s">
        <v>80</v>
      </c>
      <c r="AV502" s="14" t="s">
        <v>80</v>
      </c>
      <c r="AW502" s="14" t="s">
        <v>34</v>
      </c>
      <c r="AX502" s="14" t="s">
        <v>73</v>
      </c>
      <c r="AY502" s="238" t="s">
        <v>115</v>
      </c>
    </row>
    <row r="503" s="14" customFormat="1">
      <c r="A503" s="14"/>
      <c r="B503" s="228"/>
      <c r="C503" s="229"/>
      <c r="D503" s="219" t="s">
        <v>126</v>
      </c>
      <c r="E503" s="230" t="s">
        <v>21</v>
      </c>
      <c r="F503" s="231" t="s">
        <v>547</v>
      </c>
      <c r="G503" s="229"/>
      <c r="H503" s="232">
        <v>8.4000000000000004</v>
      </c>
      <c r="I503" s="233"/>
      <c r="J503" s="229"/>
      <c r="K503" s="229"/>
      <c r="L503" s="234"/>
      <c r="M503" s="235"/>
      <c r="N503" s="236"/>
      <c r="O503" s="236"/>
      <c r="P503" s="236"/>
      <c r="Q503" s="236"/>
      <c r="R503" s="236"/>
      <c r="S503" s="236"/>
      <c r="T503" s="237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38" t="s">
        <v>126</v>
      </c>
      <c r="AU503" s="238" t="s">
        <v>80</v>
      </c>
      <c r="AV503" s="14" t="s">
        <v>80</v>
      </c>
      <c r="AW503" s="14" t="s">
        <v>34</v>
      </c>
      <c r="AX503" s="14" t="s">
        <v>73</v>
      </c>
      <c r="AY503" s="238" t="s">
        <v>115</v>
      </c>
    </row>
    <row r="504" s="14" customFormat="1">
      <c r="A504" s="14"/>
      <c r="B504" s="228"/>
      <c r="C504" s="229"/>
      <c r="D504" s="219" t="s">
        <v>126</v>
      </c>
      <c r="E504" s="230" t="s">
        <v>21</v>
      </c>
      <c r="F504" s="231" t="s">
        <v>548</v>
      </c>
      <c r="G504" s="229"/>
      <c r="H504" s="232">
        <v>7.0999999999999996</v>
      </c>
      <c r="I504" s="233"/>
      <c r="J504" s="229"/>
      <c r="K504" s="229"/>
      <c r="L504" s="234"/>
      <c r="M504" s="235"/>
      <c r="N504" s="236"/>
      <c r="O504" s="236"/>
      <c r="P504" s="236"/>
      <c r="Q504" s="236"/>
      <c r="R504" s="236"/>
      <c r="S504" s="236"/>
      <c r="T504" s="23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38" t="s">
        <v>126</v>
      </c>
      <c r="AU504" s="238" t="s">
        <v>80</v>
      </c>
      <c r="AV504" s="14" t="s">
        <v>80</v>
      </c>
      <c r="AW504" s="14" t="s">
        <v>34</v>
      </c>
      <c r="AX504" s="14" t="s">
        <v>73</v>
      </c>
      <c r="AY504" s="238" t="s">
        <v>115</v>
      </c>
    </row>
    <row r="505" s="14" customFormat="1">
      <c r="A505" s="14"/>
      <c r="B505" s="228"/>
      <c r="C505" s="229"/>
      <c r="D505" s="219" t="s">
        <v>126</v>
      </c>
      <c r="E505" s="230" t="s">
        <v>21</v>
      </c>
      <c r="F505" s="231" t="s">
        <v>549</v>
      </c>
      <c r="G505" s="229"/>
      <c r="H505" s="232">
        <v>8.3000000000000007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38" t="s">
        <v>126</v>
      </c>
      <c r="AU505" s="238" t="s">
        <v>80</v>
      </c>
      <c r="AV505" s="14" t="s">
        <v>80</v>
      </c>
      <c r="AW505" s="14" t="s">
        <v>34</v>
      </c>
      <c r="AX505" s="14" t="s">
        <v>73</v>
      </c>
      <c r="AY505" s="238" t="s">
        <v>115</v>
      </c>
    </row>
    <row r="506" s="15" customFormat="1">
      <c r="A506" s="15"/>
      <c r="B506" s="239"/>
      <c r="C506" s="240"/>
      <c r="D506" s="219" t="s">
        <v>126</v>
      </c>
      <c r="E506" s="241" t="s">
        <v>21</v>
      </c>
      <c r="F506" s="242" t="s">
        <v>132</v>
      </c>
      <c r="G506" s="240"/>
      <c r="H506" s="243">
        <v>32</v>
      </c>
      <c r="I506" s="244"/>
      <c r="J506" s="240"/>
      <c r="K506" s="240"/>
      <c r="L506" s="245"/>
      <c r="M506" s="246"/>
      <c r="N506" s="247"/>
      <c r="O506" s="247"/>
      <c r="P506" s="247"/>
      <c r="Q506" s="247"/>
      <c r="R506" s="247"/>
      <c r="S506" s="247"/>
      <c r="T506" s="248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49" t="s">
        <v>126</v>
      </c>
      <c r="AU506" s="249" t="s">
        <v>80</v>
      </c>
      <c r="AV506" s="15" t="s">
        <v>122</v>
      </c>
      <c r="AW506" s="15" t="s">
        <v>34</v>
      </c>
      <c r="AX506" s="15" t="s">
        <v>78</v>
      </c>
      <c r="AY506" s="249" t="s">
        <v>115</v>
      </c>
    </row>
    <row r="507" s="2" customFormat="1" ht="16.5" customHeight="1">
      <c r="A507" s="40"/>
      <c r="B507" s="41"/>
      <c r="C507" s="199" t="s">
        <v>550</v>
      </c>
      <c r="D507" s="199" t="s">
        <v>117</v>
      </c>
      <c r="E507" s="200" t="s">
        <v>551</v>
      </c>
      <c r="F507" s="201" t="s">
        <v>552</v>
      </c>
      <c r="G507" s="202" t="s">
        <v>300</v>
      </c>
      <c r="H507" s="203">
        <v>8</v>
      </c>
      <c r="I507" s="204"/>
      <c r="J507" s="205">
        <f>ROUND(I507*H507,2)</f>
        <v>0</v>
      </c>
      <c r="K507" s="201" t="s">
        <v>121</v>
      </c>
      <c r="L507" s="46"/>
      <c r="M507" s="206" t="s">
        <v>21</v>
      </c>
      <c r="N507" s="207" t="s">
        <v>44</v>
      </c>
      <c r="O507" s="86"/>
      <c r="P507" s="208">
        <f>O507*H507</f>
        <v>0</v>
      </c>
      <c r="Q507" s="208">
        <v>0.00012999999999999999</v>
      </c>
      <c r="R507" s="208">
        <f>Q507*H507</f>
        <v>0.0010399999999999999</v>
      </c>
      <c r="S507" s="208">
        <v>0</v>
      </c>
      <c r="T507" s="209">
        <f>S507*H507</f>
        <v>0</v>
      </c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R507" s="210" t="s">
        <v>122</v>
      </c>
      <c r="AT507" s="210" t="s">
        <v>117</v>
      </c>
      <c r="AU507" s="210" t="s">
        <v>80</v>
      </c>
      <c r="AY507" s="19" t="s">
        <v>115</v>
      </c>
      <c r="BE507" s="211">
        <f>IF(N507="základní",J507,0)</f>
        <v>0</v>
      </c>
      <c r="BF507" s="211">
        <f>IF(N507="snížená",J507,0)</f>
        <v>0</v>
      </c>
      <c r="BG507" s="211">
        <f>IF(N507="zákl. přenesená",J507,0)</f>
        <v>0</v>
      </c>
      <c r="BH507" s="211">
        <f>IF(N507="sníž. přenesená",J507,0)</f>
        <v>0</v>
      </c>
      <c r="BI507" s="211">
        <f>IF(N507="nulová",J507,0)</f>
        <v>0</v>
      </c>
      <c r="BJ507" s="19" t="s">
        <v>78</v>
      </c>
      <c r="BK507" s="211">
        <f>ROUND(I507*H507,2)</f>
        <v>0</v>
      </c>
      <c r="BL507" s="19" t="s">
        <v>122</v>
      </c>
      <c r="BM507" s="210" t="s">
        <v>553</v>
      </c>
    </row>
    <row r="508" s="2" customFormat="1">
      <c r="A508" s="40"/>
      <c r="B508" s="41"/>
      <c r="C508" s="42"/>
      <c r="D508" s="212" t="s">
        <v>124</v>
      </c>
      <c r="E508" s="42"/>
      <c r="F508" s="213" t="s">
        <v>554</v>
      </c>
      <c r="G508" s="42"/>
      <c r="H508" s="42"/>
      <c r="I508" s="214"/>
      <c r="J508" s="42"/>
      <c r="K508" s="42"/>
      <c r="L508" s="46"/>
      <c r="M508" s="215"/>
      <c r="N508" s="216"/>
      <c r="O508" s="86"/>
      <c r="P508" s="86"/>
      <c r="Q508" s="86"/>
      <c r="R508" s="86"/>
      <c r="S508" s="86"/>
      <c r="T508" s="87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T508" s="19" t="s">
        <v>124</v>
      </c>
      <c r="AU508" s="19" t="s">
        <v>80</v>
      </c>
    </row>
    <row r="509" s="13" customFormat="1">
      <c r="A509" s="13"/>
      <c r="B509" s="217"/>
      <c r="C509" s="218"/>
      <c r="D509" s="219" t="s">
        <v>126</v>
      </c>
      <c r="E509" s="220" t="s">
        <v>21</v>
      </c>
      <c r="F509" s="221" t="s">
        <v>555</v>
      </c>
      <c r="G509" s="218"/>
      <c r="H509" s="220" t="s">
        <v>21</v>
      </c>
      <c r="I509" s="222"/>
      <c r="J509" s="218"/>
      <c r="K509" s="218"/>
      <c r="L509" s="223"/>
      <c r="M509" s="224"/>
      <c r="N509" s="225"/>
      <c r="O509" s="225"/>
      <c r="P509" s="225"/>
      <c r="Q509" s="225"/>
      <c r="R509" s="225"/>
      <c r="S509" s="225"/>
      <c r="T509" s="22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27" t="s">
        <v>126</v>
      </c>
      <c r="AU509" s="227" t="s">
        <v>80</v>
      </c>
      <c r="AV509" s="13" t="s">
        <v>78</v>
      </c>
      <c r="AW509" s="13" t="s">
        <v>34</v>
      </c>
      <c r="AX509" s="13" t="s">
        <v>73</v>
      </c>
      <c r="AY509" s="227" t="s">
        <v>115</v>
      </c>
    </row>
    <row r="510" s="14" customFormat="1">
      <c r="A510" s="14"/>
      <c r="B510" s="228"/>
      <c r="C510" s="229"/>
      <c r="D510" s="219" t="s">
        <v>126</v>
      </c>
      <c r="E510" s="230" t="s">
        <v>21</v>
      </c>
      <c r="F510" s="231" t="s">
        <v>183</v>
      </c>
      <c r="G510" s="229"/>
      <c r="H510" s="232">
        <v>2</v>
      </c>
      <c r="I510" s="233"/>
      <c r="J510" s="229"/>
      <c r="K510" s="229"/>
      <c r="L510" s="234"/>
      <c r="M510" s="235"/>
      <c r="N510" s="236"/>
      <c r="O510" s="236"/>
      <c r="P510" s="236"/>
      <c r="Q510" s="236"/>
      <c r="R510" s="236"/>
      <c r="S510" s="236"/>
      <c r="T510" s="237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38" t="s">
        <v>126</v>
      </c>
      <c r="AU510" s="238" t="s">
        <v>80</v>
      </c>
      <c r="AV510" s="14" t="s">
        <v>80</v>
      </c>
      <c r="AW510" s="14" t="s">
        <v>34</v>
      </c>
      <c r="AX510" s="14" t="s">
        <v>73</v>
      </c>
      <c r="AY510" s="238" t="s">
        <v>115</v>
      </c>
    </row>
    <row r="511" s="14" customFormat="1">
      <c r="A511" s="14"/>
      <c r="B511" s="228"/>
      <c r="C511" s="229"/>
      <c r="D511" s="219" t="s">
        <v>126</v>
      </c>
      <c r="E511" s="230" t="s">
        <v>21</v>
      </c>
      <c r="F511" s="231" t="s">
        <v>184</v>
      </c>
      <c r="G511" s="229"/>
      <c r="H511" s="232">
        <v>2</v>
      </c>
      <c r="I511" s="233"/>
      <c r="J511" s="229"/>
      <c r="K511" s="229"/>
      <c r="L511" s="234"/>
      <c r="M511" s="235"/>
      <c r="N511" s="236"/>
      <c r="O511" s="236"/>
      <c r="P511" s="236"/>
      <c r="Q511" s="236"/>
      <c r="R511" s="236"/>
      <c r="S511" s="236"/>
      <c r="T511" s="237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38" t="s">
        <v>126</v>
      </c>
      <c r="AU511" s="238" t="s">
        <v>80</v>
      </c>
      <c r="AV511" s="14" t="s">
        <v>80</v>
      </c>
      <c r="AW511" s="14" t="s">
        <v>34</v>
      </c>
      <c r="AX511" s="14" t="s">
        <v>73</v>
      </c>
      <c r="AY511" s="238" t="s">
        <v>115</v>
      </c>
    </row>
    <row r="512" s="14" customFormat="1">
      <c r="A512" s="14"/>
      <c r="B512" s="228"/>
      <c r="C512" s="229"/>
      <c r="D512" s="219" t="s">
        <v>126</v>
      </c>
      <c r="E512" s="230" t="s">
        <v>21</v>
      </c>
      <c r="F512" s="231" t="s">
        <v>185</v>
      </c>
      <c r="G512" s="229"/>
      <c r="H512" s="232">
        <v>2</v>
      </c>
      <c r="I512" s="233"/>
      <c r="J512" s="229"/>
      <c r="K512" s="229"/>
      <c r="L512" s="234"/>
      <c r="M512" s="235"/>
      <c r="N512" s="236"/>
      <c r="O512" s="236"/>
      <c r="P512" s="236"/>
      <c r="Q512" s="236"/>
      <c r="R512" s="236"/>
      <c r="S512" s="236"/>
      <c r="T512" s="237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38" t="s">
        <v>126</v>
      </c>
      <c r="AU512" s="238" t="s">
        <v>80</v>
      </c>
      <c r="AV512" s="14" t="s">
        <v>80</v>
      </c>
      <c r="AW512" s="14" t="s">
        <v>34</v>
      </c>
      <c r="AX512" s="14" t="s">
        <v>73</v>
      </c>
      <c r="AY512" s="238" t="s">
        <v>115</v>
      </c>
    </row>
    <row r="513" s="14" customFormat="1">
      <c r="A513" s="14"/>
      <c r="B513" s="228"/>
      <c r="C513" s="229"/>
      <c r="D513" s="219" t="s">
        <v>126</v>
      </c>
      <c r="E513" s="230" t="s">
        <v>21</v>
      </c>
      <c r="F513" s="231" t="s">
        <v>186</v>
      </c>
      <c r="G513" s="229"/>
      <c r="H513" s="232">
        <v>2</v>
      </c>
      <c r="I513" s="233"/>
      <c r="J513" s="229"/>
      <c r="K513" s="229"/>
      <c r="L513" s="234"/>
      <c r="M513" s="235"/>
      <c r="N513" s="236"/>
      <c r="O513" s="236"/>
      <c r="P513" s="236"/>
      <c r="Q513" s="236"/>
      <c r="R513" s="236"/>
      <c r="S513" s="236"/>
      <c r="T513" s="237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38" t="s">
        <v>126</v>
      </c>
      <c r="AU513" s="238" t="s">
        <v>80</v>
      </c>
      <c r="AV513" s="14" t="s">
        <v>80</v>
      </c>
      <c r="AW513" s="14" t="s">
        <v>34</v>
      </c>
      <c r="AX513" s="14" t="s">
        <v>73</v>
      </c>
      <c r="AY513" s="238" t="s">
        <v>115</v>
      </c>
    </row>
    <row r="514" s="15" customFormat="1">
      <c r="A514" s="15"/>
      <c r="B514" s="239"/>
      <c r="C514" s="240"/>
      <c r="D514" s="219" t="s">
        <v>126</v>
      </c>
      <c r="E514" s="241" t="s">
        <v>21</v>
      </c>
      <c r="F514" s="242" t="s">
        <v>132</v>
      </c>
      <c r="G514" s="240"/>
      <c r="H514" s="243">
        <v>8</v>
      </c>
      <c r="I514" s="244"/>
      <c r="J514" s="240"/>
      <c r="K514" s="240"/>
      <c r="L514" s="245"/>
      <c r="M514" s="246"/>
      <c r="N514" s="247"/>
      <c r="O514" s="247"/>
      <c r="P514" s="247"/>
      <c r="Q514" s="247"/>
      <c r="R514" s="247"/>
      <c r="S514" s="247"/>
      <c r="T514" s="248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49" t="s">
        <v>126</v>
      </c>
      <c r="AU514" s="249" t="s">
        <v>80</v>
      </c>
      <c r="AV514" s="15" t="s">
        <v>122</v>
      </c>
      <c r="AW514" s="15" t="s">
        <v>34</v>
      </c>
      <c r="AX514" s="15" t="s">
        <v>78</v>
      </c>
      <c r="AY514" s="249" t="s">
        <v>115</v>
      </c>
    </row>
    <row r="515" s="12" customFormat="1" ht="22.8" customHeight="1">
      <c r="A515" s="12"/>
      <c r="B515" s="183"/>
      <c r="C515" s="184"/>
      <c r="D515" s="185" t="s">
        <v>72</v>
      </c>
      <c r="E515" s="197" t="s">
        <v>556</v>
      </c>
      <c r="F515" s="197" t="s">
        <v>557</v>
      </c>
      <c r="G515" s="184"/>
      <c r="H515" s="184"/>
      <c r="I515" s="187"/>
      <c r="J515" s="198">
        <f>BK515</f>
        <v>0</v>
      </c>
      <c r="K515" s="184"/>
      <c r="L515" s="189"/>
      <c r="M515" s="190"/>
      <c r="N515" s="191"/>
      <c r="O515" s="191"/>
      <c r="P515" s="192">
        <f>SUM(P516:P543)</f>
        <v>0</v>
      </c>
      <c r="Q515" s="191"/>
      <c r="R515" s="192">
        <f>SUM(R516:R543)</f>
        <v>0</v>
      </c>
      <c r="S515" s="191"/>
      <c r="T515" s="193">
        <f>SUM(T516:T543)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194" t="s">
        <v>78</v>
      </c>
      <c r="AT515" s="195" t="s">
        <v>72</v>
      </c>
      <c r="AU515" s="195" t="s">
        <v>78</v>
      </c>
      <c r="AY515" s="194" t="s">
        <v>115</v>
      </c>
      <c r="BK515" s="196">
        <f>SUM(BK516:BK543)</f>
        <v>0</v>
      </c>
    </row>
    <row r="516" s="2" customFormat="1" ht="24.15" customHeight="1">
      <c r="A516" s="40"/>
      <c r="B516" s="41"/>
      <c r="C516" s="199" t="s">
        <v>558</v>
      </c>
      <c r="D516" s="199" t="s">
        <v>117</v>
      </c>
      <c r="E516" s="200" t="s">
        <v>559</v>
      </c>
      <c r="F516" s="201" t="s">
        <v>560</v>
      </c>
      <c r="G516" s="202" t="s">
        <v>270</v>
      </c>
      <c r="H516" s="203">
        <v>429.80000000000001</v>
      </c>
      <c r="I516" s="204"/>
      <c r="J516" s="205">
        <f>ROUND(I516*H516,2)</f>
        <v>0</v>
      </c>
      <c r="K516" s="201" t="s">
        <v>121</v>
      </c>
      <c r="L516" s="46"/>
      <c r="M516" s="206" t="s">
        <v>21</v>
      </c>
      <c r="N516" s="207" t="s">
        <v>44</v>
      </c>
      <c r="O516" s="86"/>
      <c r="P516" s="208">
        <f>O516*H516</f>
        <v>0</v>
      </c>
      <c r="Q516" s="208">
        <v>0</v>
      </c>
      <c r="R516" s="208">
        <f>Q516*H516</f>
        <v>0</v>
      </c>
      <c r="S516" s="208">
        <v>0</v>
      </c>
      <c r="T516" s="209">
        <f>S516*H516</f>
        <v>0</v>
      </c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R516" s="210" t="s">
        <v>122</v>
      </c>
      <c r="AT516" s="210" t="s">
        <v>117</v>
      </c>
      <c r="AU516" s="210" t="s">
        <v>80</v>
      </c>
      <c r="AY516" s="19" t="s">
        <v>115</v>
      </c>
      <c r="BE516" s="211">
        <f>IF(N516="základní",J516,0)</f>
        <v>0</v>
      </c>
      <c r="BF516" s="211">
        <f>IF(N516="snížená",J516,0)</f>
        <v>0</v>
      </c>
      <c r="BG516" s="211">
        <f>IF(N516="zákl. přenesená",J516,0)</f>
        <v>0</v>
      </c>
      <c r="BH516" s="211">
        <f>IF(N516="sníž. přenesená",J516,0)</f>
        <v>0</v>
      </c>
      <c r="BI516" s="211">
        <f>IF(N516="nulová",J516,0)</f>
        <v>0</v>
      </c>
      <c r="BJ516" s="19" t="s">
        <v>78</v>
      </c>
      <c r="BK516" s="211">
        <f>ROUND(I516*H516,2)</f>
        <v>0</v>
      </c>
      <c r="BL516" s="19" t="s">
        <v>122</v>
      </c>
      <c r="BM516" s="210" t="s">
        <v>561</v>
      </c>
    </row>
    <row r="517" s="2" customFormat="1">
      <c r="A517" s="40"/>
      <c r="B517" s="41"/>
      <c r="C517" s="42"/>
      <c r="D517" s="212" t="s">
        <v>124</v>
      </c>
      <c r="E517" s="42"/>
      <c r="F517" s="213" t="s">
        <v>562</v>
      </c>
      <c r="G517" s="42"/>
      <c r="H517" s="42"/>
      <c r="I517" s="214"/>
      <c r="J517" s="42"/>
      <c r="K517" s="42"/>
      <c r="L517" s="46"/>
      <c r="M517" s="215"/>
      <c r="N517" s="216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124</v>
      </c>
      <c r="AU517" s="19" t="s">
        <v>80</v>
      </c>
    </row>
    <row r="518" s="13" customFormat="1">
      <c r="A518" s="13"/>
      <c r="B518" s="217"/>
      <c r="C518" s="218"/>
      <c r="D518" s="219" t="s">
        <v>126</v>
      </c>
      <c r="E518" s="220" t="s">
        <v>21</v>
      </c>
      <c r="F518" s="221" t="s">
        <v>563</v>
      </c>
      <c r="G518" s="218"/>
      <c r="H518" s="220" t="s">
        <v>21</v>
      </c>
      <c r="I518" s="222"/>
      <c r="J518" s="218"/>
      <c r="K518" s="218"/>
      <c r="L518" s="223"/>
      <c r="M518" s="224"/>
      <c r="N518" s="225"/>
      <c r="O518" s="225"/>
      <c r="P518" s="225"/>
      <c r="Q518" s="225"/>
      <c r="R518" s="225"/>
      <c r="S518" s="225"/>
      <c r="T518" s="22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27" t="s">
        <v>126</v>
      </c>
      <c r="AU518" s="227" t="s">
        <v>80</v>
      </c>
      <c r="AV518" s="13" t="s">
        <v>78</v>
      </c>
      <c r="AW518" s="13" t="s">
        <v>34</v>
      </c>
      <c r="AX518" s="13" t="s">
        <v>73</v>
      </c>
      <c r="AY518" s="227" t="s">
        <v>115</v>
      </c>
    </row>
    <row r="519" s="14" customFormat="1">
      <c r="A519" s="14"/>
      <c r="B519" s="228"/>
      <c r="C519" s="229"/>
      <c r="D519" s="219" t="s">
        <v>126</v>
      </c>
      <c r="E519" s="230" t="s">
        <v>21</v>
      </c>
      <c r="F519" s="231" t="s">
        <v>564</v>
      </c>
      <c r="G519" s="229"/>
      <c r="H519" s="232">
        <v>17.399999999999999</v>
      </c>
      <c r="I519" s="233"/>
      <c r="J519" s="229"/>
      <c r="K519" s="229"/>
      <c r="L519" s="234"/>
      <c r="M519" s="235"/>
      <c r="N519" s="236"/>
      <c r="O519" s="236"/>
      <c r="P519" s="236"/>
      <c r="Q519" s="236"/>
      <c r="R519" s="236"/>
      <c r="S519" s="236"/>
      <c r="T519" s="237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38" t="s">
        <v>126</v>
      </c>
      <c r="AU519" s="238" t="s">
        <v>80</v>
      </c>
      <c r="AV519" s="14" t="s">
        <v>80</v>
      </c>
      <c r="AW519" s="14" t="s">
        <v>34</v>
      </c>
      <c r="AX519" s="14" t="s">
        <v>73</v>
      </c>
      <c r="AY519" s="238" t="s">
        <v>115</v>
      </c>
    </row>
    <row r="520" s="14" customFormat="1">
      <c r="A520" s="14"/>
      <c r="B520" s="228"/>
      <c r="C520" s="229"/>
      <c r="D520" s="219" t="s">
        <v>126</v>
      </c>
      <c r="E520" s="230" t="s">
        <v>21</v>
      </c>
      <c r="F520" s="231" t="s">
        <v>565</v>
      </c>
      <c r="G520" s="229"/>
      <c r="H520" s="232">
        <v>211.90000000000001</v>
      </c>
      <c r="I520" s="233"/>
      <c r="J520" s="229"/>
      <c r="K520" s="229"/>
      <c r="L520" s="234"/>
      <c r="M520" s="235"/>
      <c r="N520" s="236"/>
      <c r="O520" s="236"/>
      <c r="P520" s="236"/>
      <c r="Q520" s="236"/>
      <c r="R520" s="236"/>
      <c r="S520" s="236"/>
      <c r="T520" s="237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38" t="s">
        <v>126</v>
      </c>
      <c r="AU520" s="238" t="s">
        <v>80</v>
      </c>
      <c r="AV520" s="14" t="s">
        <v>80</v>
      </c>
      <c r="AW520" s="14" t="s">
        <v>34</v>
      </c>
      <c r="AX520" s="14" t="s">
        <v>73</v>
      </c>
      <c r="AY520" s="238" t="s">
        <v>115</v>
      </c>
    </row>
    <row r="521" s="14" customFormat="1">
      <c r="A521" s="14"/>
      <c r="B521" s="228"/>
      <c r="C521" s="229"/>
      <c r="D521" s="219" t="s">
        <v>126</v>
      </c>
      <c r="E521" s="230" t="s">
        <v>21</v>
      </c>
      <c r="F521" s="231" t="s">
        <v>566</v>
      </c>
      <c r="G521" s="229"/>
      <c r="H521" s="232">
        <v>27.699999999999999</v>
      </c>
      <c r="I521" s="233"/>
      <c r="J521" s="229"/>
      <c r="K521" s="229"/>
      <c r="L521" s="234"/>
      <c r="M521" s="235"/>
      <c r="N521" s="236"/>
      <c r="O521" s="236"/>
      <c r="P521" s="236"/>
      <c r="Q521" s="236"/>
      <c r="R521" s="236"/>
      <c r="S521" s="236"/>
      <c r="T521" s="237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38" t="s">
        <v>126</v>
      </c>
      <c r="AU521" s="238" t="s">
        <v>80</v>
      </c>
      <c r="AV521" s="14" t="s">
        <v>80</v>
      </c>
      <c r="AW521" s="14" t="s">
        <v>34</v>
      </c>
      <c r="AX521" s="14" t="s">
        <v>73</v>
      </c>
      <c r="AY521" s="238" t="s">
        <v>115</v>
      </c>
    </row>
    <row r="522" s="14" customFormat="1">
      <c r="A522" s="14"/>
      <c r="B522" s="228"/>
      <c r="C522" s="229"/>
      <c r="D522" s="219" t="s">
        <v>126</v>
      </c>
      <c r="E522" s="230" t="s">
        <v>21</v>
      </c>
      <c r="F522" s="231" t="s">
        <v>567</v>
      </c>
      <c r="G522" s="229"/>
      <c r="H522" s="232">
        <v>172.80000000000001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38" t="s">
        <v>126</v>
      </c>
      <c r="AU522" s="238" t="s">
        <v>80</v>
      </c>
      <c r="AV522" s="14" t="s">
        <v>80</v>
      </c>
      <c r="AW522" s="14" t="s">
        <v>34</v>
      </c>
      <c r="AX522" s="14" t="s">
        <v>73</v>
      </c>
      <c r="AY522" s="238" t="s">
        <v>115</v>
      </c>
    </row>
    <row r="523" s="15" customFormat="1">
      <c r="A523" s="15"/>
      <c r="B523" s="239"/>
      <c r="C523" s="240"/>
      <c r="D523" s="219" t="s">
        <v>126</v>
      </c>
      <c r="E523" s="241" t="s">
        <v>21</v>
      </c>
      <c r="F523" s="242" t="s">
        <v>132</v>
      </c>
      <c r="G523" s="240"/>
      <c r="H523" s="243">
        <v>429.80000000000001</v>
      </c>
      <c r="I523" s="244"/>
      <c r="J523" s="240"/>
      <c r="K523" s="240"/>
      <c r="L523" s="245"/>
      <c r="M523" s="246"/>
      <c r="N523" s="247"/>
      <c r="O523" s="247"/>
      <c r="P523" s="247"/>
      <c r="Q523" s="247"/>
      <c r="R523" s="247"/>
      <c r="S523" s="247"/>
      <c r="T523" s="248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49" t="s">
        <v>126</v>
      </c>
      <c r="AU523" s="249" t="s">
        <v>80</v>
      </c>
      <c r="AV523" s="15" t="s">
        <v>122</v>
      </c>
      <c r="AW523" s="15" t="s">
        <v>34</v>
      </c>
      <c r="AX523" s="15" t="s">
        <v>78</v>
      </c>
      <c r="AY523" s="249" t="s">
        <v>115</v>
      </c>
    </row>
    <row r="524" s="2" customFormat="1" ht="24.15" customHeight="1">
      <c r="A524" s="40"/>
      <c r="B524" s="41"/>
      <c r="C524" s="199" t="s">
        <v>568</v>
      </c>
      <c r="D524" s="199" t="s">
        <v>117</v>
      </c>
      <c r="E524" s="200" t="s">
        <v>569</v>
      </c>
      <c r="F524" s="201" t="s">
        <v>570</v>
      </c>
      <c r="G524" s="202" t="s">
        <v>270</v>
      </c>
      <c r="H524" s="203">
        <v>54.200000000000003</v>
      </c>
      <c r="I524" s="204"/>
      <c r="J524" s="205">
        <f>ROUND(I524*H524,2)</f>
        <v>0</v>
      </c>
      <c r="K524" s="201" t="s">
        <v>121</v>
      </c>
      <c r="L524" s="46"/>
      <c r="M524" s="206" t="s">
        <v>21</v>
      </c>
      <c r="N524" s="207" t="s">
        <v>44</v>
      </c>
      <c r="O524" s="86"/>
      <c r="P524" s="208">
        <f>O524*H524</f>
        <v>0</v>
      </c>
      <c r="Q524" s="208">
        <v>0</v>
      </c>
      <c r="R524" s="208">
        <f>Q524*H524</f>
        <v>0</v>
      </c>
      <c r="S524" s="208">
        <v>0</v>
      </c>
      <c r="T524" s="209">
        <f>S524*H524</f>
        <v>0</v>
      </c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R524" s="210" t="s">
        <v>122</v>
      </c>
      <c r="AT524" s="210" t="s">
        <v>117</v>
      </c>
      <c r="AU524" s="210" t="s">
        <v>80</v>
      </c>
      <c r="AY524" s="19" t="s">
        <v>115</v>
      </c>
      <c r="BE524" s="211">
        <f>IF(N524="základní",J524,0)</f>
        <v>0</v>
      </c>
      <c r="BF524" s="211">
        <f>IF(N524="snížená",J524,0)</f>
        <v>0</v>
      </c>
      <c r="BG524" s="211">
        <f>IF(N524="zákl. přenesená",J524,0)</f>
        <v>0</v>
      </c>
      <c r="BH524" s="211">
        <f>IF(N524="sníž. přenesená",J524,0)</f>
        <v>0</v>
      </c>
      <c r="BI524" s="211">
        <f>IF(N524="nulová",J524,0)</f>
        <v>0</v>
      </c>
      <c r="BJ524" s="19" t="s">
        <v>78</v>
      </c>
      <c r="BK524" s="211">
        <f>ROUND(I524*H524,2)</f>
        <v>0</v>
      </c>
      <c r="BL524" s="19" t="s">
        <v>122</v>
      </c>
      <c r="BM524" s="210" t="s">
        <v>571</v>
      </c>
    </row>
    <row r="525" s="2" customFormat="1">
      <c r="A525" s="40"/>
      <c r="B525" s="41"/>
      <c r="C525" s="42"/>
      <c r="D525" s="212" t="s">
        <v>124</v>
      </c>
      <c r="E525" s="42"/>
      <c r="F525" s="213" t="s">
        <v>572</v>
      </c>
      <c r="G525" s="42"/>
      <c r="H525" s="42"/>
      <c r="I525" s="214"/>
      <c r="J525" s="42"/>
      <c r="K525" s="42"/>
      <c r="L525" s="46"/>
      <c r="M525" s="215"/>
      <c r="N525" s="216"/>
      <c r="O525" s="86"/>
      <c r="P525" s="86"/>
      <c r="Q525" s="86"/>
      <c r="R525" s="86"/>
      <c r="S525" s="86"/>
      <c r="T525" s="87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T525" s="19" t="s">
        <v>124</v>
      </c>
      <c r="AU525" s="19" t="s">
        <v>80</v>
      </c>
    </row>
    <row r="526" s="14" customFormat="1">
      <c r="A526" s="14"/>
      <c r="B526" s="228"/>
      <c r="C526" s="229"/>
      <c r="D526" s="219" t="s">
        <v>126</v>
      </c>
      <c r="E526" s="230" t="s">
        <v>21</v>
      </c>
      <c r="F526" s="231" t="s">
        <v>573</v>
      </c>
      <c r="G526" s="229"/>
      <c r="H526" s="232">
        <v>54.200000000000003</v>
      </c>
      <c r="I526" s="233"/>
      <c r="J526" s="229"/>
      <c r="K526" s="229"/>
      <c r="L526" s="234"/>
      <c r="M526" s="235"/>
      <c r="N526" s="236"/>
      <c r="O526" s="236"/>
      <c r="P526" s="236"/>
      <c r="Q526" s="236"/>
      <c r="R526" s="236"/>
      <c r="S526" s="236"/>
      <c r="T526" s="23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38" t="s">
        <v>126</v>
      </c>
      <c r="AU526" s="238" t="s">
        <v>80</v>
      </c>
      <c r="AV526" s="14" t="s">
        <v>80</v>
      </c>
      <c r="AW526" s="14" t="s">
        <v>34</v>
      </c>
      <c r="AX526" s="14" t="s">
        <v>78</v>
      </c>
      <c r="AY526" s="238" t="s">
        <v>115</v>
      </c>
    </row>
    <row r="527" s="2" customFormat="1" ht="24.15" customHeight="1">
      <c r="A527" s="40"/>
      <c r="B527" s="41"/>
      <c r="C527" s="199" t="s">
        <v>574</v>
      </c>
      <c r="D527" s="199" t="s">
        <v>117</v>
      </c>
      <c r="E527" s="200" t="s">
        <v>575</v>
      </c>
      <c r="F527" s="201" t="s">
        <v>576</v>
      </c>
      <c r="G527" s="202" t="s">
        <v>270</v>
      </c>
      <c r="H527" s="203">
        <v>596.20000000000005</v>
      </c>
      <c r="I527" s="204"/>
      <c r="J527" s="205">
        <f>ROUND(I527*H527,2)</f>
        <v>0</v>
      </c>
      <c r="K527" s="201" t="s">
        <v>121</v>
      </c>
      <c r="L527" s="46"/>
      <c r="M527" s="206" t="s">
        <v>21</v>
      </c>
      <c r="N527" s="207" t="s">
        <v>44</v>
      </c>
      <c r="O527" s="86"/>
      <c r="P527" s="208">
        <f>O527*H527</f>
        <v>0</v>
      </c>
      <c r="Q527" s="208">
        <v>0</v>
      </c>
      <c r="R527" s="208">
        <f>Q527*H527</f>
        <v>0</v>
      </c>
      <c r="S527" s="208">
        <v>0</v>
      </c>
      <c r="T527" s="209">
        <f>S527*H527</f>
        <v>0</v>
      </c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R527" s="210" t="s">
        <v>122</v>
      </c>
      <c r="AT527" s="210" t="s">
        <v>117</v>
      </c>
      <c r="AU527" s="210" t="s">
        <v>80</v>
      </c>
      <c r="AY527" s="19" t="s">
        <v>115</v>
      </c>
      <c r="BE527" s="211">
        <f>IF(N527="základní",J527,0)</f>
        <v>0</v>
      </c>
      <c r="BF527" s="211">
        <f>IF(N527="snížená",J527,0)</f>
        <v>0</v>
      </c>
      <c r="BG527" s="211">
        <f>IF(N527="zákl. přenesená",J527,0)</f>
        <v>0</v>
      </c>
      <c r="BH527" s="211">
        <f>IF(N527="sníž. přenesená",J527,0)</f>
        <v>0</v>
      </c>
      <c r="BI527" s="211">
        <f>IF(N527="nulová",J527,0)</f>
        <v>0</v>
      </c>
      <c r="BJ527" s="19" t="s">
        <v>78</v>
      </c>
      <c r="BK527" s="211">
        <f>ROUND(I527*H527,2)</f>
        <v>0</v>
      </c>
      <c r="BL527" s="19" t="s">
        <v>122</v>
      </c>
      <c r="BM527" s="210" t="s">
        <v>577</v>
      </c>
    </row>
    <row r="528" s="2" customFormat="1">
      <c r="A528" s="40"/>
      <c r="B528" s="41"/>
      <c r="C528" s="42"/>
      <c r="D528" s="212" t="s">
        <v>124</v>
      </c>
      <c r="E528" s="42"/>
      <c r="F528" s="213" t="s">
        <v>578</v>
      </c>
      <c r="G528" s="42"/>
      <c r="H528" s="42"/>
      <c r="I528" s="214"/>
      <c r="J528" s="42"/>
      <c r="K528" s="42"/>
      <c r="L528" s="46"/>
      <c r="M528" s="215"/>
      <c r="N528" s="216"/>
      <c r="O528" s="86"/>
      <c r="P528" s="86"/>
      <c r="Q528" s="86"/>
      <c r="R528" s="86"/>
      <c r="S528" s="86"/>
      <c r="T528" s="87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T528" s="19" t="s">
        <v>124</v>
      </c>
      <c r="AU528" s="19" t="s">
        <v>80</v>
      </c>
    </row>
    <row r="529" s="13" customFormat="1">
      <c r="A529" s="13"/>
      <c r="B529" s="217"/>
      <c r="C529" s="218"/>
      <c r="D529" s="219" t="s">
        <v>126</v>
      </c>
      <c r="E529" s="220" t="s">
        <v>21</v>
      </c>
      <c r="F529" s="221" t="s">
        <v>579</v>
      </c>
      <c r="G529" s="218"/>
      <c r="H529" s="220" t="s">
        <v>21</v>
      </c>
      <c r="I529" s="222"/>
      <c r="J529" s="218"/>
      <c r="K529" s="218"/>
      <c r="L529" s="223"/>
      <c r="M529" s="224"/>
      <c r="N529" s="225"/>
      <c r="O529" s="225"/>
      <c r="P529" s="225"/>
      <c r="Q529" s="225"/>
      <c r="R529" s="225"/>
      <c r="S529" s="225"/>
      <c r="T529" s="22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27" t="s">
        <v>126</v>
      </c>
      <c r="AU529" s="227" t="s">
        <v>80</v>
      </c>
      <c r="AV529" s="13" t="s">
        <v>78</v>
      </c>
      <c r="AW529" s="13" t="s">
        <v>34</v>
      </c>
      <c r="AX529" s="13" t="s">
        <v>73</v>
      </c>
      <c r="AY529" s="227" t="s">
        <v>115</v>
      </c>
    </row>
    <row r="530" s="14" customFormat="1">
      <c r="A530" s="14"/>
      <c r="B530" s="228"/>
      <c r="C530" s="229"/>
      <c r="D530" s="219" t="s">
        <v>126</v>
      </c>
      <c r="E530" s="230" t="s">
        <v>21</v>
      </c>
      <c r="F530" s="231" t="s">
        <v>580</v>
      </c>
      <c r="G530" s="229"/>
      <c r="H530" s="232">
        <v>596.20000000000005</v>
      </c>
      <c r="I530" s="233"/>
      <c r="J530" s="229"/>
      <c r="K530" s="229"/>
      <c r="L530" s="234"/>
      <c r="M530" s="235"/>
      <c r="N530" s="236"/>
      <c r="O530" s="236"/>
      <c r="P530" s="236"/>
      <c r="Q530" s="236"/>
      <c r="R530" s="236"/>
      <c r="S530" s="236"/>
      <c r="T530" s="237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38" t="s">
        <v>126</v>
      </c>
      <c r="AU530" s="238" t="s">
        <v>80</v>
      </c>
      <c r="AV530" s="14" t="s">
        <v>80</v>
      </c>
      <c r="AW530" s="14" t="s">
        <v>34</v>
      </c>
      <c r="AX530" s="14" t="s">
        <v>78</v>
      </c>
      <c r="AY530" s="238" t="s">
        <v>115</v>
      </c>
    </row>
    <row r="531" s="2" customFormat="1" ht="24.15" customHeight="1">
      <c r="A531" s="40"/>
      <c r="B531" s="41"/>
      <c r="C531" s="199" t="s">
        <v>581</v>
      </c>
      <c r="D531" s="199" t="s">
        <v>117</v>
      </c>
      <c r="E531" s="200" t="s">
        <v>582</v>
      </c>
      <c r="F531" s="201" t="s">
        <v>583</v>
      </c>
      <c r="G531" s="202" t="s">
        <v>270</v>
      </c>
      <c r="H531" s="203">
        <v>31.399999999999999</v>
      </c>
      <c r="I531" s="204"/>
      <c r="J531" s="205">
        <f>ROUND(I531*H531,2)</f>
        <v>0</v>
      </c>
      <c r="K531" s="201" t="s">
        <v>121</v>
      </c>
      <c r="L531" s="46"/>
      <c r="M531" s="206" t="s">
        <v>21</v>
      </c>
      <c r="N531" s="207" t="s">
        <v>44</v>
      </c>
      <c r="O531" s="86"/>
      <c r="P531" s="208">
        <f>O531*H531</f>
        <v>0</v>
      </c>
      <c r="Q531" s="208">
        <v>0</v>
      </c>
      <c r="R531" s="208">
        <f>Q531*H531</f>
        <v>0</v>
      </c>
      <c r="S531" s="208">
        <v>0</v>
      </c>
      <c r="T531" s="209">
        <f>S531*H531</f>
        <v>0</v>
      </c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R531" s="210" t="s">
        <v>122</v>
      </c>
      <c r="AT531" s="210" t="s">
        <v>117</v>
      </c>
      <c r="AU531" s="210" t="s">
        <v>80</v>
      </c>
      <c r="AY531" s="19" t="s">
        <v>115</v>
      </c>
      <c r="BE531" s="211">
        <f>IF(N531="základní",J531,0)</f>
        <v>0</v>
      </c>
      <c r="BF531" s="211">
        <f>IF(N531="snížená",J531,0)</f>
        <v>0</v>
      </c>
      <c r="BG531" s="211">
        <f>IF(N531="zákl. přenesená",J531,0)</f>
        <v>0</v>
      </c>
      <c r="BH531" s="211">
        <f>IF(N531="sníž. přenesená",J531,0)</f>
        <v>0</v>
      </c>
      <c r="BI531" s="211">
        <f>IF(N531="nulová",J531,0)</f>
        <v>0</v>
      </c>
      <c r="BJ531" s="19" t="s">
        <v>78</v>
      </c>
      <c r="BK531" s="211">
        <f>ROUND(I531*H531,2)</f>
        <v>0</v>
      </c>
      <c r="BL531" s="19" t="s">
        <v>122</v>
      </c>
      <c r="BM531" s="210" t="s">
        <v>584</v>
      </c>
    </row>
    <row r="532" s="2" customFormat="1">
      <c r="A532" s="40"/>
      <c r="B532" s="41"/>
      <c r="C532" s="42"/>
      <c r="D532" s="212" t="s">
        <v>124</v>
      </c>
      <c r="E532" s="42"/>
      <c r="F532" s="213" t="s">
        <v>585</v>
      </c>
      <c r="G532" s="42"/>
      <c r="H532" s="42"/>
      <c r="I532" s="214"/>
      <c r="J532" s="42"/>
      <c r="K532" s="42"/>
      <c r="L532" s="46"/>
      <c r="M532" s="215"/>
      <c r="N532" s="216"/>
      <c r="O532" s="86"/>
      <c r="P532" s="86"/>
      <c r="Q532" s="86"/>
      <c r="R532" s="86"/>
      <c r="S532" s="86"/>
      <c r="T532" s="87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T532" s="19" t="s">
        <v>124</v>
      </c>
      <c r="AU532" s="19" t="s">
        <v>80</v>
      </c>
    </row>
    <row r="533" s="14" customFormat="1">
      <c r="A533" s="14"/>
      <c r="B533" s="228"/>
      <c r="C533" s="229"/>
      <c r="D533" s="219" t="s">
        <v>126</v>
      </c>
      <c r="E533" s="230" t="s">
        <v>21</v>
      </c>
      <c r="F533" s="231" t="s">
        <v>586</v>
      </c>
      <c r="G533" s="229"/>
      <c r="H533" s="232">
        <v>31.399999999999999</v>
      </c>
      <c r="I533" s="233"/>
      <c r="J533" s="229"/>
      <c r="K533" s="229"/>
      <c r="L533" s="234"/>
      <c r="M533" s="235"/>
      <c r="N533" s="236"/>
      <c r="O533" s="236"/>
      <c r="P533" s="236"/>
      <c r="Q533" s="236"/>
      <c r="R533" s="236"/>
      <c r="S533" s="236"/>
      <c r="T533" s="237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38" t="s">
        <v>126</v>
      </c>
      <c r="AU533" s="238" t="s">
        <v>80</v>
      </c>
      <c r="AV533" s="14" t="s">
        <v>80</v>
      </c>
      <c r="AW533" s="14" t="s">
        <v>34</v>
      </c>
      <c r="AX533" s="14" t="s">
        <v>78</v>
      </c>
      <c r="AY533" s="238" t="s">
        <v>115</v>
      </c>
    </row>
    <row r="534" s="2" customFormat="1" ht="24.15" customHeight="1">
      <c r="A534" s="40"/>
      <c r="B534" s="41"/>
      <c r="C534" s="199" t="s">
        <v>587</v>
      </c>
      <c r="D534" s="199" t="s">
        <v>117</v>
      </c>
      <c r="E534" s="200" t="s">
        <v>588</v>
      </c>
      <c r="F534" s="201" t="s">
        <v>589</v>
      </c>
      <c r="G534" s="202" t="s">
        <v>270</v>
      </c>
      <c r="H534" s="203">
        <v>345.39999999999998</v>
      </c>
      <c r="I534" s="204"/>
      <c r="J534" s="205">
        <f>ROUND(I534*H534,2)</f>
        <v>0</v>
      </c>
      <c r="K534" s="201" t="s">
        <v>121</v>
      </c>
      <c r="L534" s="46"/>
      <c r="M534" s="206" t="s">
        <v>21</v>
      </c>
      <c r="N534" s="207" t="s">
        <v>44</v>
      </c>
      <c r="O534" s="86"/>
      <c r="P534" s="208">
        <f>O534*H534</f>
        <v>0</v>
      </c>
      <c r="Q534" s="208">
        <v>0</v>
      </c>
      <c r="R534" s="208">
        <f>Q534*H534</f>
        <v>0</v>
      </c>
      <c r="S534" s="208">
        <v>0</v>
      </c>
      <c r="T534" s="209">
        <f>S534*H534</f>
        <v>0</v>
      </c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R534" s="210" t="s">
        <v>122</v>
      </c>
      <c r="AT534" s="210" t="s">
        <v>117</v>
      </c>
      <c r="AU534" s="210" t="s">
        <v>80</v>
      </c>
      <c r="AY534" s="19" t="s">
        <v>115</v>
      </c>
      <c r="BE534" s="211">
        <f>IF(N534="základní",J534,0)</f>
        <v>0</v>
      </c>
      <c r="BF534" s="211">
        <f>IF(N534="snížená",J534,0)</f>
        <v>0</v>
      </c>
      <c r="BG534" s="211">
        <f>IF(N534="zákl. přenesená",J534,0)</f>
        <v>0</v>
      </c>
      <c r="BH534" s="211">
        <f>IF(N534="sníž. přenesená",J534,0)</f>
        <v>0</v>
      </c>
      <c r="BI534" s="211">
        <f>IF(N534="nulová",J534,0)</f>
        <v>0</v>
      </c>
      <c r="BJ534" s="19" t="s">
        <v>78</v>
      </c>
      <c r="BK534" s="211">
        <f>ROUND(I534*H534,2)</f>
        <v>0</v>
      </c>
      <c r="BL534" s="19" t="s">
        <v>122</v>
      </c>
      <c r="BM534" s="210" t="s">
        <v>590</v>
      </c>
    </row>
    <row r="535" s="2" customFormat="1">
      <c r="A535" s="40"/>
      <c r="B535" s="41"/>
      <c r="C535" s="42"/>
      <c r="D535" s="212" t="s">
        <v>124</v>
      </c>
      <c r="E535" s="42"/>
      <c r="F535" s="213" t="s">
        <v>591</v>
      </c>
      <c r="G535" s="42"/>
      <c r="H535" s="42"/>
      <c r="I535" s="214"/>
      <c r="J535" s="42"/>
      <c r="K535" s="42"/>
      <c r="L535" s="46"/>
      <c r="M535" s="215"/>
      <c r="N535" s="216"/>
      <c r="O535" s="86"/>
      <c r="P535" s="86"/>
      <c r="Q535" s="86"/>
      <c r="R535" s="86"/>
      <c r="S535" s="86"/>
      <c r="T535" s="87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T535" s="19" t="s">
        <v>124</v>
      </c>
      <c r="AU535" s="19" t="s">
        <v>80</v>
      </c>
    </row>
    <row r="536" s="13" customFormat="1">
      <c r="A536" s="13"/>
      <c r="B536" s="217"/>
      <c r="C536" s="218"/>
      <c r="D536" s="219" t="s">
        <v>126</v>
      </c>
      <c r="E536" s="220" t="s">
        <v>21</v>
      </c>
      <c r="F536" s="221" t="s">
        <v>579</v>
      </c>
      <c r="G536" s="218"/>
      <c r="H536" s="220" t="s">
        <v>21</v>
      </c>
      <c r="I536" s="222"/>
      <c r="J536" s="218"/>
      <c r="K536" s="218"/>
      <c r="L536" s="223"/>
      <c r="M536" s="224"/>
      <c r="N536" s="225"/>
      <c r="O536" s="225"/>
      <c r="P536" s="225"/>
      <c r="Q536" s="225"/>
      <c r="R536" s="225"/>
      <c r="S536" s="225"/>
      <c r="T536" s="22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27" t="s">
        <v>126</v>
      </c>
      <c r="AU536" s="227" t="s">
        <v>80</v>
      </c>
      <c r="AV536" s="13" t="s">
        <v>78</v>
      </c>
      <c r="AW536" s="13" t="s">
        <v>34</v>
      </c>
      <c r="AX536" s="13" t="s">
        <v>73</v>
      </c>
      <c r="AY536" s="227" t="s">
        <v>115</v>
      </c>
    </row>
    <row r="537" s="14" customFormat="1">
      <c r="A537" s="14"/>
      <c r="B537" s="228"/>
      <c r="C537" s="229"/>
      <c r="D537" s="219" t="s">
        <v>126</v>
      </c>
      <c r="E537" s="230" t="s">
        <v>21</v>
      </c>
      <c r="F537" s="231" t="s">
        <v>592</v>
      </c>
      <c r="G537" s="229"/>
      <c r="H537" s="232">
        <v>345.39999999999998</v>
      </c>
      <c r="I537" s="233"/>
      <c r="J537" s="229"/>
      <c r="K537" s="229"/>
      <c r="L537" s="234"/>
      <c r="M537" s="235"/>
      <c r="N537" s="236"/>
      <c r="O537" s="236"/>
      <c r="P537" s="236"/>
      <c r="Q537" s="236"/>
      <c r="R537" s="236"/>
      <c r="S537" s="236"/>
      <c r="T537" s="237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38" t="s">
        <v>126</v>
      </c>
      <c r="AU537" s="238" t="s">
        <v>80</v>
      </c>
      <c r="AV537" s="14" t="s">
        <v>80</v>
      </c>
      <c r="AW537" s="14" t="s">
        <v>34</v>
      </c>
      <c r="AX537" s="14" t="s">
        <v>78</v>
      </c>
      <c r="AY537" s="238" t="s">
        <v>115</v>
      </c>
    </row>
    <row r="538" s="2" customFormat="1" ht="24.15" customHeight="1">
      <c r="A538" s="40"/>
      <c r="B538" s="41"/>
      <c r="C538" s="199" t="s">
        <v>593</v>
      </c>
      <c r="D538" s="199" t="s">
        <v>117</v>
      </c>
      <c r="E538" s="200" t="s">
        <v>594</v>
      </c>
      <c r="F538" s="201" t="s">
        <v>595</v>
      </c>
      <c r="G538" s="202" t="s">
        <v>270</v>
      </c>
      <c r="H538" s="203">
        <v>31.399999999999999</v>
      </c>
      <c r="I538" s="204"/>
      <c r="J538" s="205">
        <f>ROUND(I538*H538,2)</f>
        <v>0</v>
      </c>
      <c r="K538" s="201" t="s">
        <v>121</v>
      </c>
      <c r="L538" s="46"/>
      <c r="M538" s="206" t="s">
        <v>21</v>
      </c>
      <c r="N538" s="207" t="s">
        <v>44</v>
      </c>
      <c r="O538" s="86"/>
      <c r="P538" s="208">
        <f>O538*H538</f>
        <v>0</v>
      </c>
      <c r="Q538" s="208">
        <v>0</v>
      </c>
      <c r="R538" s="208">
        <f>Q538*H538</f>
        <v>0</v>
      </c>
      <c r="S538" s="208">
        <v>0</v>
      </c>
      <c r="T538" s="209">
        <f>S538*H538</f>
        <v>0</v>
      </c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R538" s="210" t="s">
        <v>122</v>
      </c>
      <c r="AT538" s="210" t="s">
        <v>117</v>
      </c>
      <c r="AU538" s="210" t="s">
        <v>80</v>
      </c>
      <c r="AY538" s="19" t="s">
        <v>115</v>
      </c>
      <c r="BE538" s="211">
        <f>IF(N538="základní",J538,0)</f>
        <v>0</v>
      </c>
      <c r="BF538" s="211">
        <f>IF(N538="snížená",J538,0)</f>
        <v>0</v>
      </c>
      <c r="BG538" s="211">
        <f>IF(N538="zákl. přenesená",J538,0)</f>
        <v>0</v>
      </c>
      <c r="BH538" s="211">
        <f>IF(N538="sníž. přenesená",J538,0)</f>
        <v>0</v>
      </c>
      <c r="BI538" s="211">
        <f>IF(N538="nulová",J538,0)</f>
        <v>0</v>
      </c>
      <c r="BJ538" s="19" t="s">
        <v>78</v>
      </c>
      <c r="BK538" s="211">
        <f>ROUND(I538*H538,2)</f>
        <v>0</v>
      </c>
      <c r="BL538" s="19" t="s">
        <v>122</v>
      </c>
      <c r="BM538" s="210" t="s">
        <v>596</v>
      </c>
    </row>
    <row r="539" s="2" customFormat="1">
      <c r="A539" s="40"/>
      <c r="B539" s="41"/>
      <c r="C539" s="42"/>
      <c r="D539" s="212" t="s">
        <v>124</v>
      </c>
      <c r="E539" s="42"/>
      <c r="F539" s="213" t="s">
        <v>597</v>
      </c>
      <c r="G539" s="42"/>
      <c r="H539" s="42"/>
      <c r="I539" s="214"/>
      <c r="J539" s="42"/>
      <c r="K539" s="42"/>
      <c r="L539" s="46"/>
      <c r="M539" s="215"/>
      <c r="N539" s="216"/>
      <c r="O539" s="86"/>
      <c r="P539" s="86"/>
      <c r="Q539" s="86"/>
      <c r="R539" s="86"/>
      <c r="S539" s="86"/>
      <c r="T539" s="87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T539" s="19" t="s">
        <v>124</v>
      </c>
      <c r="AU539" s="19" t="s">
        <v>80</v>
      </c>
    </row>
    <row r="540" s="14" customFormat="1">
      <c r="A540" s="14"/>
      <c r="B540" s="228"/>
      <c r="C540" s="229"/>
      <c r="D540" s="219" t="s">
        <v>126</v>
      </c>
      <c r="E540" s="230" t="s">
        <v>21</v>
      </c>
      <c r="F540" s="231" t="s">
        <v>598</v>
      </c>
      <c r="G540" s="229"/>
      <c r="H540" s="232">
        <v>31.399999999999999</v>
      </c>
      <c r="I540" s="233"/>
      <c r="J540" s="229"/>
      <c r="K540" s="229"/>
      <c r="L540" s="234"/>
      <c r="M540" s="235"/>
      <c r="N540" s="236"/>
      <c r="O540" s="236"/>
      <c r="P540" s="236"/>
      <c r="Q540" s="236"/>
      <c r="R540" s="236"/>
      <c r="S540" s="236"/>
      <c r="T540" s="237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38" t="s">
        <v>126</v>
      </c>
      <c r="AU540" s="238" t="s">
        <v>80</v>
      </c>
      <c r="AV540" s="14" t="s">
        <v>80</v>
      </c>
      <c r="AW540" s="14" t="s">
        <v>34</v>
      </c>
      <c r="AX540" s="14" t="s">
        <v>78</v>
      </c>
      <c r="AY540" s="238" t="s">
        <v>115</v>
      </c>
    </row>
    <row r="541" s="2" customFormat="1" ht="24.15" customHeight="1">
      <c r="A541" s="40"/>
      <c r="B541" s="41"/>
      <c r="C541" s="199" t="s">
        <v>599</v>
      </c>
      <c r="D541" s="199" t="s">
        <v>117</v>
      </c>
      <c r="E541" s="200" t="s">
        <v>600</v>
      </c>
      <c r="F541" s="201" t="s">
        <v>601</v>
      </c>
      <c r="G541" s="202" t="s">
        <v>270</v>
      </c>
      <c r="H541" s="203">
        <v>54.200000000000003</v>
      </c>
      <c r="I541" s="204"/>
      <c r="J541" s="205">
        <f>ROUND(I541*H541,2)</f>
        <v>0</v>
      </c>
      <c r="K541" s="201" t="s">
        <v>121</v>
      </c>
      <c r="L541" s="46"/>
      <c r="M541" s="206" t="s">
        <v>21</v>
      </c>
      <c r="N541" s="207" t="s">
        <v>44</v>
      </c>
      <c r="O541" s="86"/>
      <c r="P541" s="208">
        <f>O541*H541</f>
        <v>0</v>
      </c>
      <c r="Q541" s="208">
        <v>0</v>
      </c>
      <c r="R541" s="208">
        <f>Q541*H541</f>
        <v>0</v>
      </c>
      <c r="S541" s="208">
        <v>0</v>
      </c>
      <c r="T541" s="209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0" t="s">
        <v>122</v>
      </c>
      <c r="AT541" s="210" t="s">
        <v>117</v>
      </c>
      <c r="AU541" s="210" t="s">
        <v>80</v>
      </c>
      <c r="AY541" s="19" t="s">
        <v>115</v>
      </c>
      <c r="BE541" s="211">
        <f>IF(N541="základní",J541,0)</f>
        <v>0</v>
      </c>
      <c r="BF541" s="211">
        <f>IF(N541="snížená",J541,0)</f>
        <v>0</v>
      </c>
      <c r="BG541" s="211">
        <f>IF(N541="zákl. přenesená",J541,0)</f>
        <v>0</v>
      </c>
      <c r="BH541" s="211">
        <f>IF(N541="sníž. přenesená",J541,0)</f>
        <v>0</v>
      </c>
      <c r="BI541" s="211">
        <f>IF(N541="nulová",J541,0)</f>
        <v>0</v>
      </c>
      <c r="BJ541" s="19" t="s">
        <v>78</v>
      </c>
      <c r="BK541" s="211">
        <f>ROUND(I541*H541,2)</f>
        <v>0</v>
      </c>
      <c r="BL541" s="19" t="s">
        <v>122</v>
      </c>
      <c r="BM541" s="210" t="s">
        <v>602</v>
      </c>
    </row>
    <row r="542" s="2" customFormat="1">
      <c r="A542" s="40"/>
      <c r="B542" s="41"/>
      <c r="C542" s="42"/>
      <c r="D542" s="212" t="s">
        <v>124</v>
      </c>
      <c r="E542" s="42"/>
      <c r="F542" s="213" t="s">
        <v>603</v>
      </c>
      <c r="G542" s="42"/>
      <c r="H542" s="42"/>
      <c r="I542" s="214"/>
      <c r="J542" s="42"/>
      <c r="K542" s="42"/>
      <c r="L542" s="46"/>
      <c r="M542" s="215"/>
      <c r="N542" s="216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124</v>
      </c>
      <c r="AU542" s="19" t="s">
        <v>80</v>
      </c>
    </row>
    <row r="543" s="14" customFormat="1">
      <c r="A543" s="14"/>
      <c r="B543" s="228"/>
      <c r="C543" s="229"/>
      <c r="D543" s="219" t="s">
        <v>126</v>
      </c>
      <c r="E543" s="230" t="s">
        <v>21</v>
      </c>
      <c r="F543" s="231" t="s">
        <v>573</v>
      </c>
      <c r="G543" s="229"/>
      <c r="H543" s="232">
        <v>54.200000000000003</v>
      </c>
      <c r="I543" s="233"/>
      <c r="J543" s="229"/>
      <c r="K543" s="229"/>
      <c r="L543" s="234"/>
      <c r="M543" s="235"/>
      <c r="N543" s="236"/>
      <c r="O543" s="236"/>
      <c r="P543" s="236"/>
      <c r="Q543" s="236"/>
      <c r="R543" s="236"/>
      <c r="S543" s="236"/>
      <c r="T543" s="237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38" t="s">
        <v>126</v>
      </c>
      <c r="AU543" s="238" t="s">
        <v>80</v>
      </c>
      <c r="AV543" s="14" t="s">
        <v>80</v>
      </c>
      <c r="AW543" s="14" t="s">
        <v>34</v>
      </c>
      <c r="AX543" s="14" t="s">
        <v>78</v>
      </c>
      <c r="AY543" s="238" t="s">
        <v>115</v>
      </c>
    </row>
    <row r="544" s="12" customFormat="1" ht="22.8" customHeight="1">
      <c r="A544" s="12"/>
      <c r="B544" s="183"/>
      <c r="C544" s="184"/>
      <c r="D544" s="185" t="s">
        <v>72</v>
      </c>
      <c r="E544" s="197" t="s">
        <v>604</v>
      </c>
      <c r="F544" s="197" t="s">
        <v>605</v>
      </c>
      <c r="G544" s="184"/>
      <c r="H544" s="184"/>
      <c r="I544" s="187"/>
      <c r="J544" s="198">
        <f>BK544</f>
        <v>0</v>
      </c>
      <c r="K544" s="184"/>
      <c r="L544" s="189"/>
      <c r="M544" s="190"/>
      <c r="N544" s="191"/>
      <c r="O544" s="191"/>
      <c r="P544" s="192">
        <f>SUM(P545:P546)</f>
        <v>0</v>
      </c>
      <c r="Q544" s="191"/>
      <c r="R544" s="192">
        <f>SUM(R545:R546)</f>
        <v>0</v>
      </c>
      <c r="S544" s="191"/>
      <c r="T544" s="193">
        <f>SUM(T545:T546)</f>
        <v>0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194" t="s">
        <v>78</v>
      </c>
      <c r="AT544" s="195" t="s">
        <v>72</v>
      </c>
      <c r="AU544" s="195" t="s">
        <v>78</v>
      </c>
      <c r="AY544" s="194" t="s">
        <v>115</v>
      </c>
      <c r="BK544" s="196">
        <f>SUM(BK545:BK546)</f>
        <v>0</v>
      </c>
    </row>
    <row r="545" s="2" customFormat="1" ht="24.15" customHeight="1">
      <c r="A545" s="40"/>
      <c r="B545" s="41"/>
      <c r="C545" s="199" t="s">
        <v>606</v>
      </c>
      <c r="D545" s="199" t="s">
        <v>117</v>
      </c>
      <c r="E545" s="200" t="s">
        <v>607</v>
      </c>
      <c r="F545" s="201" t="s">
        <v>608</v>
      </c>
      <c r="G545" s="202" t="s">
        <v>270</v>
      </c>
      <c r="H545" s="203">
        <v>500.68299999999999</v>
      </c>
      <c r="I545" s="204"/>
      <c r="J545" s="205">
        <f>ROUND(I545*H545,2)</f>
        <v>0</v>
      </c>
      <c r="K545" s="201" t="s">
        <v>121</v>
      </c>
      <c r="L545" s="46"/>
      <c r="M545" s="206" t="s">
        <v>21</v>
      </c>
      <c r="N545" s="207" t="s">
        <v>44</v>
      </c>
      <c r="O545" s="86"/>
      <c r="P545" s="208">
        <f>O545*H545</f>
        <v>0</v>
      </c>
      <c r="Q545" s="208">
        <v>0</v>
      </c>
      <c r="R545" s="208">
        <f>Q545*H545</f>
        <v>0</v>
      </c>
      <c r="S545" s="208">
        <v>0</v>
      </c>
      <c r="T545" s="209">
        <f>S545*H545</f>
        <v>0</v>
      </c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R545" s="210" t="s">
        <v>122</v>
      </c>
      <c r="AT545" s="210" t="s">
        <v>117</v>
      </c>
      <c r="AU545" s="210" t="s">
        <v>80</v>
      </c>
      <c r="AY545" s="19" t="s">
        <v>115</v>
      </c>
      <c r="BE545" s="211">
        <f>IF(N545="základní",J545,0)</f>
        <v>0</v>
      </c>
      <c r="BF545" s="211">
        <f>IF(N545="snížená",J545,0)</f>
        <v>0</v>
      </c>
      <c r="BG545" s="211">
        <f>IF(N545="zákl. přenesená",J545,0)</f>
        <v>0</v>
      </c>
      <c r="BH545" s="211">
        <f>IF(N545="sníž. přenesená",J545,0)</f>
        <v>0</v>
      </c>
      <c r="BI545" s="211">
        <f>IF(N545="nulová",J545,0)</f>
        <v>0</v>
      </c>
      <c r="BJ545" s="19" t="s">
        <v>78</v>
      </c>
      <c r="BK545" s="211">
        <f>ROUND(I545*H545,2)</f>
        <v>0</v>
      </c>
      <c r="BL545" s="19" t="s">
        <v>122</v>
      </c>
      <c r="BM545" s="210" t="s">
        <v>609</v>
      </c>
    </row>
    <row r="546" s="2" customFormat="1">
      <c r="A546" s="40"/>
      <c r="B546" s="41"/>
      <c r="C546" s="42"/>
      <c r="D546" s="212" t="s">
        <v>124</v>
      </c>
      <c r="E546" s="42"/>
      <c r="F546" s="213" t="s">
        <v>610</v>
      </c>
      <c r="G546" s="42"/>
      <c r="H546" s="42"/>
      <c r="I546" s="214"/>
      <c r="J546" s="42"/>
      <c r="K546" s="42"/>
      <c r="L546" s="46"/>
      <c r="M546" s="215"/>
      <c r="N546" s="216"/>
      <c r="O546" s="86"/>
      <c r="P546" s="86"/>
      <c r="Q546" s="86"/>
      <c r="R546" s="86"/>
      <c r="S546" s="86"/>
      <c r="T546" s="87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T546" s="19" t="s">
        <v>124</v>
      </c>
      <c r="AU546" s="19" t="s">
        <v>80</v>
      </c>
    </row>
    <row r="547" s="12" customFormat="1" ht="25.92" customHeight="1">
      <c r="A547" s="12"/>
      <c r="B547" s="183"/>
      <c r="C547" s="184"/>
      <c r="D547" s="185" t="s">
        <v>72</v>
      </c>
      <c r="E547" s="186" t="s">
        <v>611</v>
      </c>
      <c r="F547" s="186" t="s">
        <v>612</v>
      </c>
      <c r="G547" s="184"/>
      <c r="H547" s="184"/>
      <c r="I547" s="187"/>
      <c r="J547" s="188">
        <f>BK547</f>
        <v>0</v>
      </c>
      <c r="K547" s="184"/>
      <c r="L547" s="189"/>
      <c r="M547" s="190"/>
      <c r="N547" s="191"/>
      <c r="O547" s="191"/>
      <c r="P547" s="192">
        <f>P548+P555+P567</f>
        <v>0</v>
      </c>
      <c r="Q547" s="191"/>
      <c r="R547" s="192">
        <f>R548+R555+R567</f>
        <v>0</v>
      </c>
      <c r="S547" s="191"/>
      <c r="T547" s="193">
        <f>T548+T555+T567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194" t="s">
        <v>169</v>
      </c>
      <c r="AT547" s="195" t="s">
        <v>72</v>
      </c>
      <c r="AU547" s="195" t="s">
        <v>73</v>
      </c>
      <c r="AY547" s="194" t="s">
        <v>115</v>
      </c>
      <c r="BK547" s="196">
        <f>BK548+BK555+BK567</f>
        <v>0</v>
      </c>
    </row>
    <row r="548" s="12" customFormat="1" ht="22.8" customHeight="1">
      <c r="A548" s="12"/>
      <c r="B548" s="183"/>
      <c r="C548" s="184"/>
      <c r="D548" s="185" t="s">
        <v>72</v>
      </c>
      <c r="E548" s="197" t="s">
        <v>613</v>
      </c>
      <c r="F548" s="197" t="s">
        <v>614</v>
      </c>
      <c r="G548" s="184"/>
      <c r="H548" s="184"/>
      <c r="I548" s="187"/>
      <c r="J548" s="198">
        <f>BK548</f>
        <v>0</v>
      </c>
      <c r="K548" s="184"/>
      <c r="L548" s="189"/>
      <c r="M548" s="190"/>
      <c r="N548" s="191"/>
      <c r="O548" s="191"/>
      <c r="P548" s="192">
        <f>SUM(P549:P554)</f>
        <v>0</v>
      </c>
      <c r="Q548" s="191"/>
      <c r="R548" s="192">
        <f>SUM(R549:R554)</f>
        <v>0</v>
      </c>
      <c r="S548" s="191"/>
      <c r="T548" s="193">
        <f>SUM(T549:T554)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194" t="s">
        <v>169</v>
      </c>
      <c r="AT548" s="195" t="s">
        <v>72</v>
      </c>
      <c r="AU548" s="195" t="s">
        <v>78</v>
      </c>
      <c r="AY548" s="194" t="s">
        <v>115</v>
      </c>
      <c r="BK548" s="196">
        <f>SUM(BK549:BK554)</f>
        <v>0</v>
      </c>
    </row>
    <row r="549" s="2" customFormat="1" ht="24.15" customHeight="1">
      <c r="A549" s="40"/>
      <c r="B549" s="41"/>
      <c r="C549" s="199" t="s">
        <v>615</v>
      </c>
      <c r="D549" s="199" t="s">
        <v>117</v>
      </c>
      <c r="E549" s="200" t="s">
        <v>616</v>
      </c>
      <c r="F549" s="201" t="s">
        <v>617</v>
      </c>
      <c r="G549" s="202" t="s">
        <v>618</v>
      </c>
      <c r="H549" s="203">
        <v>1</v>
      </c>
      <c r="I549" s="204"/>
      <c r="J549" s="205">
        <f>ROUND(I549*H549,2)</f>
        <v>0</v>
      </c>
      <c r="K549" s="201" t="s">
        <v>121</v>
      </c>
      <c r="L549" s="46"/>
      <c r="M549" s="206" t="s">
        <v>21</v>
      </c>
      <c r="N549" s="207" t="s">
        <v>44</v>
      </c>
      <c r="O549" s="86"/>
      <c r="P549" s="208">
        <f>O549*H549</f>
        <v>0</v>
      </c>
      <c r="Q549" s="208">
        <v>0</v>
      </c>
      <c r="R549" s="208">
        <f>Q549*H549</f>
        <v>0</v>
      </c>
      <c r="S549" s="208">
        <v>0</v>
      </c>
      <c r="T549" s="209">
        <f>S549*H549</f>
        <v>0</v>
      </c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R549" s="210" t="s">
        <v>619</v>
      </c>
      <c r="AT549" s="210" t="s">
        <v>117</v>
      </c>
      <c r="AU549" s="210" t="s">
        <v>80</v>
      </c>
      <c r="AY549" s="19" t="s">
        <v>115</v>
      </c>
      <c r="BE549" s="211">
        <f>IF(N549="základní",J549,0)</f>
        <v>0</v>
      </c>
      <c r="BF549" s="211">
        <f>IF(N549="snížená",J549,0)</f>
        <v>0</v>
      </c>
      <c r="BG549" s="211">
        <f>IF(N549="zákl. přenesená",J549,0)</f>
        <v>0</v>
      </c>
      <c r="BH549" s="211">
        <f>IF(N549="sníž. přenesená",J549,0)</f>
        <v>0</v>
      </c>
      <c r="BI549" s="211">
        <f>IF(N549="nulová",J549,0)</f>
        <v>0</v>
      </c>
      <c r="BJ549" s="19" t="s">
        <v>78</v>
      </c>
      <c r="BK549" s="211">
        <f>ROUND(I549*H549,2)</f>
        <v>0</v>
      </c>
      <c r="BL549" s="19" t="s">
        <v>619</v>
      </c>
      <c r="BM549" s="210" t="s">
        <v>620</v>
      </c>
    </row>
    <row r="550" s="2" customFormat="1">
      <c r="A550" s="40"/>
      <c r="B550" s="41"/>
      <c r="C550" s="42"/>
      <c r="D550" s="212" t="s">
        <v>124</v>
      </c>
      <c r="E550" s="42"/>
      <c r="F550" s="213" t="s">
        <v>621</v>
      </c>
      <c r="G550" s="42"/>
      <c r="H550" s="42"/>
      <c r="I550" s="214"/>
      <c r="J550" s="42"/>
      <c r="K550" s="42"/>
      <c r="L550" s="46"/>
      <c r="M550" s="215"/>
      <c r="N550" s="216"/>
      <c r="O550" s="86"/>
      <c r="P550" s="86"/>
      <c r="Q550" s="86"/>
      <c r="R550" s="86"/>
      <c r="S550" s="86"/>
      <c r="T550" s="87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T550" s="19" t="s">
        <v>124</v>
      </c>
      <c r="AU550" s="19" t="s">
        <v>80</v>
      </c>
    </row>
    <row r="551" s="14" customFormat="1">
      <c r="A551" s="14"/>
      <c r="B551" s="228"/>
      <c r="C551" s="229"/>
      <c r="D551" s="219" t="s">
        <v>126</v>
      </c>
      <c r="E551" s="230" t="s">
        <v>21</v>
      </c>
      <c r="F551" s="231" t="s">
        <v>622</v>
      </c>
      <c r="G551" s="229"/>
      <c r="H551" s="232">
        <v>1</v>
      </c>
      <c r="I551" s="233"/>
      <c r="J551" s="229"/>
      <c r="K551" s="229"/>
      <c r="L551" s="234"/>
      <c r="M551" s="235"/>
      <c r="N551" s="236"/>
      <c r="O551" s="236"/>
      <c r="P551" s="236"/>
      <c r="Q551" s="236"/>
      <c r="R551" s="236"/>
      <c r="S551" s="236"/>
      <c r="T551" s="237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38" t="s">
        <v>126</v>
      </c>
      <c r="AU551" s="238" t="s">
        <v>80</v>
      </c>
      <c r="AV551" s="14" t="s">
        <v>80</v>
      </c>
      <c r="AW551" s="14" t="s">
        <v>34</v>
      </c>
      <c r="AX551" s="14" t="s">
        <v>78</v>
      </c>
      <c r="AY551" s="238" t="s">
        <v>115</v>
      </c>
    </row>
    <row r="552" s="2" customFormat="1" ht="16.5" customHeight="1">
      <c r="A552" s="40"/>
      <c r="B552" s="41"/>
      <c r="C552" s="199" t="s">
        <v>623</v>
      </c>
      <c r="D552" s="199" t="s">
        <v>117</v>
      </c>
      <c r="E552" s="200" t="s">
        <v>624</v>
      </c>
      <c r="F552" s="201" t="s">
        <v>625</v>
      </c>
      <c r="G552" s="202" t="s">
        <v>300</v>
      </c>
      <c r="H552" s="203">
        <v>1</v>
      </c>
      <c r="I552" s="204"/>
      <c r="J552" s="205">
        <f>ROUND(I552*H552,2)</f>
        <v>0</v>
      </c>
      <c r="K552" s="201" t="s">
        <v>121</v>
      </c>
      <c r="L552" s="46"/>
      <c r="M552" s="206" t="s">
        <v>21</v>
      </c>
      <c r="N552" s="207" t="s">
        <v>44</v>
      </c>
      <c r="O552" s="86"/>
      <c r="P552" s="208">
        <f>O552*H552</f>
        <v>0</v>
      </c>
      <c r="Q552" s="208">
        <v>0</v>
      </c>
      <c r="R552" s="208">
        <f>Q552*H552</f>
        <v>0</v>
      </c>
      <c r="S552" s="208">
        <v>0</v>
      </c>
      <c r="T552" s="209">
        <f>S552*H552</f>
        <v>0</v>
      </c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R552" s="210" t="s">
        <v>619</v>
      </c>
      <c r="AT552" s="210" t="s">
        <v>117</v>
      </c>
      <c r="AU552" s="210" t="s">
        <v>80</v>
      </c>
      <c r="AY552" s="19" t="s">
        <v>115</v>
      </c>
      <c r="BE552" s="211">
        <f>IF(N552="základní",J552,0)</f>
        <v>0</v>
      </c>
      <c r="BF552" s="211">
        <f>IF(N552="snížená",J552,0)</f>
        <v>0</v>
      </c>
      <c r="BG552" s="211">
        <f>IF(N552="zákl. přenesená",J552,0)</f>
        <v>0</v>
      </c>
      <c r="BH552" s="211">
        <f>IF(N552="sníž. přenesená",J552,0)</f>
        <v>0</v>
      </c>
      <c r="BI552" s="211">
        <f>IF(N552="nulová",J552,0)</f>
        <v>0</v>
      </c>
      <c r="BJ552" s="19" t="s">
        <v>78</v>
      </c>
      <c r="BK552" s="211">
        <f>ROUND(I552*H552,2)</f>
        <v>0</v>
      </c>
      <c r="BL552" s="19" t="s">
        <v>619</v>
      </c>
      <c r="BM552" s="210" t="s">
        <v>626</v>
      </c>
    </row>
    <row r="553" s="2" customFormat="1">
      <c r="A553" s="40"/>
      <c r="B553" s="41"/>
      <c r="C553" s="42"/>
      <c r="D553" s="212" t="s">
        <v>124</v>
      </c>
      <c r="E553" s="42"/>
      <c r="F553" s="213" t="s">
        <v>627</v>
      </c>
      <c r="G553" s="42"/>
      <c r="H553" s="42"/>
      <c r="I553" s="214"/>
      <c r="J553" s="42"/>
      <c r="K553" s="42"/>
      <c r="L553" s="46"/>
      <c r="M553" s="215"/>
      <c r="N553" s="216"/>
      <c r="O553" s="86"/>
      <c r="P553" s="86"/>
      <c r="Q553" s="86"/>
      <c r="R553" s="86"/>
      <c r="S553" s="86"/>
      <c r="T553" s="87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T553" s="19" t="s">
        <v>124</v>
      </c>
      <c r="AU553" s="19" t="s">
        <v>80</v>
      </c>
    </row>
    <row r="554" s="14" customFormat="1">
      <c r="A554" s="14"/>
      <c r="B554" s="228"/>
      <c r="C554" s="229"/>
      <c r="D554" s="219" t="s">
        <v>126</v>
      </c>
      <c r="E554" s="230" t="s">
        <v>21</v>
      </c>
      <c r="F554" s="231" t="s">
        <v>628</v>
      </c>
      <c r="G554" s="229"/>
      <c r="H554" s="232">
        <v>1</v>
      </c>
      <c r="I554" s="233"/>
      <c r="J554" s="229"/>
      <c r="K554" s="229"/>
      <c r="L554" s="234"/>
      <c r="M554" s="235"/>
      <c r="N554" s="236"/>
      <c r="O554" s="236"/>
      <c r="P554" s="236"/>
      <c r="Q554" s="236"/>
      <c r="R554" s="236"/>
      <c r="S554" s="236"/>
      <c r="T554" s="23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38" t="s">
        <v>126</v>
      </c>
      <c r="AU554" s="238" t="s">
        <v>80</v>
      </c>
      <c r="AV554" s="14" t="s">
        <v>80</v>
      </c>
      <c r="AW554" s="14" t="s">
        <v>34</v>
      </c>
      <c r="AX554" s="14" t="s">
        <v>78</v>
      </c>
      <c r="AY554" s="238" t="s">
        <v>115</v>
      </c>
    </row>
    <row r="555" s="12" customFormat="1" ht="22.8" customHeight="1">
      <c r="A555" s="12"/>
      <c r="B555" s="183"/>
      <c r="C555" s="184"/>
      <c r="D555" s="185" t="s">
        <v>72</v>
      </c>
      <c r="E555" s="197" t="s">
        <v>629</v>
      </c>
      <c r="F555" s="197" t="s">
        <v>630</v>
      </c>
      <c r="G555" s="184"/>
      <c r="H555" s="184"/>
      <c r="I555" s="187"/>
      <c r="J555" s="198">
        <f>BK555</f>
        <v>0</v>
      </c>
      <c r="K555" s="184"/>
      <c r="L555" s="189"/>
      <c r="M555" s="190"/>
      <c r="N555" s="191"/>
      <c r="O555" s="191"/>
      <c r="P555" s="192">
        <f>SUM(P556:P566)</f>
        <v>0</v>
      </c>
      <c r="Q555" s="191"/>
      <c r="R555" s="192">
        <f>SUM(R556:R566)</f>
        <v>0</v>
      </c>
      <c r="S555" s="191"/>
      <c r="T555" s="193">
        <f>SUM(T556:T566)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194" t="s">
        <v>169</v>
      </c>
      <c r="AT555" s="195" t="s">
        <v>72</v>
      </c>
      <c r="AU555" s="195" t="s">
        <v>78</v>
      </c>
      <c r="AY555" s="194" t="s">
        <v>115</v>
      </c>
      <c r="BK555" s="196">
        <f>SUM(BK556:BK566)</f>
        <v>0</v>
      </c>
    </row>
    <row r="556" s="2" customFormat="1" ht="16.5" customHeight="1">
      <c r="A556" s="40"/>
      <c r="B556" s="41"/>
      <c r="C556" s="199" t="s">
        <v>631</v>
      </c>
      <c r="D556" s="199" t="s">
        <v>117</v>
      </c>
      <c r="E556" s="200" t="s">
        <v>632</v>
      </c>
      <c r="F556" s="201" t="s">
        <v>633</v>
      </c>
      <c r="G556" s="202" t="s">
        <v>300</v>
      </c>
      <c r="H556" s="203">
        <v>2</v>
      </c>
      <c r="I556" s="204"/>
      <c r="J556" s="205">
        <f>ROUND(I556*H556,2)</f>
        <v>0</v>
      </c>
      <c r="K556" s="201" t="s">
        <v>121</v>
      </c>
      <c r="L556" s="46"/>
      <c r="M556" s="206" t="s">
        <v>21</v>
      </c>
      <c r="N556" s="207" t="s">
        <v>44</v>
      </c>
      <c r="O556" s="86"/>
      <c r="P556" s="208">
        <f>O556*H556</f>
        <v>0</v>
      </c>
      <c r="Q556" s="208">
        <v>0</v>
      </c>
      <c r="R556" s="208">
        <f>Q556*H556</f>
        <v>0</v>
      </c>
      <c r="S556" s="208">
        <v>0</v>
      </c>
      <c r="T556" s="209">
        <f>S556*H556</f>
        <v>0</v>
      </c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R556" s="210" t="s">
        <v>619</v>
      </c>
      <c r="AT556" s="210" t="s">
        <v>117</v>
      </c>
      <c r="AU556" s="210" t="s">
        <v>80</v>
      </c>
      <c r="AY556" s="19" t="s">
        <v>115</v>
      </c>
      <c r="BE556" s="211">
        <f>IF(N556="základní",J556,0)</f>
        <v>0</v>
      </c>
      <c r="BF556" s="211">
        <f>IF(N556="snížená",J556,0)</f>
        <v>0</v>
      </c>
      <c r="BG556" s="211">
        <f>IF(N556="zákl. přenesená",J556,0)</f>
        <v>0</v>
      </c>
      <c r="BH556" s="211">
        <f>IF(N556="sníž. přenesená",J556,0)</f>
        <v>0</v>
      </c>
      <c r="BI556" s="211">
        <f>IF(N556="nulová",J556,0)</f>
        <v>0</v>
      </c>
      <c r="BJ556" s="19" t="s">
        <v>78</v>
      </c>
      <c r="BK556" s="211">
        <f>ROUND(I556*H556,2)</f>
        <v>0</v>
      </c>
      <c r="BL556" s="19" t="s">
        <v>619</v>
      </c>
      <c r="BM556" s="210" t="s">
        <v>634</v>
      </c>
    </row>
    <row r="557" s="2" customFormat="1">
      <c r="A557" s="40"/>
      <c r="B557" s="41"/>
      <c r="C557" s="42"/>
      <c r="D557" s="212" t="s">
        <v>124</v>
      </c>
      <c r="E557" s="42"/>
      <c r="F557" s="213" t="s">
        <v>635</v>
      </c>
      <c r="G557" s="42"/>
      <c r="H557" s="42"/>
      <c r="I557" s="214"/>
      <c r="J557" s="42"/>
      <c r="K557" s="42"/>
      <c r="L557" s="46"/>
      <c r="M557" s="215"/>
      <c r="N557" s="216"/>
      <c r="O557" s="86"/>
      <c r="P557" s="86"/>
      <c r="Q557" s="86"/>
      <c r="R557" s="86"/>
      <c r="S557" s="86"/>
      <c r="T557" s="87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T557" s="19" t="s">
        <v>124</v>
      </c>
      <c r="AU557" s="19" t="s">
        <v>80</v>
      </c>
    </row>
    <row r="558" s="14" customFormat="1">
      <c r="A558" s="14"/>
      <c r="B558" s="228"/>
      <c r="C558" s="229"/>
      <c r="D558" s="219" t="s">
        <v>126</v>
      </c>
      <c r="E558" s="230" t="s">
        <v>21</v>
      </c>
      <c r="F558" s="231" t="s">
        <v>636</v>
      </c>
      <c r="G558" s="229"/>
      <c r="H558" s="232">
        <v>1</v>
      </c>
      <c r="I558" s="233"/>
      <c r="J558" s="229"/>
      <c r="K558" s="229"/>
      <c r="L558" s="234"/>
      <c r="M558" s="235"/>
      <c r="N558" s="236"/>
      <c r="O558" s="236"/>
      <c r="P558" s="236"/>
      <c r="Q558" s="236"/>
      <c r="R558" s="236"/>
      <c r="S558" s="236"/>
      <c r="T558" s="237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38" t="s">
        <v>126</v>
      </c>
      <c r="AU558" s="238" t="s">
        <v>80</v>
      </c>
      <c r="AV558" s="14" t="s">
        <v>80</v>
      </c>
      <c r="AW558" s="14" t="s">
        <v>34</v>
      </c>
      <c r="AX558" s="14" t="s">
        <v>73</v>
      </c>
      <c r="AY558" s="238" t="s">
        <v>115</v>
      </c>
    </row>
    <row r="559" s="14" customFormat="1">
      <c r="A559" s="14"/>
      <c r="B559" s="228"/>
      <c r="C559" s="229"/>
      <c r="D559" s="219" t="s">
        <v>126</v>
      </c>
      <c r="E559" s="230" t="s">
        <v>21</v>
      </c>
      <c r="F559" s="231" t="s">
        <v>637</v>
      </c>
      <c r="G559" s="229"/>
      <c r="H559" s="232">
        <v>1</v>
      </c>
      <c r="I559" s="233"/>
      <c r="J559" s="229"/>
      <c r="K559" s="229"/>
      <c r="L559" s="234"/>
      <c r="M559" s="235"/>
      <c r="N559" s="236"/>
      <c r="O559" s="236"/>
      <c r="P559" s="236"/>
      <c r="Q559" s="236"/>
      <c r="R559" s="236"/>
      <c r="S559" s="236"/>
      <c r="T559" s="23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38" t="s">
        <v>126</v>
      </c>
      <c r="AU559" s="238" t="s">
        <v>80</v>
      </c>
      <c r="AV559" s="14" t="s">
        <v>80</v>
      </c>
      <c r="AW559" s="14" t="s">
        <v>34</v>
      </c>
      <c r="AX559" s="14" t="s">
        <v>73</v>
      </c>
      <c r="AY559" s="238" t="s">
        <v>115</v>
      </c>
    </row>
    <row r="560" s="15" customFormat="1">
      <c r="A560" s="15"/>
      <c r="B560" s="239"/>
      <c r="C560" s="240"/>
      <c r="D560" s="219" t="s">
        <v>126</v>
      </c>
      <c r="E560" s="241" t="s">
        <v>21</v>
      </c>
      <c r="F560" s="242" t="s">
        <v>132</v>
      </c>
      <c r="G560" s="240"/>
      <c r="H560" s="243">
        <v>2</v>
      </c>
      <c r="I560" s="244"/>
      <c r="J560" s="240"/>
      <c r="K560" s="240"/>
      <c r="L560" s="245"/>
      <c r="M560" s="246"/>
      <c r="N560" s="247"/>
      <c r="O560" s="247"/>
      <c r="P560" s="247"/>
      <c r="Q560" s="247"/>
      <c r="R560" s="247"/>
      <c r="S560" s="247"/>
      <c r="T560" s="248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49" t="s">
        <v>126</v>
      </c>
      <c r="AU560" s="249" t="s">
        <v>80</v>
      </c>
      <c r="AV560" s="15" t="s">
        <v>122</v>
      </c>
      <c r="AW560" s="15" t="s">
        <v>34</v>
      </c>
      <c r="AX560" s="15" t="s">
        <v>78</v>
      </c>
      <c r="AY560" s="249" t="s">
        <v>115</v>
      </c>
    </row>
    <row r="561" s="2" customFormat="1" ht="16.5" customHeight="1">
      <c r="A561" s="40"/>
      <c r="B561" s="41"/>
      <c r="C561" s="199" t="s">
        <v>638</v>
      </c>
      <c r="D561" s="199" t="s">
        <v>117</v>
      </c>
      <c r="E561" s="200" t="s">
        <v>639</v>
      </c>
      <c r="F561" s="201" t="s">
        <v>640</v>
      </c>
      <c r="G561" s="202" t="s">
        <v>300</v>
      </c>
      <c r="H561" s="203">
        <v>4</v>
      </c>
      <c r="I561" s="204"/>
      <c r="J561" s="205">
        <f>ROUND(I561*H561,2)</f>
        <v>0</v>
      </c>
      <c r="K561" s="201" t="s">
        <v>121</v>
      </c>
      <c r="L561" s="46"/>
      <c r="M561" s="206" t="s">
        <v>21</v>
      </c>
      <c r="N561" s="207" t="s">
        <v>44</v>
      </c>
      <c r="O561" s="86"/>
      <c r="P561" s="208">
        <f>O561*H561</f>
        <v>0</v>
      </c>
      <c r="Q561" s="208">
        <v>0</v>
      </c>
      <c r="R561" s="208">
        <f>Q561*H561</f>
        <v>0</v>
      </c>
      <c r="S561" s="208">
        <v>0</v>
      </c>
      <c r="T561" s="209">
        <f>S561*H561</f>
        <v>0</v>
      </c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R561" s="210" t="s">
        <v>619</v>
      </c>
      <c r="AT561" s="210" t="s">
        <v>117</v>
      </c>
      <c r="AU561" s="210" t="s">
        <v>80</v>
      </c>
      <c r="AY561" s="19" t="s">
        <v>115</v>
      </c>
      <c r="BE561" s="211">
        <f>IF(N561="základní",J561,0)</f>
        <v>0</v>
      </c>
      <c r="BF561" s="211">
        <f>IF(N561="snížená",J561,0)</f>
        <v>0</v>
      </c>
      <c r="BG561" s="211">
        <f>IF(N561="zákl. přenesená",J561,0)</f>
        <v>0</v>
      </c>
      <c r="BH561" s="211">
        <f>IF(N561="sníž. přenesená",J561,0)</f>
        <v>0</v>
      </c>
      <c r="BI561" s="211">
        <f>IF(N561="nulová",J561,0)</f>
        <v>0</v>
      </c>
      <c r="BJ561" s="19" t="s">
        <v>78</v>
      </c>
      <c r="BK561" s="211">
        <f>ROUND(I561*H561,2)</f>
        <v>0</v>
      </c>
      <c r="BL561" s="19" t="s">
        <v>619</v>
      </c>
      <c r="BM561" s="210" t="s">
        <v>641</v>
      </c>
    </row>
    <row r="562" s="2" customFormat="1">
      <c r="A562" s="40"/>
      <c r="B562" s="41"/>
      <c r="C562" s="42"/>
      <c r="D562" s="212" t="s">
        <v>124</v>
      </c>
      <c r="E562" s="42"/>
      <c r="F562" s="213" t="s">
        <v>642</v>
      </c>
      <c r="G562" s="42"/>
      <c r="H562" s="42"/>
      <c r="I562" s="214"/>
      <c r="J562" s="42"/>
      <c r="K562" s="42"/>
      <c r="L562" s="46"/>
      <c r="M562" s="215"/>
      <c r="N562" s="216"/>
      <c r="O562" s="86"/>
      <c r="P562" s="86"/>
      <c r="Q562" s="86"/>
      <c r="R562" s="86"/>
      <c r="S562" s="86"/>
      <c r="T562" s="87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T562" s="19" t="s">
        <v>124</v>
      </c>
      <c r="AU562" s="19" t="s">
        <v>80</v>
      </c>
    </row>
    <row r="563" s="14" customFormat="1">
      <c r="A563" s="14"/>
      <c r="B563" s="228"/>
      <c r="C563" s="229"/>
      <c r="D563" s="219" t="s">
        <v>126</v>
      </c>
      <c r="E563" s="230" t="s">
        <v>21</v>
      </c>
      <c r="F563" s="231" t="s">
        <v>643</v>
      </c>
      <c r="G563" s="229"/>
      <c r="H563" s="232">
        <v>4</v>
      </c>
      <c r="I563" s="233"/>
      <c r="J563" s="229"/>
      <c r="K563" s="229"/>
      <c r="L563" s="234"/>
      <c r="M563" s="235"/>
      <c r="N563" s="236"/>
      <c r="O563" s="236"/>
      <c r="P563" s="236"/>
      <c r="Q563" s="236"/>
      <c r="R563" s="236"/>
      <c r="S563" s="236"/>
      <c r="T563" s="23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38" t="s">
        <v>126</v>
      </c>
      <c r="AU563" s="238" t="s">
        <v>80</v>
      </c>
      <c r="AV563" s="14" t="s">
        <v>80</v>
      </c>
      <c r="AW563" s="14" t="s">
        <v>34</v>
      </c>
      <c r="AX563" s="14" t="s">
        <v>78</v>
      </c>
      <c r="AY563" s="238" t="s">
        <v>115</v>
      </c>
    </row>
    <row r="564" s="13" customFormat="1">
      <c r="A564" s="13"/>
      <c r="B564" s="217"/>
      <c r="C564" s="218"/>
      <c r="D564" s="219" t="s">
        <v>126</v>
      </c>
      <c r="E564" s="220" t="s">
        <v>21</v>
      </c>
      <c r="F564" s="221" t="s">
        <v>644</v>
      </c>
      <c r="G564" s="218"/>
      <c r="H564" s="220" t="s">
        <v>21</v>
      </c>
      <c r="I564" s="222"/>
      <c r="J564" s="218"/>
      <c r="K564" s="218"/>
      <c r="L564" s="223"/>
      <c r="M564" s="224"/>
      <c r="N564" s="225"/>
      <c r="O564" s="225"/>
      <c r="P564" s="225"/>
      <c r="Q564" s="225"/>
      <c r="R564" s="225"/>
      <c r="S564" s="225"/>
      <c r="T564" s="22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27" t="s">
        <v>126</v>
      </c>
      <c r="AU564" s="227" t="s">
        <v>80</v>
      </c>
      <c r="AV564" s="13" t="s">
        <v>78</v>
      </c>
      <c r="AW564" s="13" t="s">
        <v>34</v>
      </c>
      <c r="AX564" s="13" t="s">
        <v>73</v>
      </c>
      <c r="AY564" s="227" t="s">
        <v>115</v>
      </c>
    </row>
    <row r="565" s="2" customFormat="1" ht="16.5" customHeight="1">
      <c r="A565" s="40"/>
      <c r="B565" s="41"/>
      <c r="C565" s="199" t="s">
        <v>645</v>
      </c>
      <c r="D565" s="199" t="s">
        <v>117</v>
      </c>
      <c r="E565" s="200" t="s">
        <v>646</v>
      </c>
      <c r="F565" s="201" t="s">
        <v>647</v>
      </c>
      <c r="G565" s="202" t="s">
        <v>300</v>
      </c>
      <c r="H565" s="203">
        <v>2</v>
      </c>
      <c r="I565" s="204"/>
      <c r="J565" s="205">
        <f>ROUND(I565*H565,2)</f>
        <v>0</v>
      </c>
      <c r="K565" s="201" t="s">
        <v>121</v>
      </c>
      <c r="L565" s="46"/>
      <c r="M565" s="206" t="s">
        <v>21</v>
      </c>
      <c r="N565" s="207" t="s">
        <v>44</v>
      </c>
      <c r="O565" s="86"/>
      <c r="P565" s="208">
        <f>O565*H565</f>
        <v>0</v>
      </c>
      <c r="Q565" s="208">
        <v>0</v>
      </c>
      <c r="R565" s="208">
        <f>Q565*H565</f>
        <v>0</v>
      </c>
      <c r="S565" s="208">
        <v>0</v>
      </c>
      <c r="T565" s="209">
        <f>S565*H565</f>
        <v>0</v>
      </c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R565" s="210" t="s">
        <v>619</v>
      </c>
      <c r="AT565" s="210" t="s">
        <v>117</v>
      </c>
      <c r="AU565" s="210" t="s">
        <v>80</v>
      </c>
      <c r="AY565" s="19" t="s">
        <v>115</v>
      </c>
      <c r="BE565" s="211">
        <f>IF(N565="základní",J565,0)</f>
        <v>0</v>
      </c>
      <c r="BF565" s="211">
        <f>IF(N565="snížená",J565,0)</f>
        <v>0</v>
      </c>
      <c r="BG565" s="211">
        <f>IF(N565="zákl. přenesená",J565,0)</f>
        <v>0</v>
      </c>
      <c r="BH565" s="211">
        <f>IF(N565="sníž. přenesená",J565,0)</f>
        <v>0</v>
      </c>
      <c r="BI565" s="211">
        <f>IF(N565="nulová",J565,0)</f>
        <v>0</v>
      </c>
      <c r="BJ565" s="19" t="s">
        <v>78</v>
      </c>
      <c r="BK565" s="211">
        <f>ROUND(I565*H565,2)</f>
        <v>0</v>
      </c>
      <c r="BL565" s="19" t="s">
        <v>619</v>
      </c>
      <c r="BM565" s="210" t="s">
        <v>648</v>
      </c>
    </row>
    <row r="566" s="2" customFormat="1">
      <c r="A566" s="40"/>
      <c r="B566" s="41"/>
      <c r="C566" s="42"/>
      <c r="D566" s="212" t="s">
        <v>124</v>
      </c>
      <c r="E566" s="42"/>
      <c r="F566" s="213" t="s">
        <v>649</v>
      </c>
      <c r="G566" s="42"/>
      <c r="H566" s="42"/>
      <c r="I566" s="214"/>
      <c r="J566" s="42"/>
      <c r="K566" s="42"/>
      <c r="L566" s="46"/>
      <c r="M566" s="215"/>
      <c r="N566" s="216"/>
      <c r="O566" s="86"/>
      <c r="P566" s="86"/>
      <c r="Q566" s="86"/>
      <c r="R566" s="86"/>
      <c r="S566" s="86"/>
      <c r="T566" s="87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T566" s="19" t="s">
        <v>124</v>
      </c>
      <c r="AU566" s="19" t="s">
        <v>80</v>
      </c>
    </row>
    <row r="567" s="12" customFormat="1" ht="22.8" customHeight="1">
      <c r="A567" s="12"/>
      <c r="B567" s="183"/>
      <c r="C567" s="184"/>
      <c r="D567" s="185" t="s">
        <v>72</v>
      </c>
      <c r="E567" s="197" t="s">
        <v>650</v>
      </c>
      <c r="F567" s="197" t="s">
        <v>651</v>
      </c>
      <c r="G567" s="184"/>
      <c r="H567" s="184"/>
      <c r="I567" s="187"/>
      <c r="J567" s="198">
        <f>BK567</f>
        <v>0</v>
      </c>
      <c r="K567" s="184"/>
      <c r="L567" s="189"/>
      <c r="M567" s="190"/>
      <c r="N567" s="191"/>
      <c r="O567" s="191"/>
      <c r="P567" s="192">
        <f>SUM(P568:P570)</f>
        <v>0</v>
      </c>
      <c r="Q567" s="191"/>
      <c r="R567" s="192">
        <f>SUM(R568:R570)</f>
        <v>0</v>
      </c>
      <c r="S567" s="191"/>
      <c r="T567" s="193">
        <f>SUM(T568:T570)</f>
        <v>0</v>
      </c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R567" s="194" t="s">
        <v>169</v>
      </c>
      <c r="AT567" s="195" t="s">
        <v>72</v>
      </c>
      <c r="AU567" s="195" t="s">
        <v>78</v>
      </c>
      <c r="AY567" s="194" t="s">
        <v>115</v>
      </c>
      <c r="BK567" s="196">
        <f>SUM(BK568:BK570)</f>
        <v>0</v>
      </c>
    </row>
    <row r="568" s="2" customFormat="1" ht="24.15" customHeight="1">
      <c r="A568" s="40"/>
      <c r="B568" s="41"/>
      <c r="C568" s="199" t="s">
        <v>652</v>
      </c>
      <c r="D568" s="199" t="s">
        <v>117</v>
      </c>
      <c r="E568" s="200" t="s">
        <v>653</v>
      </c>
      <c r="F568" s="201" t="s">
        <v>654</v>
      </c>
      <c r="G568" s="202" t="s">
        <v>618</v>
      </c>
      <c r="H568" s="203">
        <v>1</v>
      </c>
      <c r="I568" s="204"/>
      <c r="J568" s="205">
        <f>ROUND(I568*H568,2)</f>
        <v>0</v>
      </c>
      <c r="K568" s="201" t="s">
        <v>121</v>
      </c>
      <c r="L568" s="46"/>
      <c r="M568" s="206" t="s">
        <v>21</v>
      </c>
      <c r="N568" s="207" t="s">
        <v>44</v>
      </c>
      <c r="O568" s="86"/>
      <c r="P568" s="208">
        <f>O568*H568</f>
        <v>0</v>
      </c>
      <c r="Q568" s="208">
        <v>0</v>
      </c>
      <c r="R568" s="208">
        <f>Q568*H568</f>
        <v>0</v>
      </c>
      <c r="S568" s="208">
        <v>0</v>
      </c>
      <c r="T568" s="209">
        <f>S568*H568</f>
        <v>0</v>
      </c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R568" s="210" t="s">
        <v>619</v>
      </c>
      <c r="AT568" s="210" t="s">
        <v>117</v>
      </c>
      <c r="AU568" s="210" t="s">
        <v>80</v>
      </c>
      <c r="AY568" s="19" t="s">
        <v>115</v>
      </c>
      <c r="BE568" s="211">
        <f>IF(N568="základní",J568,0)</f>
        <v>0</v>
      </c>
      <c r="BF568" s="211">
        <f>IF(N568="snížená",J568,0)</f>
        <v>0</v>
      </c>
      <c r="BG568" s="211">
        <f>IF(N568="zákl. přenesená",J568,0)</f>
        <v>0</v>
      </c>
      <c r="BH568" s="211">
        <f>IF(N568="sníž. přenesená",J568,0)</f>
        <v>0</v>
      </c>
      <c r="BI568" s="211">
        <f>IF(N568="nulová",J568,0)</f>
        <v>0</v>
      </c>
      <c r="BJ568" s="19" t="s">
        <v>78</v>
      </c>
      <c r="BK568" s="211">
        <f>ROUND(I568*H568,2)</f>
        <v>0</v>
      </c>
      <c r="BL568" s="19" t="s">
        <v>619</v>
      </c>
      <c r="BM568" s="210" t="s">
        <v>655</v>
      </c>
    </row>
    <row r="569" s="2" customFormat="1">
      <c r="A569" s="40"/>
      <c r="B569" s="41"/>
      <c r="C569" s="42"/>
      <c r="D569" s="212" t="s">
        <v>124</v>
      </c>
      <c r="E569" s="42"/>
      <c r="F569" s="213" t="s">
        <v>656</v>
      </c>
      <c r="G569" s="42"/>
      <c r="H569" s="42"/>
      <c r="I569" s="214"/>
      <c r="J569" s="42"/>
      <c r="K569" s="42"/>
      <c r="L569" s="46"/>
      <c r="M569" s="215"/>
      <c r="N569" s="216"/>
      <c r="O569" s="86"/>
      <c r="P569" s="86"/>
      <c r="Q569" s="86"/>
      <c r="R569" s="86"/>
      <c r="S569" s="86"/>
      <c r="T569" s="87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T569" s="19" t="s">
        <v>124</v>
      </c>
      <c r="AU569" s="19" t="s">
        <v>80</v>
      </c>
    </row>
    <row r="570" s="14" customFormat="1">
      <c r="A570" s="14"/>
      <c r="B570" s="228"/>
      <c r="C570" s="229"/>
      <c r="D570" s="219" t="s">
        <v>126</v>
      </c>
      <c r="E570" s="230" t="s">
        <v>21</v>
      </c>
      <c r="F570" s="231" t="s">
        <v>657</v>
      </c>
      <c r="G570" s="229"/>
      <c r="H570" s="232">
        <v>1</v>
      </c>
      <c r="I570" s="233"/>
      <c r="J570" s="229"/>
      <c r="K570" s="229"/>
      <c r="L570" s="234"/>
      <c r="M570" s="260"/>
      <c r="N570" s="261"/>
      <c r="O570" s="261"/>
      <c r="P570" s="261"/>
      <c r="Q570" s="261"/>
      <c r="R570" s="261"/>
      <c r="S570" s="261"/>
      <c r="T570" s="26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38" t="s">
        <v>126</v>
      </c>
      <c r="AU570" s="238" t="s">
        <v>80</v>
      </c>
      <c r="AV570" s="14" t="s">
        <v>80</v>
      </c>
      <c r="AW570" s="14" t="s">
        <v>34</v>
      </c>
      <c r="AX570" s="14" t="s">
        <v>78</v>
      </c>
      <c r="AY570" s="238" t="s">
        <v>115</v>
      </c>
    </row>
    <row r="571" s="2" customFormat="1" ht="6.96" customHeight="1">
      <c r="A571" s="40"/>
      <c r="B571" s="61"/>
      <c r="C571" s="62"/>
      <c r="D571" s="62"/>
      <c r="E571" s="62"/>
      <c r="F571" s="62"/>
      <c r="G571" s="62"/>
      <c r="H571" s="62"/>
      <c r="I571" s="62"/>
      <c r="J571" s="62"/>
      <c r="K571" s="62"/>
      <c r="L571" s="46"/>
      <c r="M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</row>
  </sheetData>
  <sheetProtection sheet="1" autoFilter="0" formatColumns="0" formatRows="0" objects="1" scenarios="1" spinCount="100000" saltValue="TSrSfGo4Mg5FKtqGn7yE4buF0BhyUTrBTOk8PrJsgyw4qP21J16ZOFQ7v0LPstZjfG5sYW2M8xp0ZS5jtpGhFQ==" hashValue="DEpaU10aKDMPbdMBwvqAhARX5NynU8wes7moc3K4eYeCEGpKk8TA37aCkHSgcfng2FcnPrJpp9EEIjOW3KGslA==" algorithmName="SHA-512" password="CC35"/>
  <autoFilter ref="C86:K570"/>
  <mergeCells count="6">
    <mergeCell ref="E7:H7"/>
    <mergeCell ref="E16:H16"/>
    <mergeCell ref="E25:H25"/>
    <mergeCell ref="E46:H46"/>
    <mergeCell ref="E79:H79"/>
    <mergeCell ref="L2:V2"/>
  </mergeCells>
  <hyperlinks>
    <hyperlink ref="F91" r:id="rId1" display="https://podminky.urs.cz/item/CS_URS_2025_01/113107326"/>
    <hyperlink ref="F99" r:id="rId2" display="https://podminky.urs.cz/item/CS_URS_2025_01/113107342"/>
    <hyperlink ref="F113" r:id="rId3" display="https://podminky.urs.cz/item/CS_URS_2025_01/121151204"/>
    <hyperlink ref="F124" r:id="rId4" display="https://podminky.urs.cz/item/CS_URS_2025_01/122452203"/>
    <hyperlink ref="F135" r:id="rId5" display="https://podminky.urs.cz/item/CS_URS_2025_01/131351100"/>
    <hyperlink ref="F141" r:id="rId6" display="https://podminky.urs.cz/item/CS_URS_2025_01/132351101"/>
    <hyperlink ref="F154" r:id="rId7" display="https://podminky.urs.cz/item/CS_URS_2025_01/132351251"/>
    <hyperlink ref="F162" r:id="rId8" display="https://podminky.urs.cz/item/CS_URS_2025_01/162251122"/>
    <hyperlink ref="F169" r:id="rId9" display="https://podminky.urs.cz/item/CS_URS_2025_01/162451126"/>
    <hyperlink ref="F177" r:id="rId10" display="https://podminky.urs.cz/item/CS_URS_2025_01/167151102"/>
    <hyperlink ref="F184" r:id="rId11" display="https://podminky.urs.cz/item/CS_URS_2025_01/171251101"/>
    <hyperlink ref="F189" r:id="rId12" display="https://podminky.urs.cz/item/CS_URS_2025_01/171251201"/>
    <hyperlink ref="F194" r:id="rId13" display="https://podminky.urs.cz/item/CS_URS_2025_01/174151101"/>
    <hyperlink ref="F205" r:id="rId14" display="https://podminky.urs.cz/item/CS_URS_2025_01/181152302"/>
    <hyperlink ref="F222" r:id="rId15" display="https://podminky.urs.cz/item/CS_URS_2025_01/317361016"/>
    <hyperlink ref="F230" r:id="rId16" display="https://podminky.urs.cz/item/CS_URS_2025_01/321213231"/>
    <hyperlink ref="F235" r:id="rId17" display="https://podminky.urs.cz/item/CS_URS_2025_01/451317777"/>
    <hyperlink ref="F248" r:id="rId18" display="https://podminky.urs.cz/item/CS_URS_2025_01/451319779"/>
    <hyperlink ref="F258" r:id="rId19" display="https://podminky.urs.cz/item/CS_URS_2025_01/452111111"/>
    <hyperlink ref="F267" r:id="rId20" display="https://podminky.urs.cz/item/CS_URS_2025_01/452312151"/>
    <hyperlink ref="F275" r:id="rId21" display="https://podminky.urs.cz/item/CS_URS_2025_01/452313161"/>
    <hyperlink ref="F286" r:id="rId22" display="https://podminky.urs.cz/item/CS_URS_2025_01/564861011"/>
    <hyperlink ref="F300" r:id="rId23" display="https://podminky.urs.cz/item/CS_URS_2025_01/564861111"/>
    <hyperlink ref="F304" r:id="rId24" display="https://podminky.urs.cz/item/CS_URS_2025_01/569711113"/>
    <hyperlink ref="F310" r:id="rId25" display="https://podminky.urs.cz/item/CS_URS_2025_01/572241112"/>
    <hyperlink ref="F314" r:id="rId26" display="https://podminky.urs.cz/item/CS_URS_2025_01/573211106"/>
    <hyperlink ref="F327" r:id="rId27" display="https://podminky.urs.cz/item/CS_URS_2025_01/573211108"/>
    <hyperlink ref="F340" r:id="rId28" display="https://podminky.urs.cz/item/CS_URS_2025_01/577133121"/>
    <hyperlink ref="F353" r:id="rId29" display="https://podminky.urs.cz/item/CS_URS_2025_01/577155122"/>
    <hyperlink ref="F366" r:id="rId30" display="https://podminky.urs.cz/item/CS_URS_2025_01/577166111"/>
    <hyperlink ref="F377" r:id="rId31" display="https://podminky.urs.cz/item/CS_URS_2025_01/594511112"/>
    <hyperlink ref="F389" r:id="rId32" display="https://podminky.urs.cz/item/CS_URS_2025_01/597069111"/>
    <hyperlink ref="F393" r:id="rId33" display="https://podminky.urs.cz/item/CS_URS_2025_01/597161111"/>
    <hyperlink ref="F396" r:id="rId34" display="https://podminky.urs.cz/item/CS_URS_2025_01/599632111"/>
    <hyperlink ref="F399" r:id="rId35" display="https://podminky.urs.cz/item/CS_URS_2025_01/628195001"/>
    <hyperlink ref="F403" r:id="rId36" display="https://podminky.urs.cz/item/CS_URS_2025_01/628631211"/>
    <hyperlink ref="F408" r:id="rId37" display="https://podminky.urs.cz/item/CS_URS_2025_01/899202112"/>
    <hyperlink ref="F416" r:id="rId38" display="https://podminky.urs.cz/item/CS_URS_2025_01/913121111"/>
    <hyperlink ref="F422" r:id="rId39" display="https://podminky.urs.cz/item/CS_URS_2025_01/913121211"/>
    <hyperlink ref="F426" r:id="rId40" display="https://podminky.urs.cz/item/CS_URS_2025_01/913211113"/>
    <hyperlink ref="F430" r:id="rId41" display="https://podminky.urs.cz/item/CS_URS_2025_01/913211213"/>
    <hyperlink ref="F434" r:id="rId42" display="https://podminky.urs.cz/item/CS_URS_2025_01/919441221"/>
    <hyperlink ref="F441" r:id="rId43" display="https://podminky.urs.cz/item/CS_URS_2025_01/919443111"/>
    <hyperlink ref="F446" r:id="rId44" display="https://podminky.urs.cz/item/CS_URS_2025_01/919521140"/>
    <hyperlink ref="F454" r:id="rId45" display="https://podminky.urs.cz/item/CS_URS_2025_01/919535558"/>
    <hyperlink ref="F461" r:id="rId46" display="https://podminky.urs.cz/item/CS_URS_2025_01/919731122"/>
    <hyperlink ref="F470" r:id="rId47" display="https://podminky.urs.cz/item/CS_URS_2025_01/919732211"/>
    <hyperlink ref="F475" r:id="rId48" display="https://podminky.urs.cz/item/CS_URS_2025_01/919735112"/>
    <hyperlink ref="F484" r:id="rId49" display="https://podminky.urs.cz/item/CS_URS_2025_01/938902113"/>
    <hyperlink ref="F487" r:id="rId50" display="https://podminky.urs.cz/item/CS_URS_2025_01/938908411"/>
    <hyperlink ref="F491" r:id="rId51" display="https://podminky.urs.cz/item/CS_URS_2025_01/938909311"/>
    <hyperlink ref="F495" r:id="rId52" display="https://podminky.urs.cz/item/CS_URS_2025_01/938909611"/>
    <hyperlink ref="F501" r:id="rId53" display="https://podminky.urs.cz/item/CS_URS_2025_01/966008112"/>
    <hyperlink ref="F508" r:id="rId54" display="https://podminky.urs.cz/item/CS_URS_2025_01/977213215"/>
    <hyperlink ref="F517" r:id="rId55" display="https://podminky.urs.cz/item/CS_URS_2025_01/997221551"/>
    <hyperlink ref="F525" r:id="rId56" display="https://podminky.urs.cz/item/CS_URS_2025_01/997221561"/>
    <hyperlink ref="F528" r:id="rId57" display="https://podminky.urs.cz/item/CS_URS_2025_01/997221569"/>
    <hyperlink ref="F532" r:id="rId58" display="https://podminky.urs.cz/item/CS_URS_2025_01/997221571"/>
    <hyperlink ref="F535" r:id="rId59" display="https://podminky.urs.cz/item/CS_URS_2025_01/997221579"/>
    <hyperlink ref="F539" r:id="rId60" display="https://podminky.urs.cz/item/CS_URS_2025_01/997221861"/>
    <hyperlink ref="F542" r:id="rId61" display="https://podminky.urs.cz/item/CS_URS_2025_01/997221875"/>
    <hyperlink ref="F546" r:id="rId62" display="https://podminky.urs.cz/item/CS_URS_2025_01/998225111"/>
    <hyperlink ref="F550" r:id="rId63" display="https://podminky.urs.cz/item/CS_URS_2025_01/012403000"/>
    <hyperlink ref="F553" r:id="rId64" display="https://podminky.urs.cz/item/CS_URS_2025_01/013254000"/>
    <hyperlink ref="F557" r:id="rId65" display="https://podminky.urs.cz/item/CS_URS_2025_01/032103000"/>
    <hyperlink ref="F562" r:id="rId66" display="https://podminky.urs.cz/item/CS_URS_2025_01/034503000"/>
    <hyperlink ref="F566" r:id="rId67" display="https://podminky.urs.cz/item/CS_URS_2025_01/039103000"/>
    <hyperlink ref="F569" r:id="rId68" display="https://podminky.urs.cz/item/CS_URS_2025_01/04315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3" customWidth="1"/>
    <col min="2" max="2" width="1.667969" style="263" customWidth="1"/>
    <col min="3" max="4" width="5" style="263" customWidth="1"/>
    <col min="5" max="5" width="11.66016" style="263" customWidth="1"/>
    <col min="6" max="6" width="9.160156" style="263" customWidth="1"/>
    <col min="7" max="7" width="5" style="263" customWidth="1"/>
    <col min="8" max="8" width="77.83203" style="263" customWidth="1"/>
    <col min="9" max="10" width="20" style="263" customWidth="1"/>
    <col min="11" max="11" width="1.667969" style="263" customWidth="1"/>
  </cols>
  <sheetData>
    <row r="1" s="1" customFormat="1" ht="37.5" customHeight="1"/>
    <row r="2" s="1" customFormat="1" ht="7.5" customHeight="1">
      <c r="B2" s="264"/>
      <c r="C2" s="265"/>
      <c r="D2" s="265"/>
      <c r="E2" s="265"/>
      <c r="F2" s="265"/>
      <c r="G2" s="265"/>
      <c r="H2" s="265"/>
      <c r="I2" s="265"/>
      <c r="J2" s="265"/>
      <c r="K2" s="266"/>
    </row>
    <row r="3" s="16" customFormat="1" ht="45" customHeight="1">
      <c r="B3" s="267"/>
      <c r="C3" s="268" t="s">
        <v>658</v>
      </c>
      <c r="D3" s="268"/>
      <c r="E3" s="268"/>
      <c r="F3" s="268"/>
      <c r="G3" s="268"/>
      <c r="H3" s="268"/>
      <c r="I3" s="268"/>
      <c r="J3" s="268"/>
      <c r="K3" s="269"/>
    </row>
    <row r="4" s="1" customFormat="1" ht="25.5" customHeight="1">
      <c r="B4" s="270"/>
      <c r="C4" s="271" t="s">
        <v>659</v>
      </c>
      <c r="D4" s="271"/>
      <c r="E4" s="271"/>
      <c r="F4" s="271"/>
      <c r="G4" s="271"/>
      <c r="H4" s="271"/>
      <c r="I4" s="271"/>
      <c r="J4" s="271"/>
      <c r="K4" s="272"/>
    </row>
    <row r="5" s="1" customFormat="1" ht="5.25" customHeight="1">
      <c r="B5" s="270"/>
      <c r="C5" s="273"/>
      <c r="D5" s="273"/>
      <c r="E5" s="273"/>
      <c r="F5" s="273"/>
      <c r="G5" s="273"/>
      <c r="H5" s="273"/>
      <c r="I5" s="273"/>
      <c r="J5" s="273"/>
      <c r="K5" s="272"/>
    </row>
    <row r="6" s="1" customFormat="1" ht="15" customHeight="1">
      <c r="B6" s="270"/>
      <c r="C6" s="274" t="s">
        <v>660</v>
      </c>
      <c r="D6" s="274"/>
      <c r="E6" s="274"/>
      <c r="F6" s="274"/>
      <c r="G6" s="274"/>
      <c r="H6" s="274"/>
      <c r="I6" s="274"/>
      <c r="J6" s="274"/>
      <c r="K6" s="272"/>
    </row>
    <row r="7" s="1" customFormat="1" ht="15" customHeight="1">
      <c r="B7" s="275"/>
      <c r="C7" s="274" t="s">
        <v>661</v>
      </c>
      <c r="D7" s="274"/>
      <c r="E7" s="274"/>
      <c r="F7" s="274"/>
      <c r="G7" s="274"/>
      <c r="H7" s="274"/>
      <c r="I7" s="274"/>
      <c r="J7" s="274"/>
      <c r="K7" s="272"/>
    </row>
    <row r="8" s="1" customFormat="1" ht="12.75" customHeight="1">
      <c r="B8" s="275"/>
      <c r="C8" s="274"/>
      <c r="D8" s="274"/>
      <c r="E8" s="274"/>
      <c r="F8" s="274"/>
      <c r="G8" s="274"/>
      <c r="H8" s="274"/>
      <c r="I8" s="274"/>
      <c r="J8" s="274"/>
      <c r="K8" s="272"/>
    </row>
    <row r="9" s="1" customFormat="1" ht="15" customHeight="1">
      <c r="B9" s="275"/>
      <c r="C9" s="274" t="s">
        <v>662</v>
      </c>
      <c r="D9" s="274"/>
      <c r="E9" s="274"/>
      <c r="F9" s="274"/>
      <c r="G9" s="274"/>
      <c r="H9" s="274"/>
      <c r="I9" s="274"/>
      <c r="J9" s="274"/>
      <c r="K9" s="272"/>
    </row>
    <row r="10" s="1" customFormat="1" ht="15" customHeight="1">
      <c r="B10" s="275"/>
      <c r="C10" s="274"/>
      <c r="D10" s="274" t="s">
        <v>663</v>
      </c>
      <c r="E10" s="274"/>
      <c r="F10" s="274"/>
      <c r="G10" s="274"/>
      <c r="H10" s="274"/>
      <c r="I10" s="274"/>
      <c r="J10" s="274"/>
      <c r="K10" s="272"/>
    </row>
    <row r="11" s="1" customFormat="1" ht="15" customHeight="1">
      <c r="B11" s="275"/>
      <c r="C11" s="276"/>
      <c r="D11" s="274" t="s">
        <v>664</v>
      </c>
      <c r="E11" s="274"/>
      <c r="F11" s="274"/>
      <c r="G11" s="274"/>
      <c r="H11" s="274"/>
      <c r="I11" s="274"/>
      <c r="J11" s="274"/>
      <c r="K11" s="272"/>
    </row>
    <row r="12" s="1" customFormat="1" ht="15" customHeight="1">
      <c r="B12" s="275"/>
      <c r="C12" s="276"/>
      <c r="D12" s="274"/>
      <c r="E12" s="274"/>
      <c r="F12" s="274"/>
      <c r="G12" s="274"/>
      <c r="H12" s="274"/>
      <c r="I12" s="274"/>
      <c r="J12" s="274"/>
      <c r="K12" s="272"/>
    </row>
    <row r="13" s="1" customFormat="1" ht="15" customHeight="1">
      <c r="B13" s="275"/>
      <c r="C13" s="276"/>
      <c r="D13" s="277" t="s">
        <v>665</v>
      </c>
      <c r="E13" s="274"/>
      <c r="F13" s="274"/>
      <c r="G13" s="274"/>
      <c r="H13" s="274"/>
      <c r="I13" s="274"/>
      <c r="J13" s="274"/>
      <c r="K13" s="272"/>
    </row>
    <row r="14" s="1" customFormat="1" ht="12.75" customHeight="1">
      <c r="B14" s="275"/>
      <c r="C14" s="276"/>
      <c r="D14" s="276"/>
      <c r="E14" s="276"/>
      <c r="F14" s="276"/>
      <c r="G14" s="276"/>
      <c r="H14" s="276"/>
      <c r="I14" s="276"/>
      <c r="J14" s="276"/>
      <c r="K14" s="272"/>
    </row>
    <row r="15" s="1" customFormat="1" ht="15" customHeight="1">
      <c r="B15" s="275"/>
      <c r="C15" s="276"/>
      <c r="D15" s="274" t="s">
        <v>666</v>
      </c>
      <c r="E15" s="274"/>
      <c r="F15" s="274"/>
      <c r="G15" s="274"/>
      <c r="H15" s="274"/>
      <c r="I15" s="274"/>
      <c r="J15" s="274"/>
      <c r="K15" s="272"/>
    </row>
    <row r="16" s="1" customFormat="1" ht="15" customHeight="1">
      <c r="B16" s="275"/>
      <c r="C16" s="276"/>
      <c r="D16" s="274" t="s">
        <v>667</v>
      </c>
      <c r="E16" s="274"/>
      <c r="F16" s="274"/>
      <c r="G16" s="274"/>
      <c r="H16" s="274"/>
      <c r="I16" s="274"/>
      <c r="J16" s="274"/>
      <c r="K16" s="272"/>
    </row>
    <row r="17" s="1" customFormat="1" ht="15" customHeight="1">
      <c r="B17" s="275"/>
      <c r="C17" s="276"/>
      <c r="D17" s="274" t="s">
        <v>668</v>
      </c>
      <c r="E17" s="274"/>
      <c r="F17" s="274"/>
      <c r="G17" s="274"/>
      <c r="H17" s="274"/>
      <c r="I17" s="274"/>
      <c r="J17" s="274"/>
      <c r="K17" s="272"/>
    </row>
    <row r="18" s="1" customFormat="1" ht="15" customHeight="1">
      <c r="B18" s="275"/>
      <c r="C18" s="276"/>
      <c r="D18" s="276"/>
      <c r="E18" s="278" t="s">
        <v>77</v>
      </c>
      <c r="F18" s="274" t="s">
        <v>669</v>
      </c>
      <c r="G18" s="274"/>
      <c r="H18" s="274"/>
      <c r="I18" s="274"/>
      <c r="J18" s="274"/>
      <c r="K18" s="272"/>
    </row>
    <row r="19" s="1" customFormat="1" ht="15" customHeight="1">
      <c r="B19" s="275"/>
      <c r="C19" s="276"/>
      <c r="D19" s="276"/>
      <c r="E19" s="278" t="s">
        <v>670</v>
      </c>
      <c r="F19" s="274" t="s">
        <v>671</v>
      </c>
      <c r="G19" s="274"/>
      <c r="H19" s="274"/>
      <c r="I19" s="274"/>
      <c r="J19" s="274"/>
      <c r="K19" s="272"/>
    </row>
    <row r="20" s="1" customFormat="1" ht="15" customHeight="1">
      <c r="B20" s="275"/>
      <c r="C20" s="276"/>
      <c r="D20" s="276"/>
      <c r="E20" s="278" t="s">
        <v>672</v>
      </c>
      <c r="F20" s="274" t="s">
        <v>673</v>
      </c>
      <c r="G20" s="274"/>
      <c r="H20" s="274"/>
      <c r="I20" s="274"/>
      <c r="J20" s="274"/>
      <c r="K20" s="272"/>
    </row>
    <row r="21" s="1" customFormat="1" ht="15" customHeight="1">
      <c r="B21" s="275"/>
      <c r="C21" s="276"/>
      <c r="D21" s="276"/>
      <c r="E21" s="278" t="s">
        <v>674</v>
      </c>
      <c r="F21" s="274" t="s">
        <v>675</v>
      </c>
      <c r="G21" s="274"/>
      <c r="H21" s="274"/>
      <c r="I21" s="274"/>
      <c r="J21" s="274"/>
      <c r="K21" s="272"/>
    </row>
    <row r="22" s="1" customFormat="1" ht="15" customHeight="1">
      <c r="B22" s="275"/>
      <c r="C22" s="276"/>
      <c r="D22" s="276"/>
      <c r="E22" s="278" t="s">
        <v>676</v>
      </c>
      <c r="F22" s="274" t="s">
        <v>677</v>
      </c>
      <c r="G22" s="274"/>
      <c r="H22" s="274"/>
      <c r="I22" s="274"/>
      <c r="J22" s="274"/>
      <c r="K22" s="272"/>
    </row>
    <row r="23" s="1" customFormat="1" ht="15" customHeight="1">
      <c r="B23" s="275"/>
      <c r="C23" s="276"/>
      <c r="D23" s="276"/>
      <c r="E23" s="278" t="s">
        <v>678</v>
      </c>
      <c r="F23" s="274" t="s">
        <v>679</v>
      </c>
      <c r="G23" s="274"/>
      <c r="H23" s="274"/>
      <c r="I23" s="274"/>
      <c r="J23" s="274"/>
      <c r="K23" s="272"/>
    </row>
    <row r="24" s="1" customFormat="1" ht="12.75" customHeight="1">
      <c r="B24" s="275"/>
      <c r="C24" s="276"/>
      <c r="D24" s="276"/>
      <c r="E24" s="276"/>
      <c r="F24" s="276"/>
      <c r="G24" s="276"/>
      <c r="H24" s="276"/>
      <c r="I24" s="276"/>
      <c r="J24" s="276"/>
      <c r="K24" s="272"/>
    </row>
    <row r="25" s="1" customFormat="1" ht="15" customHeight="1">
      <c r="B25" s="275"/>
      <c r="C25" s="274" t="s">
        <v>680</v>
      </c>
      <c r="D25" s="274"/>
      <c r="E25" s="274"/>
      <c r="F25" s="274"/>
      <c r="G25" s="274"/>
      <c r="H25" s="274"/>
      <c r="I25" s="274"/>
      <c r="J25" s="274"/>
      <c r="K25" s="272"/>
    </row>
    <row r="26" s="1" customFormat="1" ht="15" customHeight="1">
      <c r="B26" s="275"/>
      <c r="C26" s="274" t="s">
        <v>681</v>
      </c>
      <c r="D26" s="274"/>
      <c r="E26" s="274"/>
      <c r="F26" s="274"/>
      <c r="G26" s="274"/>
      <c r="H26" s="274"/>
      <c r="I26" s="274"/>
      <c r="J26" s="274"/>
      <c r="K26" s="272"/>
    </row>
    <row r="27" s="1" customFormat="1" ht="15" customHeight="1">
      <c r="B27" s="275"/>
      <c r="C27" s="274"/>
      <c r="D27" s="274" t="s">
        <v>682</v>
      </c>
      <c r="E27" s="274"/>
      <c r="F27" s="274"/>
      <c r="G27" s="274"/>
      <c r="H27" s="274"/>
      <c r="I27" s="274"/>
      <c r="J27" s="274"/>
      <c r="K27" s="272"/>
    </row>
    <row r="28" s="1" customFormat="1" ht="15" customHeight="1">
      <c r="B28" s="275"/>
      <c r="C28" s="276"/>
      <c r="D28" s="274" t="s">
        <v>683</v>
      </c>
      <c r="E28" s="274"/>
      <c r="F28" s="274"/>
      <c r="G28" s="274"/>
      <c r="H28" s="274"/>
      <c r="I28" s="274"/>
      <c r="J28" s="274"/>
      <c r="K28" s="272"/>
    </row>
    <row r="29" s="1" customFormat="1" ht="12.75" customHeight="1">
      <c r="B29" s="275"/>
      <c r="C29" s="276"/>
      <c r="D29" s="276"/>
      <c r="E29" s="276"/>
      <c r="F29" s="276"/>
      <c r="G29" s="276"/>
      <c r="H29" s="276"/>
      <c r="I29" s="276"/>
      <c r="J29" s="276"/>
      <c r="K29" s="272"/>
    </row>
    <row r="30" s="1" customFormat="1" ht="15" customHeight="1">
      <c r="B30" s="275"/>
      <c r="C30" s="276"/>
      <c r="D30" s="274" t="s">
        <v>684</v>
      </c>
      <c r="E30" s="274"/>
      <c r="F30" s="274"/>
      <c r="G30" s="274"/>
      <c r="H30" s="274"/>
      <c r="I30" s="274"/>
      <c r="J30" s="274"/>
      <c r="K30" s="272"/>
    </row>
    <row r="31" s="1" customFormat="1" ht="15" customHeight="1">
      <c r="B31" s="275"/>
      <c r="C31" s="276"/>
      <c r="D31" s="274" t="s">
        <v>685</v>
      </c>
      <c r="E31" s="274"/>
      <c r="F31" s="274"/>
      <c r="G31" s="274"/>
      <c r="H31" s="274"/>
      <c r="I31" s="274"/>
      <c r="J31" s="274"/>
      <c r="K31" s="272"/>
    </row>
    <row r="32" s="1" customFormat="1" ht="12.75" customHeight="1">
      <c r="B32" s="275"/>
      <c r="C32" s="276"/>
      <c r="D32" s="276"/>
      <c r="E32" s="276"/>
      <c r="F32" s="276"/>
      <c r="G32" s="276"/>
      <c r="H32" s="276"/>
      <c r="I32" s="276"/>
      <c r="J32" s="276"/>
      <c r="K32" s="272"/>
    </row>
    <row r="33" s="1" customFormat="1" ht="15" customHeight="1">
      <c r="B33" s="275"/>
      <c r="C33" s="276"/>
      <c r="D33" s="274" t="s">
        <v>686</v>
      </c>
      <c r="E33" s="274"/>
      <c r="F33" s="274"/>
      <c r="G33" s="274"/>
      <c r="H33" s="274"/>
      <c r="I33" s="274"/>
      <c r="J33" s="274"/>
      <c r="K33" s="272"/>
    </row>
    <row r="34" s="1" customFormat="1" ht="15" customHeight="1">
      <c r="B34" s="275"/>
      <c r="C34" s="276"/>
      <c r="D34" s="274" t="s">
        <v>687</v>
      </c>
      <c r="E34" s="274"/>
      <c r="F34" s="274"/>
      <c r="G34" s="274"/>
      <c r="H34" s="274"/>
      <c r="I34" s="274"/>
      <c r="J34" s="274"/>
      <c r="K34" s="272"/>
    </row>
    <row r="35" s="1" customFormat="1" ht="15" customHeight="1">
      <c r="B35" s="275"/>
      <c r="C35" s="276"/>
      <c r="D35" s="274" t="s">
        <v>688</v>
      </c>
      <c r="E35" s="274"/>
      <c r="F35" s="274"/>
      <c r="G35" s="274"/>
      <c r="H35" s="274"/>
      <c r="I35" s="274"/>
      <c r="J35" s="274"/>
      <c r="K35" s="272"/>
    </row>
    <row r="36" s="1" customFormat="1" ht="15" customHeight="1">
      <c r="B36" s="275"/>
      <c r="C36" s="276"/>
      <c r="D36" s="274"/>
      <c r="E36" s="277" t="s">
        <v>101</v>
      </c>
      <c r="F36" s="274"/>
      <c r="G36" s="274" t="s">
        <v>689</v>
      </c>
      <c r="H36" s="274"/>
      <c r="I36" s="274"/>
      <c r="J36" s="274"/>
      <c r="K36" s="272"/>
    </row>
    <row r="37" s="1" customFormat="1" ht="30.75" customHeight="1">
      <c r="B37" s="275"/>
      <c r="C37" s="276"/>
      <c r="D37" s="274"/>
      <c r="E37" s="277" t="s">
        <v>690</v>
      </c>
      <c r="F37" s="274"/>
      <c r="G37" s="274" t="s">
        <v>691</v>
      </c>
      <c r="H37" s="274"/>
      <c r="I37" s="274"/>
      <c r="J37" s="274"/>
      <c r="K37" s="272"/>
    </row>
    <row r="38" s="1" customFormat="1" ht="15" customHeight="1">
      <c r="B38" s="275"/>
      <c r="C38" s="276"/>
      <c r="D38" s="274"/>
      <c r="E38" s="277" t="s">
        <v>54</v>
      </c>
      <c r="F38" s="274"/>
      <c r="G38" s="274" t="s">
        <v>692</v>
      </c>
      <c r="H38" s="274"/>
      <c r="I38" s="274"/>
      <c r="J38" s="274"/>
      <c r="K38" s="272"/>
    </row>
    <row r="39" s="1" customFormat="1" ht="15" customHeight="1">
      <c r="B39" s="275"/>
      <c r="C39" s="276"/>
      <c r="D39" s="274"/>
      <c r="E39" s="277" t="s">
        <v>55</v>
      </c>
      <c r="F39" s="274"/>
      <c r="G39" s="274" t="s">
        <v>693</v>
      </c>
      <c r="H39" s="274"/>
      <c r="I39" s="274"/>
      <c r="J39" s="274"/>
      <c r="K39" s="272"/>
    </row>
    <row r="40" s="1" customFormat="1" ht="15" customHeight="1">
      <c r="B40" s="275"/>
      <c r="C40" s="276"/>
      <c r="D40" s="274"/>
      <c r="E40" s="277" t="s">
        <v>102</v>
      </c>
      <c r="F40" s="274"/>
      <c r="G40" s="274" t="s">
        <v>694</v>
      </c>
      <c r="H40" s="274"/>
      <c r="I40" s="274"/>
      <c r="J40" s="274"/>
      <c r="K40" s="272"/>
    </row>
    <row r="41" s="1" customFormat="1" ht="15" customHeight="1">
      <c r="B41" s="275"/>
      <c r="C41" s="276"/>
      <c r="D41" s="274"/>
      <c r="E41" s="277" t="s">
        <v>103</v>
      </c>
      <c r="F41" s="274"/>
      <c r="G41" s="274" t="s">
        <v>695</v>
      </c>
      <c r="H41" s="274"/>
      <c r="I41" s="274"/>
      <c r="J41" s="274"/>
      <c r="K41" s="272"/>
    </row>
    <row r="42" s="1" customFormat="1" ht="15" customHeight="1">
      <c r="B42" s="275"/>
      <c r="C42" s="276"/>
      <c r="D42" s="274"/>
      <c r="E42" s="277" t="s">
        <v>696</v>
      </c>
      <c r="F42" s="274"/>
      <c r="G42" s="274" t="s">
        <v>697</v>
      </c>
      <c r="H42" s="274"/>
      <c r="I42" s="274"/>
      <c r="J42" s="274"/>
      <c r="K42" s="272"/>
    </row>
    <row r="43" s="1" customFormat="1" ht="15" customHeight="1">
      <c r="B43" s="275"/>
      <c r="C43" s="276"/>
      <c r="D43" s="274"/>
      <c r="E43" s="277"/>
      <c r="F43" s="274"/>
      <c r="G43" s="274" t="s">
        <v>698</v>
      </c>
      <c r="H43" s="274"/>
      <c r="I43" s="274"/>
      <c r="J43" s="274"/>
      <c r="K43" s="272"/>
    </row>
    <row r="44" s="1" customFormat="1" ht="15" customHeight="1">
      <c r="B44" s="275"/>
      <c r="C44" s="276"/>
      <c r="D44" s="274"/>
      <c r="E44" s="277" t="s">
        <v>699</v>
      </c>
      <c r="F44" s="274"/>
      <c r="G44" s="274" t="s">
        <v>700</v>
      </c>
      <c r="H44" s="274"/>
      <c r="I44" s="274"/>
      <c r="J44" s="274"/>
      <c r="K44" s="272"/>
    </row>
    <row r="45" s="1" customFormat="1" ht="15" customHeight="1">
      <c r="B45" s="275"/>
      <c r="C45" s="276"/>
      <c r="D45" s="274"/>
      <c r="E45" s="277" t="s">
        <v>105</v>
      </c>
      <c r="F45" s="274"/>
      <c r="G45" s="274" t="s">
        <v>701</v>
      </c>
      <c r="H45" s="274"/>
      <c r="I45" s="274"/>
      <c r="J45" s="274"/>
      <c r="K45" s="272"/>
    </row>
    <row r="46" s="1" customFormat="1" ht="12.75" customHeight="1">
      <c r="B46" s="275"/>
      <c r="C46" s="276"/>
      <c r="D46" s="274"/>
      <c r="E46" s="274"/>
      <c r="F46" s="274"/>
      <c r="G46" s="274"/>
      <c r="H46" s="274"/>
      <c r="I46" s="274"/>
      <c r="J46" s="274"/>
      <c r="K46" s="272"/>
    </row>
    <row r="47" s="1" customFormat="1" ht="15" customHeight="1">
      <c r="B47" s="275"/>
      <c r="C47" s="276"/>
      <c r="D47" s="274" t="s">
        <v>702</v>
      </c>
      <c r="E47" s="274"/>
      <c r="F47" s="274"/>
      <c r="G47" s="274"/>
      <c r="H47" s="274"/>
      <c r="I47" s="274"/>
      <c r="J47" s="274"/>
      <c r="K47" s="272"/>
    </row>
    <row r="48" s="1" customFormat="1" ht="15" customHeight="1">
      <c r="B48" s="275"/>
      <c r="C48" s="276"/>
      <c r="D48" s="276"/>
      <c r="E48" s="274" t="s">
        <v>703</v>
      </c>
      <c r="F48" s="274"/>
      <c r="G48" s="274"/>
      <c r="H48" s="274"/>
      <c r="I48" s="274"/>
      <c r="J48" s="274"/>
      <c r="K48" s="272"/>
    </row>
    <row r="49" s="1" customFormat="1" ht="15" customHeight="1">
      <c r="B49" s="275"/>
      <c r="C49" s="276"/>
      <c r="D49" s="276"/>
      <c r="E49" s="274" t="s">
        <v>704</v>
      </c>
      <c r="F49" s="274"/>
      <c r="G49" s="274"/>
      <c r="H49" s="274"/>
      <c r="I49" s="274"/>
      <c r="J49" s="274"/>
      <c r="K49" s="272"/>
    </row>
    <row r="50" s="1" customFormat="1" ht="15" customHeight="1">
      <c r="B50" s="275"/>
      <c r="C50" s="276"/>
      <c r="D50" s="276"/>
      <c r="E50" s="274" t="s">
        <v>705</v>
      </c>
      <c r="F50" s="274"/>
      <c r="G50" s="274"/>
      <c r="H50" s="274"/>
      <c r="I50" s="274"/>
      <c r="J50" s="274"/>
      <c r="K50" s="272"/>
    </row>
    <row r="51" s="1" customFormat="1" ht="15" customHeight="1">
      <c r="B51" s="275"/>
      <c r="C51" s="276"/>
      <c r="D51" s="274" t="s">
        <v>706</v>
      </c>
      <c r="E51" s="274"/>
      <c r="F51" s="274"/>
      <c r="G51" s="274"/>
      <c r="H51" s="274"/>
      <c r="I51" s="274"/>
      <c r="J51" s="274"/>
      <c r="K51" s="272"/>
    </row>
    <row r="52" s="1" customFormat="1" ht="25.5" customHeight="1">
      <c r="B52" s="270"/>
      <c r="C52" s="271" t="s">
        <v>707</v>
      </c>
      <c r="D52" s="271"/>
      <c r="E52" s="271"/>
      <c r="F52" s="271"/>
      <c r="G52" s="271"/>
      <c r="H52" s="271"/>
      <c r="I52" s="271"/>
      <c r="J52" s="271"/>
      <c r="K52" s="272"/>
    </row>
    <row r="53" s="1" customFormat="1" ht="5.25" customHeight="1">
      <c r="B53" s="270"/>
      <c r="C53" s="273"/>
      <c r="D53" s="273"/>
      <c r="E53" s="273"/>
      <c r="F53" s="273"/>
      <c r="G53" s="273"/>
      <c r="H53" s="273"/>
      <c r="I53" s="273"/>
      <c r="J53" s="273"/>
      <c r="K53" s="272"/>
    </row>
    <row r="54" s="1" customFormat="1" ht="15" customHeight="1">
      <c r="B54" s="270"/>
      <c r="C54" s="274" t="s">
        <v>708</v>
      </c>
      <c r="D54" s="274"/>
      <c r="E54" s="274"/>
      <c r="F54" s="274"/>
      <c r="G54" s="274"/>
      <c r="H54" s="274"/>
      <c r="I54" s="274"/>
      <c r="J54" s="274"/>
      <c r="K54" s="272"/>
    </row>
    <row r="55" s="1" customFormat="1" ht="15" customHeight="1">
      <c r="B55" s="270"/>
      <c r="C55" s="274" t="s">
        <v>709</v>
      </c>
      <c r="D55" s="274"/>
      <c r="E55" s="274"/>
      <c r="F55" s="274"/>
      <c r="G55" s="274"/>
      <c r="H55" s="274"/>
      <c r="I55" s="274"/>
      <c r="J55" s="274"/>
      <c r="K55" s="272"/>
    </row>
    <row r="56" s="1" customFormat="1" ht="12.75" customHeight="1">
      <c r="B56" s="270"/>
      <c r="C56" s="274"/>
      <c r="D56" s="274"/>
      <c r="E56" s="274"/>
      <c r="F56" s="274"/>
      <c r="G56" s="274"/>
      <c r="H56" s="274"/>
      <c r="I56" s="274"/>
      <c r="J56" s="274"/>
      <c r="K56" s="272"/>
    </row>
    <row r="57" s="1" customFormat="1" ht="15" customHeight="1">
      <c r="B57" s="270"/>
      <c r="C57" s="274" t="s">
        <v>710</v>
      </c>
      <c r="D57" s="274"/>
      <c r="E57" s="274"/>
      <c r="F57" s="274"/>
      <c r="G57" s="274"/>
      <c r="H57" s="274"/>
      <c r="I57" s="274"/>
      <c r="J57" s="274"/>
      <c r="K57" s="272"/>
    </row>
    <row r="58" s="1" customFormat="1" ht="15" customHeight="1">
      <c r="B58" s="270"/>
      <c r="C58" s="276"/>
      <c r="D58" s="274" t="s">
        <v>711</v>
      </c>
      <c r="E58" s="274"/>
      <c r="F58" s="274"/>
      <c r="G58" s="274"/>
      <c r="H58" s="274"/>
      <c r="I58" s="274"/>
      <c r="J58" s="274"/>
      <c r="K58" s="272"/>
    </row>
    <row r="59" s="1" customFormat="1" ht="15" customHeight="1">
      <c r="B59" s="270"/>
      <c r="C59" s="276"/>
      <c r="D59" s="274" t="s">
        <v>712</v>
      </c>
      <c r="E59" s="274"/>
      <c r="F59" s="274"/>
      <c r="G59" s="274"/>
      <c r="H59" s="274"/>
      <c r="I59" s="274"/>
      <c r="J59" s="274"/>
      <c r="K59" s="272"/>
    </row>
    <row r="60" s="1" customFormat="1" ht="15" customHeight="1">
      <c r="B60" s="270"/>
      <c r="C60" s="276"/>
      <c r="D60" s="274" t="s">
        <v>713</v>
      </c>
      <c r="E60" s="274"/>
      <c r="F60" s="274"/>
      <c r="G60" s="274"/>
      <c r="H60" s="274"/>
      <c r="I60" s="274"/>
      <c r="J60" s="274"/>
      <c r="K60" s="272"/>
    </row>
    <row r="61" s="1" customFormat="1" ht="15" customHeight="1">
      <c r="B61" s="270"/>
      <c r="C61" s="276"/>
      <c r="D61" s="274" t="s">
        <v>714</v>
      </c>
      <c r="E61" s="274"/>
      <c r="F61" s="274"/>
      <c r="G61" s="274"/>
      <c r="H61" s="274"/>
      <c r="I61" s="274"/>
      <c r="J61" s="274"/>
      <c r="K61" s="272"/>
    </row>
    <row r="62" s="1" customFormat="1" ht="15" customHeight="1">
      <c r="B62" s="270"/>
      <c r="C62" s="276"/>
      <c r="D62" s="279" t="s">
        <v>715</v>
      </c>
      <c r="E62" s="279"/>
      <c r="F62" s="279"/>
      <c r="G62" s="279"/>
      <c r="H62" s="279"/>
      <c r="I62" s="279"/>
      <c r="J62" s="279"/>
      <c r="K62" s="272"/>
    </row>
    <row r="63" s="1" customFormat="1" ht="15" customHeight="1">
      <c r="B63" s="270"/>
      <c r="C63" s="276"/>
      <c r="D63" s="274" t="s">
        <v>716</v>
      </c>
      <c r="E63" s="274"/>
      <c r="F63" s="274"/>
      <c r="G63" s="274"/>
      <c r="H63" s="274"/>
      <c r="I63" s="274"/>
      <c r="J63" s="274"/>
      <c r="K63" s="272"/>
    </row>
    <row r="64" s="1" customFormat="1" ht="12.75" customHeight="1">
      <c r="B64" s="270"/>
      <c r="C64" s="276"/>
      <c r="D64" s="276"/>
      <c r="E64" s="280"/>
      <c r="F64" s="276"/>
      <c r="G64" s="276"/>
      <c r="H64" s="276"/>
      <c r="I64" s="276"/>
      <c r="J64" s="276"/>
      <c r="K64" s="272"/>
    </row>
    <row r="65" s="1" customFormat="1" ht="15" customHeight="1">
      <c r="B65" s="270"/>
      <c r="C65" s="276"/>
      <c r="D65" s="274" t="s">
        <v>717</v>
      </c>
      <c r="E65" s="274"/>
      <c r="F65" s="274"/>
      <c r="G65" s="274"/>
      <c r="H65" s="274"/>
      <c r="I65" s="274"/>
      <c r="J65" s="274"/>
      <c r="K65" s="272"/>
    </row>
    <row r="66" s="1" customFormat="1" ht="15" customHeight="1">
      <c r="B66" s="270"/>
      <c r="C66" s="276"/>
      <c r="D66" s="279" t="s">
        <v>718</v>
      </c>
      <c r="E66" s="279"/>
      <c r="F66" s="279"/>
      <c r="G66" s="279"/>
      <c r="H66" s="279"/>
      <c r="I66" s="279"/>
      <c r="J66" s="279"/>
      <c r="K66" s="272"/>
    </row>
    <row r="67" s="1" customFormat="1" ht="15" customHeight="1">
      <c r="B67" s="270"/>
      <c r="C67" s="276"/>
      <c r="D67" s="274" t="s">
        <v>719</v>
      </c>
      <c r="E67" s="274"/>
      <c r="F67" s="274"/>
      <c r="G67" s="274"/>
      <c r="H67" s="274"/>
      <c r="I67" s="274"/>
      <c r="J67" s="274"/>
      <c r="K67" s="272"/>
    </row>
    <row r="68" s="1" customFormat="1" ht="15" customHeight="1">
      <c r="B68" s="270"/>
      <c r="C68" s="276"/>
      <c r="D68" s="274" t="s">
        <v>720</v>
      </c>
      <c r="E68" s="274"/>
      <c r="F68" s="274"/>
      <c r="G68" s="274"/>
      <c r="H68" s="274"/>
      <c r="I68" s="274"/>
      <c r="J68" s="274"/>
      <c r="K68" s="272"/>
    </row>
    <row r="69" s="1" customFormat="1" ht="15" customHeight="1">
      <c r="B69" s="270"/>
      <c r="C69" s="276"/>
      <c r="D69" s="274" t="s">
        <v>721</v>
      </c>
      <c r="E69" s="274"/>
      <c r="F69" s="274"/>
      <c r="G69" s="274"/>
      <c r="H69" s="274"/>
      <c r="I69" s="274"/>
      <c r="J69" s="274"/>
      <c r="K69" s="272"/>
    </row>
    <row r="70" s="1" customFormat="1" ht="15" customHeight="1">
      <c r="B70" s="270"/>
      <c r="C70" s="276"/>
      <c r="D70" s="274" t="s">
        <v>722</v>
      </c>
      <c r="E70" s="274"/>
      <c r="F70" s="274"/>
      <c r="G70" s="274"/>
      <c r="H70" s="274"/>
      <c r="I70" s="274"/>
      <c r="J70" s="274"/>
      <c r="K70" s="272"/>
    </row>
    <row r="71" s="1" customFormat="1" ht="12.75" customHeight="1">
      <c r="B71" s="281"/>
      <c r="C71" s="282"/>
      <c r="D71" s="282"/>
      <c r="E71" s="282"/>
      <c r="F71" s="282"/>
      <c r="G71" s="282"/>
      <c r="H71" s="282"/>
      <c r="I71" s="282"/>
      <c r="J71" s="282"/>
      <c r="K71" s="283"/>
    </row>
    <row r="72" s="1" customFormat="1" ht="18.75" customHeight="1">
      <c r="B72" s="284"/>
      <c r="C72" s="284"/>
      <c r="D72" s="284"/>
      <c r="E72" s="284"/>
      <c r="F72" s="284"/>
      <c r="G72" s="284"/>
      <c r="H72" s="284"/>
      <c r="I72" s="284"/>
      <c r="J72" s="284"/>
      <c r="K72" s="285"/>
    </row>
    <row r="73" s="1" customFormat="1" ht="18.75" customHeight="1">
      <c r="B73" s="285"/>
      <c r="C73" s="285"/>
      <c r="D73" s="285"/>
      <c r="E73" s="285"/>
      <c r="F73" s="285"/>
      <c r="G73" s="285"/>
      <c r="H73" s="285"/>
      <c r="I73" s="285"/>
      <c r="J73" s="285"/>
      <c r="K73" s="285"/>
    </row>
    <row r="74" s="1" customFormat="1" ht="7.5" customHeight="1">
      <c r="B74" s="286"/>
      <c r="C74" s="287"/>
      <c r="D74" s="287"/>
      <c r="E74" s="287"/>
      <c r="F74" s="287"/>
      <c r="G74" s="287"/>
      <c r="H74" s="287"/>
      <c r="I74" s="287"/>
      <c r="J74" s="287"/>
      <c r="K74" s="288"/>
    </row>
    <row r="75" s="1" customFormat="1" ht="45" customHeight="1">
      <c r="B75" s="289"/>
      <c r="C75" s="290" t="s">
        <v>723</v>
      </c>
      <c r="D75" s="290"/>
      <c r="E75" s="290"/>
      <c r="F75" s="290"/>
      <c r="G75" s="290"/>
      <c r="H75" s="290"/>
      <c r="I75" s="290"/>
      <c r="J75" s="290"/>
      <c r="K75" s="291"/>
    </row>
    <row r="76" s="1" customFormat="1" ht="17.25" customHeight="1">
      <c r="B76" s="289"/>
      <c r="C76" s="292" t="s">
        <v>724</v>
      </c>
      <c r="D76" s="292"/>
      <c r="E76" s="292"/>
      <c r="F76" s="292" t="s">
        <v>725</v>
      </c>
      <c r="G76" s="293"/>
      <c r="H76" s="292" t="s">
        <v>55</v>
      </c>
      <c r="I76" s="292" t="s">
        <v>58</v>
      </c>
      <c r="J76" s="292" t="s">
        <v>726</v>
      </c>
      <c r="K76" s="291"/>
    </row>
    <row r="77" s="1" customFormat="1" ht="17.25" customHeight="1">
      <c r="B77" s="289"/>
      <c r="C77" s="294" t="s">
        <v>727</v>
      </c>
      <c r="D77" s="294"/>
      <c r="E77" s="294"/>
      <c r="F77" s="295" t="s">
        <v>728</v>
      </c>
      <c r="G77" s="296"/>
      <c r="H77" s="294"/>
      <c r="I77" s="294"/>
      <c r="J77" s="294" t="s">
        <v>729</v>
      </c>
      <c r="K77" s="291"/>
    </row>
    <row r="78" s="1" customFormat="1" ht="5.25" customHeight="1">
      <c r="B78" s="289"/>
      <c r="C78" s="297"/>
      <c r="D78" s="297"/>
      <c r="E78" s="297"/>
      <c r="F78" s="297"/>
      <c r="G78" s="298"/>
      <c r="H78" s="297"/>
      <c r="I78" s="297"/>
      <c r="J78" s="297"/>
      <c r="K78" s="291"/>
    </row>
    <row r="79" s="1" customFormat="1" ht="15" customHeight="1">
      <c r="B79" s="289"/>
      <c r="C79" s="277" t="s">
        <v>54</v>
      </c>
      <c r="D79" s="299"/>
      <c r="E79" s="299"/>
      <c r="F79" s="300" t="s">
        <v>730</v>
      </c>
      <c r="G79" s="301"/>
      <c r="H79" s="277" t="s">
        <v>731</v>
      </c>
      <c r="I79" s="277" t="s">
        <v>732</v>
      </c>
      <c r="J79" s="277">
        <v>20</v>
      </c>
      <c r="K79" s="291"/>
    </row>
    <row r="80" s="1" customFormat="1" ht="15" customHeight="1">
      <c r="B80" s="289"/>
      <c r="C80" s="277" t="s">
        <v>733</v>
      </c>
      <c r="D80" s="277"/>
      <c r="E80" s="277"/>
      <c r="F80" s="300" t="s">
        <v>730</v>
      </c>
      <c r="G80" s="301"/>
      <c r="H80" s="277" t="s">
        <v>734</v>
      </c>
      <c r="I80" s="277" t="s">
        <v>732</v>
      </c>
      <c r="J80" s="277">
        <v>120</v>
      </c>
      <c r="K80" s="291"/>
    </row>
    <row r="81" s="1" customFormat="1" ht="15" customHeight="1">
      <c r="B81" s="302"/>
      <c r="C81" s="277" t="s">
        <v>735</v>
      </c>
      <c r="D81" s="277"/>
      <c r="E81" s="277"/>
      <c r="F81" s="300" t="s">
        <v>736</v>
      </c>
      <c r="G81" s="301"/>
      <c r="H81" s="277" t="s">
        <v>737</v>
      </c>
      <c r="I81" s="277" t="s">
        <v>732</v>
      </c>
      <c r="J81" s="277">
        <v>50</v>
      </c>
      <c r="K81" s="291"/>
    </row>
    <row r="82" s="1" customFormat="1" ht="15" customHeight="1">
      <c r="B82" s="302"/>
      <c r="C82" s="277" t="s">
        <v>738</v>
      </c>
      <c r="D82" s="277"/>
      <c r="E82" s="277"/>
      <c r="F82" s="300" t="s">
        <v>730</v>
      </c>
      <c r="G82" s="301"/>
      <c r="H82" s="277" t="s">
        <v>739</v>
      </c>
      <c r="I82" s="277" t="s">
        <v>740</v>
      </c>
      <c r="J82" s="277"/>
      <c r="K82" s="291"/>
    </row>
    <row r="83" s="1" customFormat="1" ht="15" customHeight="1">
      <c r="B83" s="302"/>
      <c r="C83" s="303" t="s">
        <v>741</v>
      </c>
      <c r="D83" s="303"/>
      <c r="E83" s="303"/>
      <c r="F83" s="304" t="s">
        <v>736</v>
      </c>
      <c r="G83" s="303"/>
      <c r="H83" s="303" t="s">
        <v>742</v>
      </c>
      <c r="I83" s="303" t="s">
        <v>732</v>
      </c>
      <c r="J83" s="303">
        <v>15</v>
      </c>
      <c r="K83" s="291"/>
    </row>
    <row r="84" s="1" customFormat="1" ht="15" customHeight="1">
      <c r="B84" s="302"/>
      <c r="C84" s="303" t="s">
        <v>743</v>
      </c>
      <c r="D84" s="303"/>
      <c r="E84" s="303"/>
      <c r="F84" s="304" t="s">
        <v>736</v>
      </c>
      <c r="G84" s="303"/>
      <c r="H84" s="303" t="s">
        <v>744</v>
      </c>
      <c r="I84" s="303" t="s">
        <v>732</v>
      </c>
      <c r="J84" s="303">
        <v>15</v>
      </c>
      <c r="K84" s="291"/>
    </row>
    <row r="85" s="1" customFormat="1" ht="15" customHeight="1">
      <c r="B85" s="302"/>
      <c r="C85" s="303" t="s">
        <v>745</v>
      </c>
      <c r="D85" s="303"/>
      <c r="E85" s="303"/>
      <c r="F85" s="304" t="s">
        <v>736</v>
      </c>
      <c r="G85" s="303"/>
      <c r="H85" s="303" t="s">
        <v>746</v>
      </c>
      <c r="I85" s="303" t="s">
        <v>732</v>
      </c>
      <c r="J85" s="303">
        <v>20</v>
      </c>
      <c r="K85" s="291"/>
    </row>
    <row r="86" s="1" customFormat="1" ht="15" customHeight="1">
      <c r="B86" s="302"/>
      <c r="C86" s="303" t="s">
        <v>747</v>
      </c>
      <c r="D86" s="303"/>
      <c r="E86" s="303"/>
      <c r="F86" s="304" t="s">
        <v>736</v>
      </c>
      <c r="G86" s="303"/>
      <c r="H86" s="303" t="s">
        <v>748</v>
      </c>
      <c r="I86" s="303" t="s">
        <v>732</v>
      </c>
      <c r="J86" s="303">
        <v>20</v>
      </c>
      <c r="K86" s="291"/>
    </row>
    <row r="87" s="1" customFormat="1" ht="15" customHeight="1">
      <c r="B87" s="302"/>
      <c r="C87" s="277" t="s">
        <v>749</v>
      </c>
      <c r="D87" s="277"/>
      <c r="E87" s="277"/>
      <c r="F87" s="300" t="s">
        <v>736</v>
      </c>
      <c r="G87" s="301"/>
      <c r="H87" s="277" t="s">
        <v>750</v>
      </c>
      <c r="I87" s="277" t="s">
        <v>732</v>
      </c>
      <c r="J87" s="277">
        <v>50</v>
      </c>
      <c r="K87" s="291"/>
    </row>
    <row r="88" s="1" customFormat="1" ht="15" customHeight="1">
      <c r="B88" s="302"/>
      <c r="C88" s="277" t="s">
        <v>751</v>
      </c>
      <c r="D88" s="277"/>
      <c r="E88" s="277"/>
      <c r="F88" s="300" t="s">
        <v>736</v>
      </c>
      <c r="G88" s="301"/>
      <c r="H88" s="277" t="s">
        <v>752</v>
      </c>
      <c r="I88" s="277" t="s">
        <v>732</v>
      </c>
      <c r="J88" s="277">
        <v>20</v>
      </c>
      <c r="K88" s="291"/>
    </row>
    <row r="89" s="1" customFormat="1" ht="15" customHeight="1">
      <c r="B89" s="302"/>
      <c r="C89" s="277" t="s">
        <v>753</v>
      </c>
      <c r="D89" s="277"/>
      <c r="E89" s="277"/>
      <c r="F89" s="300" t="s">
        <v>736</v>
      </c>
      <c r="G89" s="301"/>
      <c r="H89" s="277" t="s">
        <v>754</v>
      </c>
      <c r="I89" s="277" t="s">
        <v>732</v>
      </c>
      <c r="J89" s="277">
        <v>20</v>
      </c>
      <c r="K89" s="291"/>
    </row>
    <row r="90" s="1" customFormat="1" ht="15" customHeight="1">
      <c r="B90" s="302"/>
      <c r="C90" s="277" t="s">
        <v>755</v>
      </c>
      <c r="D90" s="277"/>
      <c r="E90" s="277"/>
      <c r="F90" s="300" t="s">
        <v>736</v>
      </c>
      <c r="G90" s="301"/>
      <c r="H90" s="277" t="s">
        <v>756</v>
      </c>
      <c r="I90" s="277" t="s">
        <v>732</v>
      </c>
      <c r="J90" s="277">
        <v>50</v>
      </c>
      <c r="K90" s="291"/>
    </row>
    <row r="91" s="1" customFormat="1" ht="15" customHeight="1">
      <c r="B91" s="302"/>
      <c r="C91" s="277" t="s">
        <v>757</v>
      </c>
      <c r="D91" s="277"/>
      <c r="E91" s="277"/>
      <c r="F91" s="300" t="s">
        <v>736</v>
      </c>
      <c r="G91" s="301"/>
      <c r="H91" s="277" t="s">
        <v>757</v>
      </c>
      <c r="I91" s="277" t="s">
        <v>732</v>
      </c>
      <c r="J91" s="277">
        <v>50</v>
      </c>
      <c r="K91" s="291"/>
    </row>
    <row r="92" s="1" customFormat="1" ht="15" customHeight="1">
      <c r="B92" s="302"/>
      <c r="C92" s="277" t="s">
        <v>758</v>
      </c>
      <c r="D92" s="277"/>
      <c r="E92" s="277"/>
      <c r="F92" s="300" t="s">
        <v>736</v>
      </c>
      <c r="G92" s="301"/>
      <c r="H92" s="277" t="s">
        <v>759</v>
      </c>
      <c r="I92" s="277" t="s">
        <v>732</v>
      </c>
      <c r="J92" s="277">
        <v>255</v>
      </c>
      <c r="K92" s="291"/>
    </row>
    <row r="93" s="1" customFormat="1" ht="15" customHeight="1">
      <c r="B93" s="302"/>
      <c r="C93" s="277" t="s">
        <v>760</v>
      </c>
      <c r="D93" s="277"/>
      <c r="E93" s="277"/>
      <c r="F93" s="300" t="s">
        <v>730</v>
      </c>
      <c r="G93" s="301"/>
      <c r="H93" s="277" t="s">
        <v>761</v>
      </c>
      <c r="I93" s="277" t="s">
        <v>762</v>
      </c>
      <c r="J93" s="277"/>
      <c r="K93" s="291"/>
    </row>
    <row r="94" s="1" customFormat="1" ht="15" customHeight="1">
      <c r="B94" s="302"/>
      <c r="C94" s="277" t="s">
        <v>763</v>
      </c>
      <c r="D94" s="277"/>
      <c r="E94" s="277"/>
      <c r="F94" s="300" t="s">
        <v>730</v>
      </c>
      <c r="G94" s="301"/>
      <c r="H94" s="277" t="s">
        <v>764</v>
      </c>
      <c r="I94" s="277" t="s">
        <v>765</v>
      </c>
      <c r="J94" s="277"/>
      <c r="K94" s="291"/>
    </row>
    <row r="95" s="1" customFormat="1" ht="15" customHeight="1">
      <c r="B95" s="302"/>
      <c r="C95" s="277" t="s">
        <v>766</v>
      </c>
      <c r="D95" s="277"/>
      <c r="E95" s="277"/>
      <c r="F95" s="300" t="s">
        <v>730</v>
      </c>
      <c r="G95" s="301"/>
      <c r="H95" s="277" t="s">
        <v>766</v>
      </c>
      <c r="I95" s="277" t="s">
        <v>765</v>
      </c>
      <c r="J95" s="277"/>
      <c r="K95" s="291"/>
    </row>
    <row r="96" s="1" customFormat="1" ht="15" customHeight="1">
      <c r="B96" s="302"/>
      <c r="C96" s="277" t="s">
        <v>39</v>
      </c>
      <c r="D96" s="277"/>
      <c r="E96" s="277"/>
      <c r="F96" s="300" t="s">
        <v>730</v>
      </c>
      <c r="G96" s="301"/>
      <c r="H96" s="277" t="s">
        <v>767</v>
      </c>
      <c r="I96" s="277" t="s">
        <v>765</v>
      </c>
      <c r="J96" s="277"/>
      <c r="K96" s="291"/>
    </row>
    <row r="97" s="1" customFormat="1" ht="15" customHeight="1">
      <c r="B97" s="302"/>
      <c r="C97" s="277" t="s">
        <v>49</v>
      </c>
      <c r="D97" s="277"/>
      <c r="E97" s="277"/>
      <c r="F97" s="300" t="s">
        <v>730</v>
      </c>
      <c r="G97" s="301"/>
      <c r="H97" s="277" t="s">
        <v>768</v>
      </c>
      <c r="I97" s="277" t="s">
        <v>765</v>
      </c>
      <c r="J97" s="277"/>
      <c r="K97" s="291"/>
    </row>
    <row r="98" s="1" customFormat="1" ht="15" customHeight="1">
      <c r="B98" s="305"/>
      <c r="C98" s="306"/>
      <c r="D98" s="306"/>
      <c r="E98" s="306"/>
      <c r="F98" s="306"/>
      <c r="G98" s="306"/>
      <c r="H98" s="306"/>
      <c r="I98" s="306"/>
      <c r="J98" s="306"/>
      <c r="K98" s="307"/>
    </row>
    <row r="99" s="1" customFormat="1" ht="18.75" customHeight="1">
      <c r="B99" s="308"/>
      <c r="C99" s="309"/>
      <c r="D99" s="309"/>
      <c r="E99" s="309"/>
      <c r="F99" s="309"/>
      <c r="G99" s="309"/>
      <c r="H99" s="309"/>
      <c r="I99" s="309"/>
      <c r="J99" s="309"/>
      <c r="K99" s="308"/>
    </row>
    <row r="100" s="1" customFormat="1" ht="18.75" customHeight="1">
      <c r="B100" s="285"/>
      <c r="C100" s="285"/>
      <c r="D100" s="285"/>
      <c r="E100" s="285"/>
      <c r="F100" s="285"/>
      <c r="G100" s="285"/>
      <c r="H100" s="285"/>
      <c r="I100" s="285"/>
      <c r="J100" s="285"/>
      <c r="K100" s="285"/>
    </row>
    <row r="101" s="1" customFormat="1" ht="7.5" customHeight="1">
      <c r="B101" s="286"/>
      <c r="C101" s="287"/>
      <c r="D101" s="287"/>
      <c r="E101" s="287"/>
      <c r="F101" s="287"/>
      <c r="G101" s="287"/>
      <c r="H101" s="287"/>
      <c r="I101" s="287"/>
      <c r="J101" s="287"/>
      <c r="K101" s="288"/>
    </row>
    <row r="102" s="1" customFormat="1" ht="45" customHeight="1">
      <c r="B102" s="289"/>
      <c r="C102" s="290" t="s">
        <v>769</v>
      </c>
      <c r="D102" s="290"/>
      <c r="E102" s="290"/>
      <c r="F102" s="290"/>
      <c r="G102" s="290"/>
      <c r="H102" s="290"/>
      <c r="I102" s="290"/>
      <c r="J102" s="290"/>
      <c r="K102" s="291"/>
    </row>
    <row r="103" s="1" customFormat="1" ht="17.25" customHeight="1">
      <c r="B103" s="289"/>
      <c r="C103" s="292" t="s">
        <v>724</v>
      </c>
      <c r="D103" s="292"/>
      <c r="E103" s="292"/>
      <c r="F103" s="292" t="s">
        <v>725</v>
      </c>
      <c r="G103" s="293"/>
      <c r="H103" s="292" t="s">
        <v>55</v>
      </c>
      <c r="I103" s="292" t="s">
        <v>58</v>
      </c>
      <c r="J103" s="292" t="s">
        <v>726</v>
      </c>
      <c r="K103" s="291"/>
    </row>
    <row r="104" s="1" customFormat="1" ht="17.25" customHeight="1">
      <c r="B104" s="289"/>
      <c r="C104" s="294" t="s">
        <v>727</v>
      </c>
      <c r="D104" s="294"/>
      <c r="E104" s="294"/>
      <c r="F104" s="295" t="s">
        <v>728</v>
      </c>
      <c r="G104" s="296"/>
      <c r="H104" s="294"/>
      <c r="I104" s="294"/>
      <c r="J104" s="294" t="s">
        <v>729</v>
      </c>
      <c r="K104" s="291"/>
    </row>
    <row r="105" s="1" customFormat="1" ht="5.25" customHeight="1">
      <c r="B105" s="289"/>
      <c r="C105" s="292"/>
      <c r="D105" s="292"/>
      <c r="E105" s="292"/>
      <c r="F105" s="292"/>
      <c r="G105" s="310"/>
      <c r="H105" s="292"/>
      <c r="I105" s="292"/>
      <c r="J105" s="292"/>
      <c r="K105" s="291"/>
    </row>
    <row r="106" s="1" customFormat="1" ht="15" customHeight="1">
      <c r="B106" s="289"/>
      <c r="C106" s="277" t="s">
        <v>54</v>
      </c>
      <c r="D106" s="299"/>
      <c r="E106" s="299"/>
      <c r="F106" s="300" t="s">
        <v>730</v>
      </c>
      <c r="G106" s="277"/>
      <c r="H106" s="277" t="s">
        <v>770</v>
      </c>
      <c r="I106" s="277" t="s">
        <v>732</v>
      </c>
      <c r="J106" s="277">
        <v>20</v>
      </c>
      <c r="K106" s="291"/>
    </row>
    <row r="107" s="1" customFormat="1" ht="15" customHeight="1">
      <c r="B107" s="289"/>
      <c r="C107" s="277" t="s">
        <v>733</v>
      </c>
      <c r="D107" s="277"/>
      <c r="E107" s="277"/>
      <c r="F107" s="300" t="s">
        <v>730</v>
      </c>
      <c r="G107" s="277"/>
      <c r="H107" s="277" t="s">
        <v>770</v>
      </c>
      <c r="I107" s="277" t="s">
        <v>732</v>
      </c>
      <c r="J107" s="277">
        <v>120</v>
      </c>
      <c r="K107" s="291"/>
    </row>
    <row r="108" s="1" customFormat="1" ht="15" customHeight="1">
      <c r="B108" s="302"/>
      <c r="C108" s="277" t="s">
        <v>735</v>
      </c>
      <c r="D108" s="277"/>
      <c r="E108" s="277"/>
      <c r="F108" s="300" t="s">
        <v>736</v>
      </c>
      <c r="G108" s="277"/>
      <c r="H108" s="277" t="s">
        <v>770</v>
      </c>
      <c r="I108" s="277" t="s">
        <v>732</v>
      </c>
      <c r="J108" s="277">
        <v>50</v>
      </c>
      <c r="K108" s="291"/>
    </row>
    <row r="109" s="1" customFormat="1" ht="15" customHeight="1">
      <c r="B109" s="302"/>
      <c r="C109" s="277" t="s">
        <v>738</v>
      </c>
      <c r="D109" s="277"/>
      <c r="E109" s="277"/>
      <c r="F109" s="300" t="s">
        <v>730</v>
      </c>
      <c r="G109" s="277"/>
      <c r="H109" s="277" t="s">
        <v>770</v>
      </c>
      <c r="I109" s="277" t="s">
        <v>740</v>
      </c>
      <c r="J109" s="277"/>
      <c r="K109" s="291"/>
    </row>
    <row r="110" s="1" customFormat="1" ht="15" customHeight="1">
      <c r="B110" s="302"/>
      <c r="C110" s="277" t="s">
        <v>749</v>
      </c>
      <c r="D110" s="277"/>
      <c r="E110" s="277"/>
      <c r="F110" s="300" t="s">
        <v>736</v>
      </c>
      <c r="G110" s="277"/>
      <c r="H110" s="277" t="s">
        <v>770</v>
      </c>
      <c r="I110" s="277" t="s">
        <v>732</v>
      </c>
      <c r="J110" s="277">
        <v>50</v>
      </c>
      <c r="K110" s="291"/>
    </row>
    <row r="111" s="1" customFormat="1" ht="15" customHeight="1">
      <c r="B111" s="302"/>
      <c r="C111" s="277" t="s">
        <v>757</v>
      </c>
      <c r="D111" s="277"/>
      <c r="E111" s="277"/>
      <c r="F111" s="300" t="s">
        <v>736</v>
      </c>
      <c r="G111" s="277"/>
      <c r="H111" s="277" t="s">
        <v>770</v>
      </c>
      <c r="I111" s="277" t="s">
        <v>732</v>
      </c>
      <c r="J111" s="277">
        <v>50</v>
      </c>
      <c r="K111" s="291"/>
    </row>
    <row r="112" s="1" customFormat="1" ht="15" customHeight="1">
      <c r="B112" s="302"/>
      <c r="C112" s="277" t="s">
        <v>755</v>
      </c>
      <c r="D112" s="277"/>
      <c r="E112" s="277"/>
      <c r="F112" s="300" t="s">
        <v>736</v>
      </c>
      <c r="G112" s="277"/>
      <c r="H112" s="277" t="s">
        <v>770</v>
      </c>
      <c r="I112" s="277" t="s">
        <v>732</v>
      </c>
      <c r="J112" s="277">
        <v>50</v>
      </c>
      <c r="K112" s="291"/>
    </row>
    <row r="113" s="1" customFormat="1" ht="15" customHeight="1">
      <c r="B113" s="302"/>
      <c r="C113" s="277" t="s">
        <v>54</v>
      </c>
      <c r="D113" s="277"/>
      <c r="E113" s="277"/>
      <c r="F113" s="300" t="s">
        <v>730</v>
      </c>
      <c r="G113" s="277"/>
      <c r="H113" s="277" t="s">
        <v>771</v>
      </c>
      <c r="I113" s="277" t="s">
        <v>732</v>
      </c>
      <c r="J113" s="277">
        <v>20</v>
      </c>
      <c r="K113" s="291"/>
    </row>
    <row r="114" s="1" customFormat="1" ht="15" customHeight="1">
      <c r="B114" s="302"/>
      <c r="C114" s="277" t="s">
        <v>772</v>
      </c>
      <c r="D114" s="277"/>
      <c r="E114" s="277"/>
      <c r="F114" s="300" t="s">
        <v>730</v>
      </c>
      <c r="G114" s="277"/>
      <c r="H114" s="277" t="s">
        <v>773</v>
      </c>
      <c r="I114" s="277" t="s">
        <v>732</v>
      </c>
      <c r="J114" s="277">
        <v>120</v>
      </c>
      <c r="K114" s="291"/>
    </row>
    <row r="115" s="1" customFormat="1" ht="15" customHeight="1">
      <c r="B115" s="302"/>
      <c r="C115" s="277" t="s">
        <v>39</v>
      </c>
      <c r="D115" s="277"/>
      <c r="E115" s="277"/>
      <c r="F115" s="300" t="s">
        <v>730</v>
      </c>
      <c r="G115" s="277"/>
      <c r="H115" s="277" t="s">
        <v>774</v>
      </c>
      <c r="I115" s="277" t="s">
        <v>765</v>
      </c>
      <c r="J115" s="277"/>
      <c r="K115" s="291"/>
    </row>
    <row r="116" s="1" customFormat="1" ht="15" customHeight="1">
      <c r="B116" s="302"/>
      <c r="C116" s="277" t="s">
        <v>49</v>
      </c>
      <c r="D116" s="277"/>
      <c r="E116" s="277"/>
      <c r="F116" s="300" t="s">
        <v>730</v>
      </c>
      <c r="G116" s="277"/>
      <c r="H116" s="277" t="s">
        <v>775</v>
      </c>
      <c r="I116" s="277" t="s">
        <v>765</v>
      </c>
      <c r="J116" s="277"/>
      <c r="K116" s="291"/>
    </row>
    <row r="117" s="1" customFormat="1" ht="15" customHeight="1">
      <c r="B117" s="302"/>
      <c r="C117" s="277" t="s">
        <v>58</v>
      </c>
      <c r="D117" s="277"/>
      <c r="E117" s="277"/>
      <c r="F117" s="300" t="s">
        <v>730</v>
      </c>
      <c r="G117" s="277"/>
      <c r="H117" s="277" t="s">
        <v>776</v>
      </c>
      <c r="I117" s="277" t="s">
        <v>777</v>
      </c>
      <c r="J117" s="277"/>
      <c r="K117" s="291"/>
    </row>
    <row r="118" s="1" customFormat="1" ht="15" customHeight="1">
      <c r="B118" s="305"/>
      <c r="C118" s="311"/>
      <c r="D118" s="311"/>
      <c r="E118" s="311"/>
      <c r="F118" s="311"/>
      <c r="G118" s="311"/>
      <c r="H118" s="311"/>
      <c r="I118" s="311"/>
      <c r="J118" s="311"/>
      <c r="K118" s="307"/>
    </row>
    <row r="119" s="1" customFormat="1" ht="18.75" customHeight="1">
      <c r="B119" s="312"/>
      <c r="C119" s="313"/>
      <c r="D119" s="313"/>
      <c r="E119" s="313"/>
      <c r="F119" s="314"/>
      <c r="G119" s="313"/>
      <c r="H119" s="313"/>
      <c r="I119" s="313"/>
      <c r="J119" s="313"/>
      <c r="K119" s="312"/>
    </row>
    <row r="120" s="1" customFormat="1" ht="18.75" customHeight="1">
      <c r="B120" s="285"/>
      <c r="C120" s="285"/>
      <c r="D120" s="285"/>
      <c r="E120" s="285"/>
      <c r="F120" s="285"/>
      <c r="G120" s="285"/>
      <c r="H120" s="285"/>
      <c r="I120" s="285"/>
      <c r="J120" s="285"/>
      <c r="K120" s="285"/>
    </row>
    <row r="121" s="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="1" customFormat="1" ht="45" customHeight="1">
      <c r="B122" s="318"/>
      <c r="C122" s="268" t="s">
        <v>778</v>
      </c>
      <c r="D122" s="268"/>
      <c r="E122" s="268"/>
      <c r="F122" s="268"/>
      <c r="G122" s="268"/>
      <c r="H122" s="268"/>
      <c r="I122" s="268"/>
      <c r="J122" s="268"/>
      <c r="K122" s="319"/>
    </row>
    <row r="123" s="1" customFormat="1" ht="17.25" customHeight="1">
      <c r="B123" s="320"/>
      <c r="C123" s="292" t="s">
        <v>724</v>
      </c>
      <c r="D123" s="292"/>
      <c r="E123" s="292"/>
      <c r="F123" s="292" t="s">
        <v>725</v>
      </c>
      <c r="G123" s="293"/>
      <c r="H123" s="292" t="s">
        <v>55</v>
      </c>
      <c r="I123" s="292" t="s">
        <v>58</v>
      </c>
      <c r="J123" s="292" t="s">
        <v>726</v>
      </c>
      <c r="K123" s="321"/>
    </row>
    <row r="124" s="1" customFormat="1" ht="17.25" customHeight="1">
      <c r="B124" s="320"/>
      <c r="C124" s="294" t="s">
        <v>727</v>
      </c>
      <c r="D124" s="294"/>
      <c r="E124" s="294"/>
      <c r="F124" s="295" t="s">
        <v>728</v>
      </c>
      <c r="G124" s="296"/>
      <c r="H124" s="294"/>
      <c r="I124" s="294"/>
      <c r="J124" s="294" t="s">
        <v>729</v>
      </c>
      <c r="K124" s="321"/>
    </row>
    <row r="125" s="1" customFormat="1" ht="5.25" customHeight="1">
      <c r="B125" s="322"/>
      <c r="C125" s="297"/>
      <c r="D125" s="297"/>
      <c r="E125" s="297"/>
      <c r="F125" s="297"/>
      <c r="G125" s="323"/>
      <c r="H125" s="297"/>
      <c r="I125" s="297"/>
      <c r="J125" s="297"/>
      <c r="K125" s="324"/>
    </row>
    <row r="126" s="1" customFormat="1" ht="15" customHeight="1">
      <c r="B126" s="322"/>
      <c r="C126" s="277" t="s">
        <v>733</v>
      </c>
      <c r="D126" s="299"/>
      <c r="E126" s="299"/>
      <c r="F126" s="300" t="s">
        <v>730</v>
      </c>
      <c r="G126" s="277"/>
      <c r="H126" s="277" t="s">
        <v>770</v>
      </c>
      <c r="I126" s="277" t="s">
        <v>732</v>
      </c>
      <c r="J126" s="277">
        <v>120</v>
      </c>
      <c r="K126" s="325"/>
    </row>
    <row r="127" s="1" customFormat="1" ht="15" customHeight="1">
      <c r="B127" s="322"/>
      <c r="C127" s="277" t="s">
        <v>779</v>
      </c>
      <c r="D127" s="277"/>
      <c r="E127" s="277"/>
      <c r="F127" s="300" t="s">
        <v>730</v>
      </c>
      <c r="G127" s="277"/>
      <c r="H127" s="277" t="s">
        <v>780</v>
      </c>
      <c r="I127" s="277" t="s">
        <v>732</v>
      </c>
      <c r="J127" s="277" t="s">
        <v>781</v>
      </c>
      <c r="K127" s="325"/>
    </row>
    <row r="128" s="1" customFormat="1" ht="15" customHeight="1">
      <c r="B128" s="322"/>
      <c r="C128" s="277" t="s">
        <v>678</v>
      </c>
      <c r="D128" s="277"/>
      <c r="E128" s="277"/>
      <c r="F128" s="300" t="s">
        <v>730</v>
      </c>
      <c r="G128" s="277"/>
      <c r="H128" s="277" t="s">
        <v>782</v>
      </c>
      <c r="I128" s="277" t="s">
        <v>732</v>
      </c>
      <c r="J128" s="277" t="s">
        <v>781</v>
      </c>
      <c r="K128" s="325"/>
    </row>
    <row r="129" s="1" customFormat="1" ht="15" customHeight="1">
      <c r="B129" s="322"/>
      <c r="C129" s="277" t="s">
        <v>741</v>
      </c>
      <c r="D129" s="277"/>
      <c r="E129" s="277"/>
      <c r="F129" s="300" t="s">
        <v>736</v>
      </c>
      <c r="G129" s="277"/>
      <c r="H129" s="277" t="s">
        <v>742</v>
      </c>
      <c r="I129" s="277" t="s">
        <v>732</v>
      </c>
      <c r="J129" s="277">
        <v>15</v>
      </c>
      <c r="K129" s="325"/>
    </row>
    <row r="130" s="1" customFormat="1" ht="15" customHeight="1">
      <c r="B130" s="322"/>
      <c r="C130" s="303" t="s">
        <v>743</v>
      </c>
      <c r="D130" s="303"/>
      <c r="E130" s="303"/>
      <c r="F130" s="304" t="s">
        <v>736</v>
      </c>
      <c r="G130" s="303"/>
      <c r="H130" s="303" t="s">
        <v>744</v>
      </c>
      <c r="I130" s="303" t="s">
        <v>732</v>
      </c>
      <c r="J130" s="303">
        <v>15</v>
      </c>
      <c r="K130" s="325"/>
    </row>
    <row r="131" s="1" customFormat="1" ht="15" customHeight="1">
      <c r="B131" s="322"/>
      <c r="C131" s="303" t="s">
        <v>745</v>
      </c>
      <c r="D131" s="303"/>
      <c r="E131" s="303"/>
      <c r="F131" s="304" t="s">
        <v>736</v>
      </c>
      <c r="G131" s="303"/>
      <c r="H131" s="303" t="s">
        <v>746</v>
      </c>
      <c r="I131" s="303" t="s">
        <v>732</v>
      </c>
      <c r="J131" s="303">
        <v>20</v>
      </c>
      <c r="K131" s="325"/>
    </row>
    <row r="132" s="1" customFormat="1" ht="15" customHeight="1">
      <c r="B132" s="322"/>
      <c r="C132" s="303" t="s">
        <v>747</v>
      </c>
      <c r="D132" s="303"/>
      <c r="E132" s="303"/>
      <c r="F132" s="304" t="s">
        <v>736</v>
      </c>
      <c r="G132" s="303"/>
      <c r="H132" s="303" t="s">
        <v>748</v>
      </c>
      <c r="I132" s="303" t="s">
        <v>732</v>
      </c>
      <c r="J132" s="303">
        <v>20</v>
      </c>
      <c r="K132" s="325"/>
    </row>
    <row r="133" s="1" customFormat="1" ht="15" customHeight="1">
      <c r="B133" s="322"/>
      <c r="C133" s="277" t="s">
        <v>735</v>
      </c>
      <c r="D133" s="277"/>
      <c r="E133" s="277"/>
      <c r="F133" s="300" t="s">
        <v>736</v>
      </c>
      <c r="G133" s="277"/>
      <c r="H133" s="277" t="s">
        <v>770</v>
      </c>
      <c r="I133" s="277" t="s">
        <v>732</v>
      </c>
      <c r="J133" s="277">
        <v>50</v>
      </c>
      <c r="K133" s="325"/>
    </row>
    <row r="134" s="1" customFormat="1" ht="15" customHeight="1">
      <c r="B134" s="322"/>
      <c r="C134" s="277" t="s">
        <v>749</v>
      </c>
      <c r="D134" s="277"/>
      <c r="E134" s="277"/>
      <c r="F134" s="300" t="s">
        <v>736</v>
      </c>
      <c r="G134" s="277"/>
      <c r="H134" s="277" t="s">
        <v>770</v>
      </c>
      <c r="I134" s="277" t="s">
        <v>732</v>
      </c>
      <c r="J134" s="277">
        <v>50</v>
      </c>
      <c r="K134" s="325"/>
    </row>
    <row r="135" s="1" customFormat="1" ht="15" customHeight="1">
      <c r="B135" s="322"/>
      <c r="C135" s="277" t="s">
        <v>755</v>
      </c>
      <c r="D135" s="277"/>
      <c r="E135" s="277"/>
      <c r="F135" s="300" t="s">
        <v>736</v>
      </c>
      <c r="G135" s="277"/>
      <c r="H135" s="277" t="s">
        <v>770</v>
      </c>
      <c r="I135" s="277" t="s">
        <v>732</v>
      </c>
      <c r="J135" s="277">
        <v>50</v>
      </c>
      <c r="K135" s="325"/>
    </row>
    <row r="136" s="1" customFormat="1" ht="15" customHeight="1">
      <c r="B136" s="322"/>
      <c r="C136" s="277" t="s">
        <v>757</v>
      </c>
      <c r="D136" s="277"/>
      <c r="E136" s="277"/>
      <c r="F136" s="300" t="s">
        <v>736</v>
      </c>
      <c r="G136" s="277"/>
      <c r="H136" s="277" t="s">
        <v>770</v>
      </c>
      <c r="I136" s="277" t="s">
        <v>732</v>
      </c>
      <c r="J136" s="277">
        <v>50</v>
      </c>
      <c r="K136" s="325"/>
    </row>
    <row r="137" s="1" customFormat="1" ht="15" customHeight="1">
      <c r="B137" s="322"/>
      <c r="C137" s="277" t="s">
        <v>758</v>
      </c>
      <c r="D137" s="277"/>
      <c r="E137" s="277"/>
      <c r="F137" s="300" t="s">
        <v>736</v>
      </c>
      <c r="G137" s="277"/>
      <c r="H137" s="277" t="s">
        <v>783</v>
      </c>
      <c r="I137" s="277" t="s">
        <v>732</v>
      </c>
      <c r="J137" s="277">
        <v>255</v>
      </c>
      <c r="K137" s="325"/>
    </row>
    <row r="138" s="1" customFormat="1" ht="15" customHeight="1">
      <c r="B138" s="322"/>
      <c r="C138" s="277" t="s">
        <v>760</v>
      </c>
      <c r="D138" s="277"/>
      <c r="E138" s="277"/>
      <c r="F138" s="300" t="s">
        <v>730</v>
      </c>
      <c r="G138" s="277"/>
      <c r="H138" s="277" t="s">
        <v>784</v>
      </c>
      <c r="I138" s="277" t="s">
        <v>762</v>
      </c>
      <c r="J138" s="277"/>
      <c r="K138" s="325"/>
    </row>
    <row r="139" s="1" customFormat="1" ht="15" customHeight="1">
      <c r="B139" s="322"/>
      <c r="C139" s="277" t="s">
        <v>763</v>
      </c>
      <c r="D139" s="277"/>
      <c r="E139" s="277"/>
      <c r="F139" s="300" t="s">
        <v>730</v>
      </c>
      <c r="G139" s="277"/>
      <c r="H139" s="277" t="s">
        <v>785</v>
      </c>
      <c r="I139" s="277" t="s">
        <v>765</v>
      </c>
      <c r="J139" s="277"/>
      <c r="K139" s="325"/>
    </row>
    <row r="140" s="1" customFormat="1" ht="15" customHeight="1">
      <c r="B140" s="322"/>
      <c r="C140" s="277" t="s">
        <v>766</v>
      </c>
      <c r="D140" s="277"/>
      <c r="E140" s="277"/>
      <c r="F140" s="300" t="s">
        <v>730</v>
      </c>
      <c r="G140" s="277"/>
      <c r="H140" s="277" t="s">
        <v>766</v>
      </c>
      <c r="I140" s="277" t="s">
        <v>765</v>
      </c>
      <c r="J140" s="277"/>
      <c r="K140" s="325"/>
    </row>
    <row r="141" s="1" customFormat="1" ht="15" customHeight="1">
      <c r="B141" s="322"/>
      <c r="C141" s="277" t="s">
        <v>39</v>
      </c>
      <c r="D141" s="277"/>
      <c r="E141" s="277"/>
      <c r="F141" s="300" t="s">
        <v>730</v>
      </c>
      <c r="G141" s="277"/>
      <c r="H141" s="277" t="s">
        <v>786</v>
      </c>
      <c r="I141" s="277" t="s">
        <v>765</v>
      </c>
      <c r="J141" s="277"/>
      <c r="K141" s="325"/>
    </row>
    <row r="142" s="1" customFormat="1" ht="15" customHeight="1">
      <c r="B142" s="322"/>
      <c r="C142" s="277" t="s">
        <v>787</v>
      </c>
      <c r="D142" s="277"/>
      <c r="E142" s="277"/>
      <c r="F142" s="300" t="s">
        <v>730</v>
      </c>
      <c r="G142" s="277"/>
      <c r="H142" s="277" t="s">
        <v>788</v>
      </c>
      <c r="I142" s="277" t="s">
        <v>765</v>
      </c>
      <c r="J142" s="277"/>
      <c r="K142" s="325"/>
    </row>
    <row r="143" s="1" customFormat="1" ht="15" customHeight="1">
      <c r="B143" s="326"/>
      <c r="C143" s="327"/>
      <c r="D143" s="327"/>
      <c r="E143" s="327"/>
      <c r="F143" s="327"/>
      <c r="G143" s="327"/>
      <c r="H143" s="327"/>
      <c r="I143" s="327"/>
      <c r="J143" s="327"/>
      <c r="K143" s="328"/>
    </row>
    <row r="144" s="1" customFormat="1" ht="18.75" customHeight="1">
      <c r="B144" s="313"/>
      <c r="C144" s="313"/>
      <c r="D144" s="313"/>
      <c r="E144" s="313"/>
      <c r="F144" s="314"/>
      <c r="G144" s="313"/>
      <c r="H144" s="313"/>
      <c r="I144" s="313"/>
      <c r="J144" s="313"/>
      <c r="K144" s="313"/>
    </row>
    <row r="145" s="1" customFormat="1" ht="18.75" customHeight="1"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</row>
    <row r="146" s="1" customFormat="1" ht="7.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8"/>
    </row>
    <row r="147" s="1" customFormat="1" ht="45" customHeight="1">
      <c r="B147" s="289"/>
      <c r="C147" s="290" t="s">
        <v>789</v>
      </c>
      <c r="D147" s="290"/>
      <c r="E147" s="290"/>
      <c r="F147" s="290"/>
      <c r="G147" s="290"/>
      <c r="H147" s="290"/>
      <c r="I147" s="290"/>
      <c r="J147" s="290"/>
      <c r="K147" s="291"/>
    </row>
    <row r="148" s="1" customFormat="1" ht="17.25" customHeight="1">
      <c r="B148" s="289"/>
      <c r="C148" s="292" t="s">
        <v>724</v>
      </c>
      <c r="D148" s="292"/>
      <c r="E148" s="292"/>
      <c r="F148" s="292" t="s">
        <v>725</v>
      </c>
      <c r="G148" s="293"/>
      <c r="H148" s="292" t="s">
        <v>55</v>
      </c>
      <c r="I148" s="292" t="s">
        <v>58</v>
      </c>
      <c r="J148" s="292" t="s">
        <v>726</v>
      </c>
      <c r="K148" s="291"/>
    </row>
    <row r="149" s="1" customFormat="1" ht="17.25" customHeight="1">
      <c r="B149" s="289"/>
      <c r="C149" s="294" t="s">
        <v>727</v>
      </c>
      <c r="D149" s="294"/>
      <c r="E149" s="294"/>
      <c r="F149" s="295" t="s">
        <v>728</v>
      </c>
      <c r="G149" s="296"/>
      <c r="H149" s="294"/>
      <c r="I149" s="294"/>
      <c r="J149" s="294" t="s">
        <v>729</v>
      </c>
      <c r="K149" s="291"/>
    </row>
    <row r="150" s="1" customFormat="1" ht="5.25" customHeight="1">
      <c r="B150" s="302"/>
      <c r="C150" s="297"/>
      <c r="D150" s="297"/>
      <c r="E150" s="297"/>
      <c r="F150" s="297"/>
      <c r="G150" s="298"/>
      <c r="H150" s="297"/>
      <c r="I150" s="297"/>
      <c r="J150" s="297"/>
      <c r="K150" s="325"/>
    </row>
    <row r="151" s="1" customFormat="1" ht="15" customHeight="1">
      <c r="B151" s="302"/>
      <c r="C151" s="329" t="s">
        <v>733</v>
      </c>
      <c r="D151" s="277"/>
      <c r="E151" s="277"/>
      <c r="F151" s="330" t="s">
        <v>730</v>
      </c>
      <c r="G151" s="277"/>
      <c r="H151" s="329" t="s">
        <v>770</v>
      </c>
      <c r="I151" s="329" t="s">
        <v>732</v>
      </c>
      <c r="J151" s="329">
        <v>120</v>
      </c>
      <c r="K151" s="325"/>
    </row>
    <row r="152" s="1" customFormat="1" ht="15" customHeight="1">
      <c r="B152" s="302"/>
      <c r="C152" s="329" t="s">
        <v>779</v>
      </c>
      <c r="D152" s="277"/>
      <c r="E152" s="277"/>
      <c r="F152" s="330" t="s">
        <v>730</v>
      </c>
      <c r="G152" s="277"/>
      <c r="H152" s="329" t="s">
        <v>790</v>
      </c>
      <c r="I152" s="329" t="s">
        <v>732</v>
      </c>
      <c r="J152" s="329" t="s">
        <v>781</v>
      </c>
      <c r="K152" s="325"/>
    </row>
    <row r="153" s="1" customFormat="1" ht="15" customHeight="1">
      <c r="B153" s="302"/>
      <c r="C153" s="329" t="s">
        <v>678</v>
      </c>
      <c r="D153" s="277"/>
      <c r="E153" s="277"/>
      <c r="F153" s="330" t="s">
        <v>730</v>
      </c>
      <c r="G153" s="277"/>
      <c r="H153" s="329" t="s">
        <v>791</v>
      </c>
      <c r="I153" s="329" t="s">
        <v>732</v>
      </c>
      <c r="J153" s="329" t="s">
        <v>781</v>
      </c>
      <c r="K153" s="325"/>
    </row>
    <row r="154" s="1" customFormat="1" ht="15" customHeight="1">
      <c r="B154" s="302"/>
      <c r="C154" s="329" t="s">
        <v>735</v>
      </c>
      <c r="D154" s="277"/>
      <c r="E154" s="277"/>
      <c r="F154" s="330" t="s">
        <v>736</v>
      </c>
      <c r="G154" s="277"/>
      <c r="H154" s="329" t="s">
        <v>770</v>
      </c>
      <c r="I154" s="329" t="s">
        <v>732</v>
      </c>
      <c r="J154" s="329">
        <v>50</v>
      </c>
      <c r="K154" s="325"/>
    </row>
    <row r="155" s="1" customFormat="1" ht="15" customHeight="1">
      <c r="B155" s="302"/>
      <c r="C155" s="329" t="s">
        <v>738</v>
      </c>
      <c r="D155" s="277"/>
      <c r="E155" s="277"/>
      <c r="F155" s="330" t="s">
        <v>730</v>
      </c>
      <c r="G155" s="277"/>
      <c r="H155" s="329" t="s">
        <v>770</v>
      </c>
      <c r="I155" s="329" t="s">
        <v>740</v>
      </c>
      <c r="J155" s="329"/>
      <c r="K155" s="325"/>
    </row>
    <row r="156" s="1" customFormat="1" ht="15" customHeight="1">
      <c r="B156" s="302"/>
      <c r="C156" s="329" t="s">
        <v>749</v>
      </c>
      <c r="D156" s="277"/>
      <c r="E156" s="277"/>
      <c r="F156" s="330" t="s">
        <v>736</v>
      </c>
      <c r="G156" s="277"/>
      <c r="H156" s="329" t="s">
        <v>770</v>
      </c>
      <c r="I156" s="329" t="s">
        <v>732</v>
      </c>
      <c r="J156" s="329">
        <v>50</v>
      </c>
      <c r="K156" s="325"/>
    </row>
    <row r="157" s="1" customFormat="1" ht="15" customHeight="1">
      <c r="B157" s="302"/>
      <c r="C157" s="329" t="s">
        <v>757</v>
      </c>
      <c r="D157" s="277"/>
      <c r="E157" s="277"/>
      <c r="F157" s="330" t="s">
        <v>736</v>
      </c>
      <c r="G157" s="277"/>
      <c r="H157" s="329" t="s">
        <v>770</v>
      </c>
      <c r="I157" s="329" t="s">
        <v>732</v>
      </c>
      <c r="J157" s="329">
        <v>50</v>
      </c>
      <c r="K157" s="325"/>
    </row>
    <row r="158" s="1" customFormat="1" ht="15" customHeight="1">
      <c r="B158" s="302"/>
      <c r="C158" s="329" t="s">
        <v>755</v>
      </c>
      <c r="D158" s="277"/>
      <c r="E158" s="277"/>
      <c r="F158" s="330" t="s">
        <v>736</v>
      </c>
      <c r="G158" s="277"/>
      <c r="H158" s="329" t="s">
        <v>770</v>
      </c>
      <c r="I158" s="329" t="s">
        <v>732</v>
      </c>
      <c r="J158" s="329">
        <v>50</v>
      </c>
      <c r="K158" s="325"/>
    </row>
    <row r="159" s="1" customFormat="1" ht="15" customHeight="1">
      <c r="B159" s="302"/>
      <c r="C159" s="329" t="s">
        <v>83</v>
      </c>
      <c r="D159" s="277"/>
      <c r="E159" s="277"/>
      <c r="F159" s="330" t="s">
        <v>730</v>
      </c>
      <c r="G159" s="277"/>
      <c r="H159" s="329" t="s">
        <v>792</v>
      </c>
      <c r="I159" s="329" t="s">
        <v>732</v>
      </c>
      <c r="J159" s="329" t="s">
        <v>793</v>
      </c>
      <c r="K159" s="325"/>
    </row>
    <row r="160" s="1" customFormat="1" ht="15" customHeight="1">
      <c r="B160" s="302"/>
      <c r="C160" s="329" t="s">
        <v>794</v>
      </c>
      <c r="D160" s="277"/>
      <c r="E160" s="277"/>
      <c r="F160" s="330" t="s">
        <v>730</v>
      </c>
      <c r="G160" s="277"/>
      <c r="H160" s="329" t="s">
        <v>795</v>
      </c>
      <c r="I160" s="329" t="s">
        <v>765</v>
      </c>
      <c r="J160" s="329"/>
      <c r="K160" s="325"/>
    </row>
    <row r="161" s="1" customFormat="1" ht="15" customHeight="1">
      <c r="B161" s="331"/>
      <c r="C161" s="311"/>
      <c r="D161" s="311"/>
      <c r="E161" s="311"/>
      <c r="F161" s="311"/>
      <c r="G161" s="311"/>
      <c r="H161" s="311"/>
      <c r="I161" s="311"/>
      <c r="J161" s="311"/>
      <c r="K161" s="332"/>
    </row>
    <row r="162" s="1" customFormat="1" ht="18.75" customHeight="1">
      <c r="B162" s="313"/>
      <c r="C162" s="323"/>
      <c r="D162" s="323"/>
      <c r="E162" s="323"/>
      <c r="F162" s="333"/>
      <c r="G162" s="323"/>
      <c r="H162" s="323"/>
      <c r="I162" s="323"/>
      <c r="J162" s="323"/>
      <c r="K162" s="313"/>
    </row>
    <row r="163" s="1" customFormat="1" ht="18.75" customHeight="1">
      <c r="B163" s="285"/>
      <c r="C163" s="285"/>
      <c r="D163" s="285"/>
      <c r="E163" s="285"/>
      <c r="F163" s="285"/>
      <c r="G163" s="285"/>
      <c r="H163" s="285"/>
      <c r="I163" s="285"/>
      <c r="J163" s="285"/>
      <c r="K163" s="285"/>
    </row>
    <row r="164" s="1" customFormat="1" ht="7.5" customHeight="1">
      <c r="B164" s="264"/>
      <c r="C164" s="265"/>
      <c r="D164" s="265"/>
      <c r="E164" s="265"/>
      <c r="F164" s="265"/>
      <c r="G164" s="265"/>
      <c r="H164" s="265"/>
      <c r="I164" s="265"/>
      <c r="J164" s="265"/>
      <c r="K164" s="266"/>
    </row>
    <row r="165" s="1" customFormat="1" ht="45" customHeight="1">
      <c r="B165" s="267"/>
      <c r="C165" s="268" t="s">
        <v>796</v>
      </c>
      <c r="D165" s="268"/>
      <c r="E165" s="268"/>
      <c r="F165" s="268"/>
      <c r="G165" s="268"/>
      <c r="H165" s="268"/>
      <c r="I165" s="268"/>
      <c r="J165" s="268"/>
      <c r="K165" s="269"/>
    </row>
    <row r="166" s="1" customFormat="1" ht="17.25" customHeight="1">
      <c r="B166" s="267"/>
      <c r="C166" s="292" t="s">
        <v>724</v>
      </c>
      <c r="D166" s="292"/>
      <c r="E166" s="292"/>
      <c r="F166" s="292" t="s">
        <v>725</v>
      </c>
      <c r="G166" s="334"/>
      <c r="H166" s="335" t="s">
        <v>55</v>
      </c>
      <c r="I166" s="335" t="s">
        <v>58</v>
      </c>
      <c r="J166" s="292" t="s">
        <v>726</v>
      </c>
      <c r="K166" s="269"/>
    </row>
    <row r="167" s="1" customFormat="1" ht="17.25" customHeight="1">
      <c r="B167" s="270"/>
      <c r="C167" s="294" t="s">
        <v>727</v>
      </c>
      <c r="D167" s="294"/>
      <c r="E167" s="294"/>
      <c r="F167" s="295" t="s">
        <v>728</v>
      </c>
      <c r="G167" s="336"/>
      <c r="H167" s="337"/>
      <c r="I167" s="337"/>
      <c r="J167" s="294" t="s">
        <v>729</v>
      </c>
      <c r="K167" s="272"/>
    </row>
    <row r="168" s="1" customFormat="1" ht="5.25" customHeight="1">
      <c r="B168" s="302"/>
      <c r="C168" s="297"/>
      <c r="D168" s="297"/>
      <c r="E168" s="297"/>
      <c r="F168" s="297"/>
      <c r="G168" s="298"/>
      <c r="H168" s="297"/>
      <c r="I168" s="297"/>
      <c r="J168" s="297"/>
      <c r="K168" s="325"/>
    </row>
    <row r="169" s="1" customFormat="1" ht="15" customHeight="1">
      <c r="B169" s="302"/>
      <c r="C169" s="277" t="s">
        <v>733</v>
      </c>
      <c r="D169" s="277"/>
      <c r="E169" s="277"/>
      <c r="F169" s="300" t="s">
        <v>730</v>
      </c>
      <c r="G169" s="277"/>
      <c r="H169" s="277" t="s">
        <v>770</v>
      </c>
      <c r="I169" s="277" t="s">
        <v>732</v>
      </c>
      <c r="J169" s="277">
        <v>120</v>
      </c>
      <c r="K169" s="325"/>
    </row>
    <row r="170" s="1" customFormat="1" ht="15" customHeight="1">
      <c r="B170" s="302"/>
      <c r="C170" s="277" t="s">
        <v>779</v>
      </c>
      <c r="D170" s="277"/>
      <c r="E170" s="277"/>
      <c r="F170" s="300" t="s">
        <v>730</v>
      </c>
      <c r="G170" s="277"/>
      <c r="H170" s="277" t="s">
        <v>780</v>
      </c>
      <c r="I170" s="277" t="s">
        <v>732</v>
      </c>
      <c r="J170" s="277" t="s">
        <v>781</v>
      </c>
      <c r="K170" s="325"/>
    </row>
    <row r="171" s="1" customFormat="1" ht="15" customHeight="1">
      <c r="B171" s="302"/>
      <c r="C171" s="277" t="s">
        <v>678</v>
      </c>
      <c r="D171" s="277"/>
      <c r="E171" s="277"/>
      <c r="F171" s="300" t="s">
        <v>730</v>
      </c>
      <c r="G171" s="277"/>
      <c r="H171" s="277" t="s">
        <v>797</v>
      </c>
      <c r="I171" s="277" t="s">
        <v>732</v>
      </c>
      <c r="J171" s="277" t="s">
        <v>781</v>
      </c>
      <c r="K171" s="325"/>
    </row>
    <row r="172" s="1" customFormat="1" ht="15" customHeight="1">
      <c r="B172" s="302"/>
      <c r="C172" s="277" t="s">
        <v>735</v>
      </c>
      <c r="D172" s="277"/>
      <c r="E172" s="277"/>
      <c r="F172" s="300" t="s">
        <v>736</v>
      </c>
      <c r="G172" s="277"/>
      <c r="H172" s="277" t="s">
        <v>797</v>
      </c>
      <c r="I172" s="277" t="s">
        <v>732</v>
      </c>
      <c r="J172" s="277">
        <v>50</v>
      </c>
      <c r="K172" s="325"/>
    </row>
    <row r="173" s="1" customFormat="1" ht="15" customHeight="1">
      <c r="B173" s="302"/>
      <c r="C173" s="277" t="s">
        <v>738</v>
      </c>
      <c r="D173" s="277"/>
      <c r="E173" s="277"/>
      <c r="F173" s="300" t="s">
        <v>730</v>
      </c>
      <c r="G173" s="277"/>
      <c r="H173" s="277" t="s">
        <v>797</v>
      </c>
      <c r="I173" s="277" t="s">
        <v>740</v>
      </c>
      <c r="J173" s="277"/>
      <c r="K173" s="325"/>
    </row>
    <row r="174" s="1" customFormat="1" ht="15" customHeight="1">
      <c r="B174" s="302"/>
      <c r="C174" s="277" t="s">
        <v>749</v>
      </c>
      <c r="D174" s="277"/>
      <c r="E174" s="277"/>
      <c r="F174" s="300" t="s">
        <v>736</v>
      </c>
      <c r="G174" s="277"/>
      <c r="H174" s="277" t="s">
        <v>797</v>
      </c>
      <c r="I174" s="277" t="s">
        <v>732</v>
      </c>
      <c r="J174" s="277">
        <v>50</v>
      </c>
      <c r="K174" s="325"/>
    </row>
    <row r="175" s="1" customFormat="1" ht="15" customHeight="1">
      <c r="B175" s="302"/>
      <c r="C175" s="277" t="s">
        <v>757</v>
      </c>
      <c r="D175" s="277"/>
      <c r="E175" s="277"/>
      <c r="F175" s="300" t="s">
        <v>736</v>
      </c>
      <c r="G175" s="277"/>
      <c r="H175" s="277" t="s">
        <v>797</v>
      </c>
      <c r="I175" s="277" t="s">
        <v>732</v>
      </c>
      <c r="J175" s="277">
        <v>50</v>
      </c>
      <c r="K175" s="325"/>
    </row>
    <row r="176" s="1" customFormat="1" ht="15" customHeight="1">
      <c r="B176" s="302"/>
      <c r="C176" s="277" t="s">
        <v>755</v>
      </c>
      <c r="D176" s="277"/>
      <c r="E176" s="277"/>
      <c r="F176" s="300" t="s">
        <v>736</v>
      </c>
      <c r="G176" s="277"/>
      <c r="H176" s="277" t="s">
        <v>797</v>
      </c>
      <c r="I176" s="277" t="s">
        <v>732</v>
      </c>
      <c r="J176" s="277">
        <v>50</v>
      </c>
      <c r="K176" s="325"/>
    </row>
    <row r="177" s="1" customFormat="1" ht="15" customHeight="1">
      <c r="B177" s="302"/>
      <c r="C177" s="277" t="s">
        <v>101</v>
      </c>
      <c r="D177" s="277"/>
      <c r="E177" s="277"/>
      <c r="F177" s="300" t="s">
        <v>730</v>
      </c>
      <c r="G177" s="277"/>
      <c r="H177" s="277" t="s">
        <v>798</v>
      </c>
      <c r="I177" s="277" t="s">
        <v>799</v>
      </c>
      <c r="J177" s="277"/>
      <c r="K177" s="325"/>
    </row>
    <row r="178" s="1" customFormat="1" ht="15" customHeight="1">
      <c r="B178" s="302"/>
      <c r="C178" s="277" t="s">
        <v>58</v>
      </c>
      <c r="D178" s="277"/>
      <c r="E178" s="277"/>
      <c r="F178" s="300" t="s">
        <v>730</v>
      </c>
      <c r="G178" s="277"/>
      <c r="H178" s="277" t="s">
        <v>800</v>
      </c>
      <c r="I178" s="277" t="s">
        <v>801</v>
      </c>
      <c r="J178" s="277">
        <v>1</v>
      </c>
      <c r="K178" s="325"/>
    </row>
    <row r="179" s="1" customFormat="1" ht="15" customHeight="1">
      <c r="B179" s="302"/>
      <c r="C179" s="277" t="s">
        <v>54</v>
      </c>
      <c r="D179" s="277"/>
      <c r="E179" s="277"/>
      <c r="F179" s="300" t="s">
        <v>730</v>
      </c>
      <c r="G179" s="277"/>
      <c r="H179" s="277" t="s">
        <v>802</v>
      </c>
      <c r="I179" s="277" t="s">
        <v>732</v>
      </c>
      <c r="J179" s="277">
        <v>20</v>
      </c>
      <c r="K179" s="325"/>
    </row>
    <row r="180" s="1" customFormat="1" ht="15" customHeight="1">
      <c r="B180" s="302"/>
      <c r="C180" s="277" t="s">
        <v>55</v>
      </c>
      <c r="D180" s="277"/>
      <c r="E180" s="277"/>
      <c r="F180" s="300" t="s">
        <v>730</v>
      </c>
      <c r="G180" s="277"/>
      <c r="H180" s="277" t="s">
        <v>803</v>
      </c>
      <c r="I180" s="277" t="s">
        <v>732</v>
      </c>
      <c r="J180" s="277">
        <v>255</v>
      </c>
      <c r="K180" s="325"/>
    </row>
    <row r="181" s="1" customFormat="1" ht="15" customHeight="1">
      <c r="B181" s="302"/>
      <c r="C181" s="277" t="s">
        <v>102</v>
      </c>
      <c r="D181" s="277"/>
      <c r="E181" s="277"/>
      <c r="F181" s="300" t="s">
        <v>730</v>
      </c>
      <c r="G181" s="277"/>
      <c r="H181" s="277" t="s">
        <v>694</v>
      </c>
      <c r="I181" s="277" t="s">
        <v>732</v>
      </c>
      <c r="J181" s="277">
        <v>10</v>
      </c>
      <c r="K181" s="325"/>
    </row>
    <row r="182" s="1" customFormat="1" ht="15" customHeight="1">
      <c r="B182" s="302"/>
      <c r="C182" s="277" t="s">
        <v>103</v>
      </c>
      <c r="D182" s="277"/>
      <c r="E182" s="277"/>
      <c r="F182" s="300" t="s">
        <v>730</v>
      </c>
      <c r="G182" s="277"/>
      <c r="H182" s="277" t="s">
        <v>804</v>
      </c>
      <c r="I182" s="277" t="s">
        <v>765</v>
      </c>
      <c r="J182" s="277"/>
      <c r="K182" s="325"/>
    </row>
    <row r="183" s="1" customFormat="1" ht="15" customHeight="1">
      <c r="B183" s="302"/>
      <c r="C183" s="277" t="s">
        <v>805</v>
      </c>
      <c r="D183" s="277"/>
      <c r="E183" s="277"/>
      <c r="F183" s="300" t="s">
        <v>730</v>
      </c>
      <c r="G183" s="277"/>
      <c r="H183" s="277" t="s">
        <v>806</v>
      </c>
      <c r="I183" s="277" t="s">
        <v>765</v>
      </c>
      <c r="J183" s="277"/>
      <c r="K183" s="325"/>
    </row>
    <row r="184" s="1" customFormat="1" ht="15" customHeight="1">
      <c r="B184" s="302"/>
      <c r="C184" s="277" t="s">
        <v>794</v>
      </c>
      <c r="D184" s="277"/>
      <c r="E184" s="277"/>
      <c r="F184" s="300" t="s">
        <v>730</v>
      </c>
      <c r="G184" s="277"/>
      <c r="H184" s="277" t="s">
        <v>807</v>
      </c>
      <c r="I184" s="277" t="s">
        <v>765</v>
      </c>
      <c r="J184" s="277"/>
      <c r="K184" s="325"/>
    </row>
    <row r="185" s="1" customFormat="1" ht="15" customHeight="1">
      <c r="B185" s="302"/>
      <c r="C185" s="277" t="s">
        <v>105</v>
      </c>
      <c r="D185" s="277"/>
      <c r="E185" s="277"/>
      <c r="F185" s="300" t="s">
        <v>736</v>
      </c>
      <c r="G185" s="277"/>
      <c r="H185" s="277" t="s">
        <v>808</v>
      </c>
      <c r="I185" s="277" t="s">
        <v>732</v>
      </c>
      <c r="J185" s="277">
        <v>50</v>
      </c>
      <c r="K185" s="325"/>
    </row>
    <row r="186" s="1" customFormat="1" ht="15" customHeight="1">
      <c r="B186" s="302"/>
      <c r="C186" s="277" t="s">
        <v>809</v>
      </c>
      <c r="D186" s="277"/>
      <c r="E186" s="277"/>
      <c r="F186" s="300" t="s">
        <v>736</v>
      </c>
      <c r="G186" s="277"/>
      <c r="H186" s="277" t="s">
        <v>810</v>
      </c>
      <c r="I186" s="277" t="s">
        <v>811</v>
      </c>
      <c r="J186" s="277"/>
      <c r="K186" s="325"/>
    </row>
    <row r="187" s="1" customFormat="1" ht="15" customHeight="1">
      <c r="B187" s="302"/>
      <c r="C187" s="277" t="s">
        <v>812</v>
      </c>
      <c r="D187" s="277"/>
      <c r="E187" s="277"/>
      <c r="F187" s="300" t="s">
        <v>736</v>
      </c>
      <c r="G187" s="277"/>
      <c r="H187" s="277" t="s">
        <v>813</v>
      </c>
      <c r="I187" s="277" t="s">
        <v>811</v>
      </c>
      <c r="J187" s="277"/>
      <c r="K187" s="325"/>
    </row>
    <row r="188" s="1" customFormat="1" ht="15" customHeight="1">
      <c r="B188" s="302"/>
      <c r="C188" s="277" t="s">
        <v>814</v>
      </c>
      <c r="D188" s="277"/>
      <c r="E188" s="277"/>
      <c r="F188" s="300" t="s">
        <v>736</v>
      </c>
      <c r="G188" s="277"/>
      <c r="H188" s="277" t="s">
        <v>815</v>
      </c>
      <c r="I188" s="277" t="s">
        <v>811</v>
      </c>
      <c r="J188" s="277"/>
      <c r="K188" s="325"/>
    </row>
    <row r="189" s="1" customFormat="1" ht="15" customHeight="1">
      <c r="B189" s="302"/>
      <c r="C189" s="338" t="s">
        <v>816</v>
      </c>
      <c r="D189" s="277"/>
      <c r="E189" s="277"/>
      <c r="F189" s="300" t="s">
        <v>736</v>
      </c>
      <c r="G189" s="277"/>
      <c r="H189" s="277" t="s">
        <v>817</v>
      </c>
      <c r="I189" s="277" t="s">
        <v>818</v>
      </c>
      <c r="J189" s="339" t="s">
        <v>819</v>
      </c>
      <c r="K189" s="325"/>
    </row>
    <row r="190" s="17" customFormat="1" ht="15" customHeight="1">
      <c r="B190" s="340"/>
      <c r="C190" s="341" t="s">
        <v>820</v>
      </c>
      <c r="D190" s="342"/>
      <c r="E190" s="342"/>
      <c r="F190" s="343" t="s">
        <v>736</v>
      </c>
      <c r="G190" s="342"/>
      <c r="H190" s="342" t="s">
        <v>821</v>
      </c>
      <c r="I190" s="342" t="s">
        <v>818</v>
      </c>
      <c r="J190" s="344" t="s">
        <v>819</v>
      </c>
      <c r="K190" s="345"/>
    </row>
    <row r="191" s="1" customFormat="1" ht="15" customHeight="1">
      <c r="B191" s="302"/>
      <c r="C191" s="338" t="s">
        <v>43</v>
      </c>
      <c r="D191" s="277"/>
      <c r="E191" s="277"/>
      <c r="F191" s="300" t="s">
        <v>730</v>
      </c>
      <c r="G191" s="277"/>
      <c r="H191" s="274" t="s">
        <v>822</v>
      </c>
      <c r="I191" s="277" t="s">
        <v>823</v>
      </c>
      <c r="J191" s="277"/>
      <c r="K191" s="325"/>
    </row>
    <row r="192" s="1" customFormat="1" ht="15" customHeight="1">
      <c r="B192" s="302"/>
      <c r="C192" s="338" t="s">
        <v>824</v>
      </c>
      <c r="D192" s="277"/>
      <c r="E192" s="277"/>
      <c r="F192" s="300" t="s">
        <v>730</v>
      </c>
      <c r="G192" s="277"/>
      <c r="H192" s="277" t="s">
        <v>825</v>
      </c>
      <c r="I192" s="277" t="s">
        <v>765</v>
      </c>
      <c r="J192" s="277"/>
      <c r="K192" s="325"/>
    </row>
    <row r="193" s="1" customFormat="1" ht="15" customHeight="1">
      <c r="B193" s="302"/>
      <c r="C193" s="338" t="s">
        <v>826</v>
      </c>
      <c r="D193" s="277"/>
      <c r="E193" s="277"/>
      <c r="F193" s="300" t="s">
        <v>730</v>
      </c>
      <c r="G193" s="277"/>
      <c r="H193" s="277" t="s">
        <v>827</v>
      </c>
      <c r="I193" s="277" t="s">
        <v>765</v>
      </c>
      <c r="J193" s="277"/>
      <c r="K193" s="325"/>
    </row>
    <row r="194" s="1" customFormat="1" ht="15" customHeight="1">
      <c r="B194" s="302"/>
      <c r="C194" s="338" t="s">
        <v>828</v>
      </c>
      <c r="D194" s="277"/>
      <c r="E194" s="277"/>
      <c r="F194" s="300" t="s">
        <v>736</v>
      </c>
      <c r="G194" s="277"/>
      <c r="H194" s="277" t="s">
        <v>829</v>
      </c>
      <c r="I194" s="277" t="s">
        <v>765</v>
      </c>
      <c r="J194" s="277"/>
      <c r="K194" s="325"/>
    </row>
    <row r="195" s="1" customFormat="1" ht="15" customHeight="1">
      <c r="B195" s="331"/>
      <c r="C195" s="346"/>
      <c r="D195" s="311"/>
      <c r="E195" s="311"/>
      <c r="F195" s="311"/>
      <c r="G195" s="311"/>
      <c r="H195" s="311"/>
      <c r="I195" s="311"/>
      <c r="J195" s="311"/>
      <c r="K195" s="332"/>
    </row>
    <row r="196" s="1" customFormat="1" ht="18.75" customHeight="1">
      <c r="B196" s="313"/>
      <c r="C196" s="323"/>
      <c r="D196" s="323"/>
      <c r="E196" s="323"/>
      <c r="F196" s="333"/>
      <c r="G196" s="323"/>
      <c r="H196" s="323"/>
      <c r="I196" s="323"/>
      <c r="J196" s="323"/>
      <c r="K196" s="313"/>
    </row>
    <row r="197" s="1" customFormat="1" ht="18.75" customHeight="1">
      <c r="B197" s="313"/>
      <c r="C197" s="323"/>
      <c r="D197" s="323"/>
      <c r="E197" s="323"/>
      <c r="F197" s="333"/>
      <c r="G197" s="323"/>
      <c r="H197" s="323"/>
      <c r="I197" s="323"/>
      <c r="J197" s="323"/>
      <c r="K197" s="313"/>
    </row>
    <row r="198" s="1" customFormat="1" ht="18.75" customHeight="1">
      <c r="B198" s="285"/>
      <c r="C198" s="285"/>
      <c r="D198" s="285"/>
      <c r="E198" s="285"/>
      <c r="F198" s="285"/>
      <c r="G198" s="285"/>
      <c r="H198" s="285"/>
      <c r="I198" s="285"/>
      <c r="J198" s="285"/>
      <c r="K198" s="285"/>
    </row>
    <row r="199" s="1" customFormat="1" ht="13.5">
      <c r="B199" s="264"/>
      <c r="C199" s="265"/>
      <c r="D199" s="265"/>
      <c r="E199" s="265"/>
      <c r="F199" s="265"/>
      <c r="G199" s="265"/>
      <c r="H199" s="265"/>
      <c r="I199" s="265"/>
      <c r="J199" s="265"/>
      <c r="K199" s="266"/>
    </row>
    <row r="200" s="1" customFormat="1" ht="21">
      <c r="B200" s="267"/>
      <c r="C200" s="268" t="s">
        <v>830</v>
      </c>
      <c r="D200" s="268"/>
      <c r="E200" s="268"/>
      <c r="F200" s="268"/>
      <c r="G200" s="268"/>
      <c r="H200" s="268"/>
      <c r="I200" s="268"/>
      <c r="J200" s="268"/>
      <c r="K200" s="269"/>
    </row>
    <row r="201" s="1" customFormat="1" ht="25.5" customHeight="1">
      <c r="B201" s="267"/>
      <c r="C201" s="347" t="s">
        <v>831</v>
      </c>
      <c r="D201" s="347"/>
      <c r="E201" s="347"/>
      <c r="F201" s="347" t="s">
        <v>832</v>
      </c>
      <c r="G201" s="348"/>
      <c r="H201" s="347" t="s">
        <v>833</v>
      </c>
      <c r="I201" s="347"/>
      <c r="J201" s="347"/>
      <c r="K201" s="269"/>
    </row>
    <row r="202" s="1" customFormat="1" ht="5.25" customHeight="1">
      <c r="B202" s="302"/>
      <c r="C202" s="297"/>
      <c r="D202" s="297"/>
      <c r="E202" s="297"/>
      <c r="F202" s="297"/>
      <c r="G202" s="323"/>
      <c r="H202" s="297"/>
      <c r="I202" s="297"/>
      <c r="J202" s="297"/>
      <c r="K202" s="325"/>
    </row>
    <row r="203" s="1" customFormat="1" ht="15" customHeight="1">
      <c r="B203" s="302"/>
      <c r="C203" s="277" t="s">
        <v>823</v>
      </c>
      <c r="D203" s="277"/>
      <c r="E203" s="277"/>
      <c r="F203" s="300" t="s">
        <v>44</v>
      </c>
      <c r="G203" s="277"/>
      <c r="H203" s="277" t="s">
        <v>834</v>
      </c>
      <c r="I203" s="277"/>
      <c r="J203" s="277"/>
      <c r="K203" s="325"/>
    </row>
    <row r="204" s="1" customFormat="1" ht="15" customHeight="1">
      <c r="B204" s="302"/>
      <c r="C204" s="277"/>
      <c r="D204" s="277"/>
      <c r="E204" s="277"/>
      <c r="F204" s="300" t="s">
        <v>45</v>
      </c>
      <c r="G204" s="277"/>
      <c r="H204" s="277" t="s">
        <v>835</v>
      </c>
      <c r="I204" s="277"/>
      <c r="J204" s="277"/>
      <c r="K204" s="325"/>
    </row>
    <row r="205" s="1" customFormat="1" ht="15" customHeight="1">
      <c r="B205" s="302"/>
      <c r="C205" s="277"/>
      <c r="D205" s="277"/>
      <c r="E205" s="277"/>
      <c r="F205" s="300" t="s">
        <v>48</v>
      </c>
      <c r="G205" s="277"/>
      <c r="H205" s="277" t="s">
        <v>836</v>
      </c>
      <c r="I205" s="277"/>
      <c r="J205" s="277"/>
      <c r="K205" s="325"/>
    </row>
    <row r="206" s="1" customFormat="1" ht="15" customHeight="1">
      <c r="B206" s="302"/>
      <c r="C206" s="277"/>
      <c r="D206" s="277"/>
      <c r="E206" s="277"/>
      <c r="F206" s="300" t="s">
        <v>46</v>
      </c>
      <c r="G206" s="277"/>
      <c r="H206" s="277" t="s">
        <v>837</v>
      </c>
      <c r="I206" s="277"/>
      <c r="J206" s="277"/>
      <c r="K206" s="325"/>
    </row>
    <row r="207" s="1" customFormat="1" ht="15" customHeight="1">
      <c r="B207" s="302"/>
      <c r="C207" s="277"/>
      <c r="D207" s="277"/>
      <c r="E207" s="277"/>
      <c r="F207" s="300" t="s">
        <v>47</v>
      </c>
      <c r="G207" s="277"/>
      <c r="H207" s="277" t="s">
        <v>838</v>
      </c>
      <c r="I207" s="277"/>
      <c r="J207" s="277"/>
      <c r="K207" s="325"/>
    </row>
    <row r="208" s="1" customFormat="1" ht="15" customHeight="1">
      <c r="B208" s="302"/>
      <c r="C208" s="277"/>
      <c r="D208" s="277"/>
      <c r="E208" s="277"/>
      <c r="F208" s="300"/>
      <c r="G208" s="277"/>
      <c r="H208" s="277"/>
      <c r="I208" s="277"/>
      <c r="J208" s="277"/>
      <c r="K208" s="325"/>
    </row>
    <row r="209" s="1" customFormat="1" ht="15" customHeight="1">
      <c r="B209" s="302"/>
      <c r="C209" s="277" t="s">
        <v>777</v>
      </c>
      <c r="D209" s="277"/>
      <c r="E209" s="277"/>
      <c r="F209" s="300" t="s">
        <v>77</v>
      </c>
      <c r="G209" s="277"/>
      <c r="H209" s="277" t="s">
        <v>839</v>
      </c>
      <c r="I209" s="277"/>
      <c r="J209" s="277"/>
      <c r="K209" s="325"/>
    </row>
    <row r="210" s="1" customFormat="1" ht="15" customHeight="1">
      <c r="B210" s="302"/>
      <c r="C210" s="277"/>
      <c r="D210" s="277"/>
      <c r="E210" s="277"/>
      <c r="F210" s="300" t="s">
        <v>672</v>
      </c>
      <c r="G210" s="277"/>
      <c r="H210" s="277" t="s">
        <v>673</v>
      </c>
      <c r="I210" s="277"/>
      <c r="J210" s="277"/>
      <c r="K210" s="325"/>
    </row>
    <row r="211" s="1" customFormat="1" ht="15" customHeight="1">
      <c r="B211" s="302"/>
      <c r="C211" s="277"/>
      <c r="D211" s="277"/>
      <c r="E211" s="277"/>
      <c r="F211" s="300" t="s">
        <v>670</v>
      </c>
      <c r="G211" s="277"/>
      <c r="H211" s="277" t="s">
        <v>840</v>
      </c>
      <c r="I211" s="277"/>
      <c r="J211" s="277"/>
      <c r="K211" s="325"/>
    </row>
    <row r="212" s="1" customFormat="1" ht="15" customHeight="1">
      <c r="B212" s="349"/>
      <c r="C212" s="277"/>
      <c r="D212" s="277"/>
      <c r="E212" s="277"/>
      <c r="F212" s="300" t="s">
        <v>674</v>
      </c>
      <c r="G212" s="338"/>
      <c r="H212" s="329" t="s">
        <v>675</v>
      </c>
      <c r="I212" s="329"/>
      <c r="J212" s="329"/>
      <c r="K212" s="350"/>
    </row>
    <row r="213" s="1" customFormat="1" ht="15" customHeight="1">
      <c r="B213" s="349"/>
      <c r="C213" s="277"/>
      <c r="D213" s="277"/>
      <c r="E213" s="277"/>
      <c r="F213" s="300" t="s">
        <v>676</v>
      </c>
      <c r="G213" s="338"/>
      <c r="H213" s="329" t="s">
        <v>841</v>
      </c>
      <c r="I213" s="329"/>
      <c r="J213" s="329"/>
      <c r="K213" s="350"/>
    </row>
    <row r="214" s="1" customFormat="1" ht="15" customHeight="1">
      <c r="B214" s="349"/>
      <c r="C214" s="277"/>
      <c r="D214" s="277"/>
      <c r="E214" s="277"/>
      <c r="F214" s="300"/>
      <c r="G214" s="338"/>
      <c r="H214" s="329"/>
      <c r="I214" s="329"/>
      <c r="J214" s="329"/>
      <c r="K214" s="350"/>
    </row>
    <row r="215" s="1" customFormat="1" ht="15" customHeight="1">
      <c r="B215" s="349"/>
      <c r="C215" s="277" t="s">
        <v>801</v>
      </c>
      <c r="D215" s="277"/>
      <c r="E215" s="277"/>
      <c r="F215" s="300">
        <v>1</v>
      </c>
      <c r="G215" s="338"/>
      <c r="H215" s="329" t="s">
        <v>842</v>
      </c>
      <c r="I215" s="329"/>
      <c r="J215" s="329"/>
      <c r="K215" s="350"/>
    </row>
    <row r="216" s="1" customFormat="1" ht="15" customHeight="1">
      <c r="B216" s="349"/>
      <c r="C216" s="277"/>
      <c r="D216" s="277"/>
      <c r="E216" s="277"/>
      <c r="F216" s="300">
        <v>2</v>
      </c>
      <c r="G216" s="338"/>
      <c r="H216" s="329" t="s">
        <v>843</v>
      </c>
      <c r="I216" s="329"/>
      <c r="J216" s="329"/>
      <c r="K216" s="350"/>
    </row>
    <row r="217" s="1" customFormat="1" ht="15" customHeight="1">
      <c r="B217" s="349"/>
      <c r="C217" s="277"/>
      <c r="D217" s="277"/>
      <c r="E217" s="277"/>
      <c r="F217" s="300">
        <v>3</v>
      </c>
      <c r="G217" s="338"/>
      <c r="H217" s="329" t="s">
        <v>844</v>
      </c>
      <c r="I217" s="329"/>
      <c r="J217" s="329"/>
      <c r="K217" s="350"/>
    </row>
    <row r="218" s="1" customFormat="1" ht="15" customHeight="1">
      <c r="B218" s="349"/>
      <c r="C218" s="277"/>
      <c r="D218" s="277"/>
      <c r="E218" s="277"/>
      <c r="F218" s="300">
        <v>4</v>
      </c>
      <c r="G218" s="338"/>
      <c r="H218" s="329" t="s">
        <v>845</v>
      </c>
      <c r="I218" s="329"/>
      <c r="J218" s="329"/>
      <c r="K218" s="350"/>
    </row>
    <row r="219" s="1" customFormat="1" ht="12.75" customHeight="1">
      <c r="B219" s="351"/>
      <c r="C219" s="352"/>
      <c r="D219" s="352"/>
      <c r="E219" s="352"/>
      <c r="F219" s="352"/>
      <c r="G219" s="352"/>
      <c r="H219" s="352"/>
      <c r="I219" s="352"/>
      <c r="J219" s="352"/>
      <c r="K219" s="353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DD4F2615FB5D4F92FF5702EE516CBA" ma:contentTypeVersion="16" ma:contentTypeDescription="Vytvoří nový dokument" ma:contentTypeScope="" ma:versionID="d9395dbaf479968c1aa8ca8d53b392a0">
  <xsd:schema xmlns:xsd="http://www.w3.org/2001/XMLSchema" xmlns:xs="http://www.w3.org/2001/XMLSchema" xmlns:p="http://schemas.microsoft.com/office/2006/metadata/properties" xmlns:ns2="75a5ac84-ffae-4f69-904f-34fe58abc48e" xmlns:ns3="f08e78ba-7a0e-416a-bcee-7a519529d41c" targetNamespace="http://schemas.microsoft.com/office/2006/metadata/properties" ma:root="true" ma:fieldsID="b3a5ac7cb0b4bfc923732428144915f8" ns2:_="" ns3:_="">
    <xsd:import namespace="75a5ac84-ffae-4f69-904f-34fe58abc48e"/>
    <xsd:import namespace="f08e78ba-7a0e-416a-bcee-7a519529d4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5ac84-ffae-4f69-904f-34fe58ab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e4d1aa97-ce82-46a0-a336-790b7aee38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8e78ba-7a0e-416a-bcee-7a519529d41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ad03f4-e0fd-423d-8913-6bf8930948a8}" ma:internalName="TaxCatchAll" ma:showField="CatchAllData" ma:web="f08e78ba-7a0e-416a-bcee-7a519529d4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8e78ba-7a0e-416a-bcee-7a519529d41c" xsi:nil="true"/>
    <lcf76f155ced4ddcb4097134ff3c332f xmlns="75a5ac84-ffae-4f69-904f-34fe58abc4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B2862D-2728-42A2-A43C-4603AF10C2C1}"/>
</file>

<file path=customXml/itemProps2.xml><?xml version="1.0" encoding="utf-8"?>
<ds:datastoreItem xmlns:ds="http://schemas.openxmlformats.org/officeDocument/2006/customXml" ds:itemID="{EC4647E1-4FAC-463E-81A9-70C3F6941508}"/>
</file>

<file path=customXml/itemProps3.xml><?xml version="1.0" encoding="utf-8"?>
<ds:datastoreItem xmlns:ds="http://schemas.openxmlformats.org/officeDocument/2006/customXml" ds:itemID="{281AD65D-EC4D-4DFF-9EA0-0CBA54C57BAA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HONZAL\x</dc:creator>
  <cp:lastModifiedBy>HONZAL\x</cp:lastModifiedBy>
  <dcterms:created xsi:type="dcterms:W3CDTF">2025-01-27T07:48:37Z</dcterms:created>
  <dcterms:modified xsi:type="dcterms:W3CDTF">2025-01-27T07:48:40Z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0x01010096DD4F2615FB5D4F92FF5702EE516CBA</vt:lpwstr>
  </property>
  <property fmtid="{D5CDD505-2E9C-101B-9397-08002B2CF9AE}" pid="3" name="MediaServiceImageTags">
    <vt:lpwstr/>
  </property>
</Properties>
</file>