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amedsro-my.sharepoint.com/personal/podzimek_stamed_cz/Documents/Stamed/Obchod/Servis/A_servis činnost/Servis/2024/SERVIS095-24 Caretronic Domažlice/"/>
    </mc:Choice>
  </mc:AlternateContent>
  <xr:revisionPtr revIDLastSave="0" documentId="8_{60D75244-F445-42AE-8B56-8CA3D9DA3335}" xr6:coauthVersionLast="47" xr6:coauthVersionMax="47" xr10:uidLastSave="{00000000-0000-0000-0000-000000000000}"/>
  <bookViews>
    <workbookView xWindow="-108" yWindow="-108" windowWidth="24792" windowHeight="14856" xr2:uid="{9B8DA2C4-C156-401B-8D8D-7ECBEBF90CD7}"/>
  </bookViews>
  <sheets>
    <sheet name="EPS" sheetId="18" r:id="rId1"/>
  </sheets>
  <definedNames>
    <definedName name="_xlnm.Print_Titles" localSheetId="0">EPS!$4:$4</definedName>
    <definedName name="_xlnm.Print_Area" localSheetId="0">EPS!$B$2:$J$42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8" l="1"/>
  <c r="I25" i="18"/>
  <c r="H25" i="18"/>
  <c r="J25" i="18"/>
  <c r="I24" i="18"/>
  <c r="H24" i="18"/>
  <c r="J24" i="18"/>
  <c r="H34" i="18"/>
  <c r="I34" i="18"/>
  <c r="J34" i="18"/>
  <c r="H14" i="18"/>
  <c r="I14" i="18"/>
  <c r="J14" i="18"/>
  <c r="I39" i="18"/>
  <c r="H39" i="18"/>
  <c r="I38" i="18"/>
  <c r="H38" i="18"/>
  <c r="J38" i="18"/>
  <c r="I37" i="18"/>
  <c r="H37" i="18"/>
  <c r="J37" i="18"/>
  <c r="I36" i="18"/>
  <c r="H36" i="18"/>
  <c r="J36" i="18"/>
  <c r="H7" i="18"/>
  <c r="I7" i="18"/>
  <c r="H8" i="18"/>
  <c r="I8" i="18"/>
  <c r="H9" i="18"/>
  <c r="I9" i="18"/>
  <c r="J9" i="18"/>
  <c r="H10" i="18"/>
  <c r="I10" i="18"/>
  <c r="J10" i="18"/>
  <c r="H11" i="18"/>
  <c r="I11" i="18"/>
  <c r="H12" i="18"/>
  <c r="I12" i="18"/>
  <c r="J12" i="18"/>
  <c r="H13" i="18"/>
  <c r="I13" i="18"/>
  <c r="J13" i="18"/>
  <c r="H15" i="18"/>
  <c r="I15" i="18"/>
  <c r="H16" i="18"/>
  <c r="I16" i="18"/>
  <c r="H17" i="18"/>
  <c r="I17" i="18"/>
  <c r="H18" i="18"/>
  <c r="I18" i="18"/>
  <c r="H19" i="18"/>
  <c r="I19" i="18"/>
  <c r="H20" i="18"/>
  <c r="I20" i="18"/>
  <c r="H21" i="18"/>
  <c r="I21" i="18"/>
  <c r="H22" i="18"/>
  <c r="I22" i="18"/>
  <c r="H23" i="18"/>
  <c r="I23" i="18"/>
  <c r="H26" i="18"/>
  <c r="I26" i="18"/>
  <c r="J26" i="18"/>
  <c r="H27" i="18"/>
  <c r="I27" i="18"/>
  <c r="H28" i="18"/>
  <c r="I28" i="18"/>
  <c r="H29" i="18"/>
  <c r="I29" i="18"/>
  <c r="H30" i="18"/>
  <c r="I30" i="18"/>
  <c r="H31" i="18"/>
  <c r="I31" i="18"/>
  <c r="H32" i="18"/>
  <c r="I32" i="18"/>
  <c r="J32" i="18"/>
  <c r="H33" i="18"/>
  <c r="I33" i="18"/>
  <c r="J33" i="18"/>
  <c r="H35" i="18"/>
  <c r="I35" i="18"/>
  <c r="J3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I5" i="18"/>
  <c r="I6" i="18"/>
  <c r="H6" i="18"/>
  <c r="H5" i="18"/>
  <c r="J5" i="18"/>
  <c r="J39" i="18"/>
  <c r="J28" i="18"/>
  <c r="J20" i="18"/>
  <c r="J18" i="18"/>
  <c r="J16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J29" i="18"/>
  <c r="J15" i="18"/>
  <c r="J8" i="18"/>
  <c r="J30" i="18"/>
  <c r="J23" i="18"/>
  <c r="J31" i="18"/>
  <c r="J27" i="18"/>
  <c r="J22" i="18"/>
  <c r="J21" i="18"/>
  <c r="J19" i="18"/>
  <c r="J17" i="18"/>
  <c r="J7" i="18"/>
  <c r="I40" i="18"/>
  <c r="J11" i="18"/>
  <c r="H40" i="18"/>
  <c r="J6" i="18"/>
  <c r="J40" i="18"/>
  <c r="J41" i="18"/>
  <c r="J42" i="18"/>
</calcChain>
</file>

<file path=xl/sharedStrings.xml><?xml version="1.0" encoding="utf-8"?>
<sst xmlns="http://schemas.openxmlformats.org/spreadsheetml/2006/main" count="80" uniqueCount="49">
  <si>
    <t>ks</t>
  </si>
  <si>
    <t>m</t>
  </si>
  <si>
    <t>MJ</t>
  </si>
  <si>
    <t>Pol.</t>
  </si>
  <si>
    <t xml:space="preserve"> Materiál</t>
  </si>
  <si>
    <t>Montáž</t>
  </si>
  <si>
    <t>Celkem materiál</t>
  </si>
  <si>
    <t>Celkem montáž</t>
  </si>
  <si>
    <t>Celkem</t>
  </si>
  <si>
    <t>Množství</t>
  </si>
  <si>
    <t>Popis</t>
  </si>
  <si>
    <t>Konfigurace serveru dle požadavku zákazníka</t>
  </si>
  <si>
    <t>Instalační krabička pro konektory/ovladače na zeď</t>
  </si>
  <si>
    <t>Síťový kabel, drát, CAT5E, LSOH, včetně konektorů RJ45</t>
  </si>
  <si>
    <t>Instalace datového kabelu</t>
  </si>
  <si>
    <t>Instalace koncového zařízení vč. montážního materiálu</t>
  </si>
  <si>
    <t>Instalace napájecího kabelu</t>
  </si>
  <si>
    <t>Instalace kabelové lišty</t>
  </si>
  <si>
    <t>Položkový rozpočet „Vyrozumívací zařízení pro komunikaci  sestra(pečovatelka) - klient“</t>
  </si>
  <si>
    <t>Držák na stěnu pro koncové tlačítko</t>
  </si>
  <si>
    <t>Kabelová lišta</t>
  </si>
  <si>
    <t>RFID identifikační karta kompatibilní se systémem MiFare</t>
  </si>
  <si>
    <t>lic</t>
  </si>
  <si>
    <r>
      <t>Dvojlinka nestíněná 2x0,75mm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černo/rudá 1 m</t>
    </r>
  </si>
  <si>
    <t>hod</t>
  </si>
  <si>
    <t>Záložní zdroj se pro zajištění činnosti bez serveru min. 60 minut</t>
  </si>
  <si>
    <t>Licence pro bezdrátový přenos dat bez limitu uživatelů umožňující propojení všech koncových bezdrátových prvků v systému</t>
  </si>
  <si>
    <t>Licence pro VOIP volání umožňující vedení hovorů mezi jednotlivými terminály a to jak jednotlivě, tak i formou oběžního s řízeným výběrem</t>
  </si>
  <si>
    <t>Licence pro zařízení pokojových komunikačních terminálů umožňující po přihlášení personálu zobrazení informací z řídícího terminálu na sesterně na pokojových terminálech.</t>
  </si>
  <si>
    <t>Dotykový terminál na sesternu vč. licence:
- barevný dotykový displej, velikost minimálně 8"
- s vestavěnou čtečkou RFID
- připojení do systému vč. napájení POE pomocí LAN kabelu
- možnost vedení handsfree hlasitého hovoru
- se sluchátkem pro vedení diskrétního hovoru
- se stojánkem
- zobrazení veškerých SOS signálů
- možnost výběru mezi jednotlivým hovorem nebo oběžníkových hovorem
- možnost vyvolání tzv. BlueCode pro přivolání lékařské asistence
- možnost autorizace personálu pomocí PINu
- možnost autorizace personálu pomocí RFID karty nebo čipu
- možnost autorizace personálu pomocí bezdrátových BT prvků</t>
  </si>
  <si>
    <t>Dotykový pokojový komunikační terminál na pokoj klientů  včetně licence
- barevný dotykový displej, velikost minimálně 8"
- s vestavěnou čtečkou RFID
- připojení do systému vč. napájení POE pomocí LAN kabelu
- zabezpečení proti neoprávněnému vstupu PINem
- možnost vedení handsfree hlasitého hovoru
- možnost vyvolání SOS signálu s následným hovorovým spojením s řídícím terminálem na sesterně
- možnost vyvolání hovoru s ostatními pokojovými terminály
- možnost vyvolání asistenčního SOS kódu
- možnost vyvolání tzv. BlueCode pro přivolání lékařské asistence
- možnost autorizace personálu pomocí PINu
- možnost autorizace personálu pomocí RFID karty nebo čipu
- možnost autorizace personálu pomocí bezdrátových BT prvků
- možnost dotykového zadávání poskytované péče jednotlivým klientům vč. medikace, terapií, ošetřovatelských úkonů apod. s následnou komunikací a vykázání této péče pomocí SW třetích stran
- možnost dotykového zadávání požadavků údržby daného pokoje
- možnost dotykového zadávání požadavků na úklid
- možnost zobrazení různých informací pro klienty - tzv. nástěnka</t>
  </si>
  <si>
    <t>Bezdrátový přístupový bod BT vč. RFID komunikace umožňující komunikaci terminálů na sesterně i na pokojích klientů s koncovými bezdrátovými prvky</t>
  </si>
  <si>
    <t>Napájecí zdroj 8,4 A 24VDC pro napájení řídících BT vstupních uzlů v místnostech bez terminálů</t>
  </si>
  <si>
    <t>Signalizační pokojové světlo - minimálně 4 barvy (zelená, červená, bílá a modrá), bez modulu signalizující opticky aktuálně vyvolané SOS signály vč. jejich prioritizace</t>
  </si>
  <si>
    <t>Signalizační pokojové světlo - minimálně 4 barvy (zelená, červená, bílá a mosrá), vč. bezdrátového BT modulu signalizující opticky aktuálně vyvolané SOS signály vč. jejich prioritizace</t>
  </si>
  <si>
    <t>Koncové tlačítko účastníka pro připojení s bezdrátovou zásuvkou
- připojení k zásuvce pomocí RJ45 konektoru
- možnost uživatelského přesunu tlačítka při změně dispozice pokoje
- splňující normu DIN VDE 0834
- s bezpečnostní funkcí proti vytržení ze zdi - oznámení chybového stavu do řídícího terminálu na sesterně
- napájení z bezdrátové zásuvky
- stavové LED světlo červené barvy s informací o vyslaném SOS signálu
- antibakteriální povrch odpovídající standardům ISO 22196:2007</t>
  </si>
  <si>
    <t>Bezdrátová zásuvka RJ45 pro připojení bezdrátového účastnického    tlačítka
- bezdrátový přenost signálu k řídící jednotce pokoje bez nutnosti stavebních úprav
- možnost uživatelského přesunu tlačítka při změně dispozice pokoje
- splňující normu DIN VDE 0834
- napájení na baterii s životností baterie min. 18 měsíců
- stavové LED světlo červené barvy s informací o vyslaném SOS signálu
- vlastní autodiagnostika s informací o stavu on/off, útlumu signálu, stavu baterie, aktuálním stavu vyslání signálu a další
- antibakteriální povrch odpovídající standardům ISO 22196:2007</t>
  </si>
  <si>
    <t>Bezdrátové táhlo nouzového volání do vlhkého prostředí, zelené reset
- bezdrátový přenost signálu k řídící jednotce pokoje bez nutnosti stavebních úprav
- možnost uživatelského přesunu tlačítka při změně dispozice pokoje
- splňující normu DIN VDE 0834
- napájení na baterii s životností baterie min. 18 měsíců
- stavové LED světlo červené barvy s informací o vyslaném SOS signálu
- vlastní autodiagnostika s informací o stavu on/off, útlumu signálu, stavu baterie, aktuálním stavu vyslání signálu a další
- antibakteriální povrch odpovídající standardům ISO 22196:2007
- s maximálním zatížením pro přetrhnutí do 10kg pro prevenci zranění</t>
  </si>
  <si>
    <t>Bezdrátové tlačítko volání a reset/přítomnost personálu
- bezdrátový přenost signálu k řídící jednotce pokoje bez nutnosti stavebních úprav
- možnost uživatelského přesunu tlačítka při změně dispozice pokoje
- splňující normu DIN VDE 0834
- možnost přivoláno asistence dalšího personálu
- napájení na baterii s životností baterie min. 18 měsíců
- stavové LED světlo červené barvy s informací o vyslaném SOS signálu
- stavové LED světlo zelené barvy s informací o přítomnosti personálu
- vlastní autodiagnostika s informací o stavu on/off, útlumu signálu, stavu baterie, aktuálním stavu vyslání signálu a další
- antibakteriální povrch odpovídající standardům ISO 22196:2007</t>
  </si>
  <si>
    <t>Adaptér pro napájení koncových prvků baterií C2450 vč. Baterie pro napájení koncových bezdrátových prvků</t>
  </si>
  <si>
    <t>Krytka montážního rámečku</t>
  </si>
  <si>
    <t>Stavební práce</t>
  </si>
  <si>
    <t>Server: 
- výkonově dostačující pro obsluhu min. 36 uživatelských pokojů a 51 klientů
- umožnění dálkové správy
- uživatelsky jednoduchý managerský přístup k ovládání řídícího SW - ideálně přes webový prohlížeč
- servisní přístup pro správu jednotlivých koncových zařízení vč. zrcadlení aktuálního stavu
- automatizovaný proces aktualizací jak řídícího SW, tak i SW a firmware koncových zařízení
- automatizovaný proces zálohování řídícího SW vč. všech databází a maximální lhůtou 24 hodin (povolená ztráta dat max. posledních 24 hodin)</t>
  </si>
  <si>
    <t>PoE Switch min. 26 portů, z toho min. 24 PoE portů pro napájení terminálů</t>
  </si>
  <si>
    <t>Instalační rámeček pro konektory/ovladače</t>
  </si>
  <si>
    <t>Instalační krabička pro konektory/ovladače</t>
  </si>
  <si>
    <t>19" rozvaděč jednodílný 9U/500mm</t>
  </si>
  <si>
    <t>19" rozvaděč jednodílný 6U/500mm</t>
  </si>
  <si>
    <t>Propojení s modulem Mobilní Cygnus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</si>
</sst>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3" formatCode="#,##0.00\ &quot;Kč&quot;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6"/>
      <color indexed="6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1"/>
      <color rgb="FF202122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 applyProtection="0"/>
    <xf numFmtId="0" fontId="2" fillId="0" borderId="0"/>
    <xf numFmtId="0" fontId="4" fillId="0" borderId="0"/>
    <xf numFmtId="0" fontId="3" fillId="0" borderId="0"/>
    <xf numFmtId="0" fontId="1" fillId="0" borderId="0" applyProtection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173" fontId="7" fillId="0" borderId="4" xfId="0" applyNumberFormat="1" applyFont="1" applyBorder="1" applyAlignment="1">
      <alignment horizontal="right" vertical="center" wrapText="1"/>
    </xf>
    <xf numFmtId="173" fontId="7" fillId="0" borderId="5" xfId="0" applyNumberFormat="1" applyFont="1" applyBorder="1" applyAlignment="1">
      <alignment horizontal="right" vertical="center" wrapText="1"/>
    </xf>
    <xf numFmtId="173" fontId="3" fillId="0" borderId="0" xfId="0" applyNumberFormat="1" applyFont="1" applyAlignment="1">
      <alignment horizontal="right" vertical="center" wrapText="1"/>
    </xf>
    <xf numFmtId="173" fontId="3" fillId="0" borderId="2" xfId="0" applyNumberFormat="1" applyFont="1" applyBorder="1" applyAlignment="1">
      <alignment horizontal="right" vertical="center" wrapText="1"/>
    </xf>
    <xf numFmtId="173" fontId="3" fillId="0" borderId="2" xfId="0" applyNumberFormat="1" applyFont="1" applyFill="1" applyBorder="1" applyAlignment="1">
      <alignment horizontal="right" vertical="center" wrapText="1"/>
    </xf>
    <xf numFmtId="173" fontId="3" fillId="0" borderId="6" xfId="0" applyNumberFormat="1" applyFont="1" applyBorder="1" applyAlignment="1">
      <alignment horizontal="right" vertical="center" wrapText="1"/>
    </xf>
    <xf numFmtId="173" fontId="3" fillId="0" borderId="1" xfId="0" applyNumberFormat="1" applyFont="1" applyBorder="1" applyAlignment="1">
      <alignment horizontal="right" vertical="center" wrapText="1"/>
    </xf>
    <xf numFmtId="173" fontId="3" fillId="0" borderId="1" xfId="0" applyNumberFormat="1" applyFont="1" applyFill="1" applyBorder="1" applyAlignment="1">
      <alignment horizontal="right" vertical="center" wrapText="1"/>
    </xf>
    <xf numFmtId="173" fontId="3" fillId="0" borderId="4" xfId="0" applyNumberFormat="1" applyFont="1" applyBorder="1" applyAlignment="1">
      <alignment horizontal="right" vertical="center" wrapText="1"/>
    </xf>
    <xf numFmtId="173" fontId="7" fillId="0" borderId="1" xfId="0" applyNumberFormat="1" applyFont="1" applyBorder="1" applyAlignment="1">
      <alignment horizontal="right" vertical="center" wrapText="1"/>
    </xf>
    <xf numFmtId="173" fontId="3" fillId="0" borderId="3" xfId="0" applyNumberFormat="1" applyFont="1" applyBorder="1" applyAlignment="1">
      <alignment horizontal="right" vertical="center" wrapText="1"/>
    </xf>
    <xf numFmtId="173" fontId="7" fillId="0" borderId="3" xfId="0" applyNumberFormat="1" applyFont="1" applyBorder="1" applyAlignment="1">
      <alignment horizontal="right" vertical="center" wrapText="1"/>
    </xf>
    <xf numFmtId="173" fontId="3" fillId="0" borderId="0" xfId="0" applyNumberFormat="1" applyFont="1" applyAlignment="1">
      <alignment horizontal="right" vertical="center"/>
    </xf>
    <xf numFmtId="0" fontId="6" fillId="0" borderId="7" xfId="0" applyFont="1" applyBorder="1" applyAlignment="1">
      <alignment horizontal="center" vertical="center" wrapText="1"/>
    </xf>
    <xf numFmtId="173" fontId="10" fillId="2" borderId="7" xfId="0" applyNumberFormat="1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8">
    <cellStyle name="_Materiál RDK" xfId="1" xr:uid="{38DF9454-6596-444E-A22A-A01AE74D9264}"/>
    <cellStyle name="Excel Built-in Normal" xfId="2" xr:uid="{8586C1DB-B35B-4045-BBF3-5B34CBEED070}"/>
    <cellStyle name="Normální" xfId="0" builtinId="0"/>
    <cellStyle name="normální 2" xfId="3" xr:uid="{DBA6EE1F-4F3F-4A28-8A73-00C4B5F25EF2}"/>
    <cellStyle name="Normální 2 2" xfId="4" xr:uid="{729B1583-5A40-46C7-AF42-EEEC6C109CC3}"/>
    <cellStyle name="Normální 3" xfId="5" xr:uid="{B549F1C4-46C9-44D2-A19F-0A9508E1B8B0}"/>
    <cellStyle name="Normální 4" xfId="6" xr:uid="{536852B9-FFBF-400E-AA0B-26649BA28D3B}"/>
    <cellStyle name="normální_Materiál AJ 2" xfId="7" xr:uid="{1B8F9406-A9C6-4515-840D-176EB1B654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33CCD-85F5-43B1-9416-5D46EF351213}">
  <sheetPr>
    <pageSetUpPr fitToPage="1"/>
  </sheetPr>
  <dimension ref="B2:HN46"/>
  <sheetViews>
    <sheetView showGridLines="0" tabSelected="1" zoomScaleNormal="100" zoomScaleSheetLayoutView="100" workbookViewId="0">
      <selection activeCell="G40" sqref="G40"/>
    </sheetView>
  </sheetViews>
  <sheetFormatPr defaultColWidth="9.109375" defaultRowHeight="13.2" x14ac:dyDescent="0.25"/>
  <cols>
    <col min="1" max="1" width="5" style="3" customWidth="1"/>
    <col min="2" max="2" width="4.33203125" style="33" bestFit="1" customWidth="1"/>
    <col min="3" max="3" width="62.6640625" style="3" customWidth="1"/>
    <col min="4" max="4" width="5.88671875" style="33" customWidth="1"/>
    <col min="5" max="5" width="5.33203125" style="33" customWidth="1"/>
    <col min="6" max="7" width="16" style="25" customWidth="1"/>
    <col min="8" max="8" width="18.77734375" style="25" customWidth="1"/>
    <col min="9" max="9" width="16" style="25" customWidth="1"/>
    <col min="10" max="10" width="19.21875" style="25" customWidth="1"/>
    <col min="11" max="16384" width="9.109375" style="3"/>
  </cols>
  <sheetData>
    <row r="2" spans="2:10" ht="30.75" customHeight="1" x14ac:dyDescent="0.25">
      <c r="B2" s="38" t="s">
        <v>18</v>
      </c>
      <c r="C2" s="39"/>
      <c r="D2" s="39"/>
      <c r="E2" s="39"/>
      <c r="F2" s="39"/>
      <c r="G2" s="39"/>
      <c r="H2" s="39"/>
      <c r="I2" s="39"/>
      <c r="J2" s="39"/>
    </row>
    <row r="3" spans="2:10" ht="6.9" customHeight="1" thickBot="1" x14ac:dyDescent="0.3">
      <c r="B3" s="29"/>
      <c r="C3" s="2"/>
      <c r="D3" s="29"/>
      <c r="E3" s="29"/>
      <c r="F3" s="15"/>
      <c r="G3" s="15"/>
      <c r="H3" s="15"/>
      <c r="I3" s="15"/>
      <c r="J3" s="15"/>
    </row>
    <row r="4" spans="2:10" s="4" customFormat="1" ht="30.75" customHeight="1" thickBot="1" x14ac:dyDescent="0.3">
      <c r="B4" s="26" t="s">
        <v>3</v>
      </c>
      <c r="C4" s="26" t="s">
        <v>10</v>
      </c>
      <c r="D4" s="26" t="s">
        <v>9</v>
      </c>
      <c r="E4" s="26" t="s">
        <v>2</v>
      </c>
      <c r="F4" s="27" t="s">
        <v>4</v>
      </c>
      <c r="G4" s="27" t="s">
        <v>5</v>
      </c>
      <c r="H4" s="27" t="s">
        <v>6</v>
      </c>
      <c r="I4" s="27" t="s">
        <v>7</v>
      </c>
      <c r="J4" s="27" t="s">
        <v>8</v>
      </c>
    </row>
    <row r="5" spans="2:10" ht="158.4" x14ac:dyDescent="0.25">
      <c r="B5" s="30">
        <v>1</v>
      </c>
      <c r="C5" s="11" t="s">
        <v>42</v>
      </c>
      <c r="D5" s="34">
        <v>1</v>
      </c>
      <c r="E5" s="34" t="s">
        <v>0</v>
      </c>
      <c r="F5" s="16">
        <v>0</v>
      </c>
      <c r="G5" s="16">
        <v>0</v>
      </c>
      <c r="H5" s="17">
        <f>D5*F5</f>
        <v>0</v>
      </c>
      <c r="I5" s="16">
        <f>D5*G5</f>
        <v>0</v>
      </c>
      <c r="J5" s="18">
        <f>H5+I5</f>
        <v>0</v>
      </c>
    </row>
    <row r="6" spans="2:10" ht="26.4" x14ac:dyDescent="0.25">
      <c r="B6" s="31">
        <f>B5+1</f>
        <v>2</v>
      </c>
      <c r="C6" s="5" t="s">
        <v>26</v>
      </c>
      <c r="D6" s="35">
        <v>1</v>
      </c>
      <c r="E6" s="35" t="s">
        <v>22</v>
      </c>
      <c r="F6" s="19">
        <v>0</v>
      </c>
      <c r="G6" s="19">
        <v>0</v>
      </c>
      <c r="H6" s="20">
        <f>D6*F6</f>
        <v>0</v>
      </c>
      <c r="I6" s="19">
        <f>D6*G6</f>
        <v>0</v>
      </c>
      <c r="J6" s="21">
        <f>H6+I6</f>
        <v>0</v>
      </c>
    </row>
    <row r="7" spans="2:10" ht="26.4" x14ac:dyDescent="0.25">
      <c r="B7" s="31">
        <f t="shared" ref="B7:B39" si="0">B6+1</f>
        <v>3</v>
      </c>
      <c r="C7" s="5" t="s">
        <v>27</v>
      </c>
      <c r="D7" s="35">
        <v>1</v>
      </c>
      <c r="E7" s="10" t="s">
        <v>22</v>
      </c>
      <c r="F7" s="19">
        <v>0</v>
      </c>
      <c r="G7" s="19">
        <v>0</v>
      </c>
      <c r="H7" s="20">
        <f t="shared" ref="H7:H35" si="1">D7*F7</f>
        <v>0</v>
      </c>
      <c r="I7" s="19">
        <f t="shared" ref="I7:I35" si="2">D7*G7</f>
        <v>0</v>
      </c>
      <c r="J7" s="21">
        <f t="shared" ref="J7:J35" si="3">H7+I7</f>
        <v>0</v>
      </c>
    </row>
    <row r="8" spans="2:10" ht="39.6" x14ac:dyDescent="0.25">
      <c r="B8" s="31">
        <f t="shared" si="0"/>
        <v>4</v>
      </c>
      <c r="C8" s="5" t="s">
        <v>28</v>
      </c>
      <c r="D8" s="35">
        <v>1</v>
      </c>
      <c r="E8" s="10" t="s">
        <v>22</v>
      </c>
      <c r="F8" s="19">
        <v>0</v>
      </c>
      <c r="G8" s="19">
        <v>0</v>
      </c>
      <c r="H8" s="20">
        <f t="shared" si="1"/>
        <v>0</v>
      </c>
      <c r="I8" s="19">
        <f t="shared" si="2"/>
        <v>0</v>
      </c>
      <c r="J8" s="21">
        <f t="shared" si="3"/>
        <v>0</v>
      </c>
    </row>
    <row r="9" spans="2:10" ht="171.6" x14ac:dyDescent="0.25">
      <c r="B9" s="31">
        <f t="shared" si="0"/>
        <v>5</v>
      </c>
      <c r="C9" s="28" t="s">
        <v>29</v>
      </c>
      <c r="D9" s="35">
        <v>4</v>
      </c>
      <c r="E9" s="10" t="s">
        <v>0</v>
      </c>
      <c r="F9" s="19">
        <v>0</v>
      </c>
      <c r="G9" s="19">
        <v>0</v>
      </c>
      <c r="H9" s="20">
        <f t="shared" si="1"/>
        <v>0</v>
      </c>
      <c r="I9" s="19">
        <f t="shared" si="2"/>
        <v>0</v>
      </c>
      <c r="J9" s="21">
        <f t="shared" si="3"/>
        <v>0</v>
      </c>
    </row>
    <row r="10" spans="2:10" ht="264" x14ac:dyDescent="0.25">
      <c r="B10" s="31">
        <f t="shared" si="0"/>
        <v>6</v>
      </c>
      <c r="C10" s="28" t="s">
        <v>30</v>
      </c>
      <c r="D10" s="10">
        <v>36</v>
      </c>
      <c r="E10" s="10" t="s">
        <v>0</v>
      </c>
      <c r="F10" s="19">
        <v>0</v>
      </c>
      <c r="G10" s="19">
        <v>0</v>
      </c>
      <c r="H10" s="20">
        <f t="shared" si="1"/>
        <v>0</v>
      </c>
      <c r="I10" s="19">
        <f t="shared" si="2"/>
        <v>0</v>
      </c>
      <c r="J10" s="21">
        <f t="shared" si="3"/>
        <v>0</v>
      </c>
    </row>
    <row r="11" spans="2:10" ht="39.6" x14ac:dyDescent="0.25">
      <c r="B11" s="31">
        <f t="shared" si="0"/>
        <v>7</v>
      </c>
      <c r="C11" s="28" t="s">
        <v>31</v>
      </c>
      <c r="D11" s="10">
        <v>40</v>
      </c>
      <c r="E11" s="10" t="s">
        <v>0</v>
      </c>
      <c r="F11" s="19">
        <v>0</v>
      </c>
      <c r="G11" s="19">
        <v>0</v>
      </c>
      <c r="H11" s="20">
        <f t="shared" si="1"/>
        <v>0</v>
      </c>
      <c r="I11" s="19">
        <f t="shared" si="2"/>
        <v>0</v>
      </c>
      <c r="J11" s="21">
        <f t="shared" si="3"/>
        <v>0</v>
      </c>
    </row>
    <row r="12" spans="2:10" ht="26.4" x14ac:dyDescent="0.25">
      <c r="B12" s="31">
        <f t="shared" si="0"/>
        <v>8</v>
      </c>
      <c r="C12" s="6" t="s">
        <v>43</v>
      </c>
      <c r="D12" s="10">
        <v>3</v>
      </c>
      <c r="E12" s="10" t="s">
        <v>0</v>
      </c>
      <c r="F12" s="19">
        <v>0</v>
      </c>
      <c r="G12" s="19">
        <v>0</v>
      </c>
      <c r="H12" s="20">
        <f t="shared" si="1"/>
        <v>0</v>
      </c>
      <c r="I12" s="19">
        <f t="shared" si="2"/>
        <v>0</v>
      </c>
      <c r="J12" s="21">
        <f t="shared" si="3"/>
        <v>0</v>
      </c>
    </row>
    <row r="13" spans="2:10" ht="26.4" x14ac:dyDescent="0.25">
      <c r="B13" s="31">
        <f t="shared" si="0"/>
        <v>9</v>
      </c>
      <c r="C13" s="5" t="s">
        <v>32</v>
      </c>
      <c r="D13" s="10">
        <v>3</v>
      </c>
      <c r="E13" s="35" t="s">
        <v>0</v>
      </c>
      <c r="F13" s="19">
        <v>0</v>
      </c>
      <c r="G13" s="19">
        <v>0</v>
      </c>
      <c r="H13" s="20">
        <f t="shared" si="1"/>
        <v>0</v>
      </c>
      <c r="I13" s="19">
        <f t="shared" si="2"/>
        <v>0</v>
      </c>
      <c r="J13" s="21">
        <f t="shared" si="3"/>
        <v>0</v>
      </c>
    </row>
    <row r="14" spans="2:10" x14ac:dyDescent="0.25">
      <c r="B14" s="31">
        <f t="shared" si="0"/>
        <v>10</v>
      </c>
      <c r="C14" s="5" t="s">
        <v>25</v>
      </c>
      <c r="D14" s="10">
        <v>3</v>
      </c>
      <c r="E14" s="35" t="s">
        <v>0</v>
      </c>
      <c r="F14" s="19">
        <v>0</v>
      </c>
      <c r="G14" s="19">
        <v>0</v>
      </c>
      <c r="H14" s="20">
        <f>D14*F14</f>
        <v>0</v>
      </c>
      <c r="I14" s="19">
        <f>D14*G14</f>
        <v>0</v>
      </c>
      <c r="J14" s="21">
        <f>H14+I14</f>
        <v>0</v>
      </c>
    </row>
    <row r="15" spans="2:10" ht="39.6" x14ac:dyDescent="0.25">
      <c r="B15" s="31">
        <f t="shared" si="0"/>
        <v>11</v>
      </c>
      <c r="C15" s="28" t="s">
        <v>33</v>
      </c>
      <c r="D15" s="10">
        <v>36</v>
      </c>
      <c r="E15" s="10" t="s">
        <v>0</v>
      </c>
      <c r="F15" s="19">
        <v>0</v>
      </c>
      <c r="G15" s="19">
        <v>0</v>
      </c>
      <c r="H15" s="20">
        <f t="shared" si="1"/>
        <v>0</v>
      </c>
      <c r="I15" s="19">
        <f t="shared" si="2"/>
        <v>0</v>
      </c>
      <c r="J15" s="21">
        <f t="shared" si="3"/>
        <v>0</v>
      </c>
    </row>
    <row r="16" spans="2:10" ht="39.6" x14ac:dyDescent="0.25">
      <c r="B16" s="31">
        <f t="shared" si="0"/>
        <v>12</v>
      </c>
      <c r="C16" s="28" t="s">
        <v>34</v>
      </c>
      <c r="D16" s="10">
        <v>11</v>
      </c>
      <c r="E16" s="10" t="s">
        <v>0</v>
      </c>
      <c r="F16" s="19">
        <v>0</v>
      </c>
      <c r="G16" s="19">
        <v>0</v>
      </c>
      <c r="H16" s="20">
        <f t="shared" si="1"/>
        <v>0</v>
      </c>
      <c r="I16" s="19">
        <f t="shared" si="2"/>
        <v>0</v>
      </c>
      <c r="J16" s="21">
        <f t="shared" si="3"/>
        <v>0</v>
      </c>
    </row>
    <row r="17" spans="2:10" ht="118.8" x14ac:dyDescent="0.25">
      <c r="B17" s="31">
        <f t="shared" si="0"/>
        <v>13</v>
      </c>
      <c r="C17" s="28" t="s">
        <v>35</v>
      </c>
      <c r="D17" s="10">
        <v>71</v>
      </c>
      <c r="E17" s="10" t="s">
        <v>0</v>
      </c>
      <c r="F17" s="19">
        <v>0</v>
      </c>
      <c r="G17" s="19">
        <v>0</v>
      </c>
      <c r="H17" s="20">
        <f t="shared" si="1"/>
        <v>0</v>
      </c>
      <c r="I17" s="19">
        <f t="shared" si="2"/>
        <v>0</v>
      </c>
      <c r="J17" s="21">
        <f t="shared" si="3"/>
        <v>0</v>
      </c>
    </row>
    <row r="18" spans="2:10" ht="145.19999999999999" x14ac:dyDescent="0.25">
      <c r="B18" s="31">
        <f t="shared" si="0"/>
        <v>14</v>
      </c>
      <c r="C18" s="28" t="s">
        <v>36</v>
      </c>
      <c r="D18" s="10">
        <v>71</v>
      </c>
      <c r="E18" s="10" t="s">
        <v>0</v>
      </c>
      <c r="F18" s="19">
        <v>0</v>
      </c>
      <c r="G18" s="19">
        <v>0</v>
      </c>
      <c r="H18" s="20">
        <f t="shared" si="1"/>
        <v>0</v>
      </c>
      <c r="I18" s="19">
        <f t="shared" si="2"/>
        <v>0</v>
      </c>
      <c r="J18" s="21">
        <f t="shared" si="3"/>
        <v>0</v>
      </c>
    </row>
    <row r="19" spans="2:10" x14ac:dyDescent="0.25">
      <c r="B19" s="31">
        <f t="shared" si="0"/>
        <v>15</v>
      </c>
      <c r="C19" s="5" t="s">
        <v>19</v>
      </c>
      <c r="D19" s="10">
        <v>71</v>
      </c>
      <c r="E19" s="10" t="s">
        <v>0</v>
      </c>
      <c r="F19" s="19">
        <v>0</v>
      </c>
      <c r="G19" s="19">
        <v>0</v>
      </c>
      <c r="H19" s="20">
        <f t="shared" si="1"/>
        <v>0</v>
      </c>
      <c r="I19" s="19">
        <f t="shared" si="2"/>
        <v>0</v>
      </c>
      <c r="J19" s="21">
        <f t="shared" si="3"/>
        <v>0</v>
      </c>
    </row>
    <row r="20" spans="2:10" ht="145.19999999999999" x14ac:dyDescent="0.25">
      <c r="B20" s="31">
        <f t="shared" si="0"/>
        <v>16</v>
      </c>
      <c r="C20" s="28" t="s">
        <v>37</v>
      </c>
      <c r="D20" s="10">
        <v>81</v>
      </c>
      <c r="E20" s="10" t="s">
        <v>0</v>
      </c>
      <c r="F20" s="19">
        <v>0</v>
      </c>
      <c r="G20" s="19">
        <v>0</v>
      </c>
      <c r="H20" s="20">
        <f t="shared" si="1"/>
        <v>0</v>
      </c>
      <c r="I20" s="19">
        <f t="shared" si="2"/>
        <v>0</v>
      </c>
      <c r="J20" s="21">
        <f t="shared" si="3"/>
        <v>0</v>
      </c>
    </row>
    <row r="21" spans="2:10" ht="158.4" x14ac:dyDescent="0.25">
      <c r="B21" s="31">
        <f t="shared" si="0"/>
        <v>17</v>
      </c>
      <c r="C21" s="6" t="s">
        <v>38</v>
      </c>
      <c r="D21" s="10">
        <v>13</v>
      </c>
      <c r="E21" s="10" t="s">
        <v>0</v>
      </c>
      <c r="F21" s="19">
        <v>0</v>
      </c>
      <c r="G21" s="19">
        <v>0</v>
      </c>
      <c r="H21" s="20">
        <f t="shared" si="1"/>
        <v>0</v>
      </c>
      <c r="I21" s="19">
        <f t="shared" si="2"/>
        <v>0</v>
      </c>
      <c r="J21" s="21">
        <f t="shared" si="3"/>
        <v>0</v>
      </c>
    </row>
    <row r="22" spans="2:10" ht="26.4" x14ac:dyDescent="0.25">
      <c r="B22" s="31">
        <f t="shared" si="0"/>
        <v>18</v>
      </c>
      <c r="C22" s="28" t="s">
        <v>39</v>
      </c>
      <c r="D22" s="10">
        <v>165</v>
      </c>
      <c r="E22" s="10" t="s">
        <v>0</v>
      </c>
      <c r="F22" s="19">
        <v>0</v>
      </c>
      <c r="G22" s="19">
        <v>0</v>
      </c>
      <c r="H22" s="20">
        <f t="shared" si="1"/>
        <v>0</v>
      </c>
      <c r="I22" s="19">
        <f t="shared" si="2"/>
        <v>0</v>
      </c>
      <c r="J22" s="21">
        <f t="shared" si="3"/>
        <v>0</v>
      </c>
    </row>
    <row r="23" spans="2:10" x14ac:dyDescent="0.25">
      <c r="B23" s="31">
        <f t="shared" si="0"/>
        <v>19</v>
      </c>
      <c r="C23" s="6" t="s">
        <v>12</v>
      </c>
      <c r="D23" s="10">
        <v>50</v>
      </c>
      <c r="E23" s="10" t="s">
        <v>0</v>
      </c>
      <c r="F23" s="19">
        <v>0</v>
      </c>
      <c r="G23" s="19">
        <v>0</v>
      </c>
      <c r="H23" s="20">
        <f t="shared" si="1"/>
        <v>0</v>
      </c>
      <c r="I23" s="19">
        <f t="shared" si="2"/>
        <v>0</v>
      </c>
      <c r="J23" s="21">
        <f t="shared" si="3"/>
        <v>0</v>
      </c>
    </row>
    <row r="24" spans="2:10" x14ac:dyDescent="0.25">
      <c r="B24" s="31">
        <f t="shared" si="0"/>
        <v>20</v>
      </c>
      <c r="C24" s="6" t="s">
        <v>44</v>
      </c>
      <c r="D24" s="10">
        <v>200</v>
      </c>
      <c r="E24" s="10" t="s">
        <v>0</v>
      </c>
      <c r="F24" s="19">
        <v>0</v>
      </c>
      <c r="G24" s="19">
        <v>0</v>
      </c>
      <c r="H24" s="20">
        <f t="shared" si="1"/>
        <v>0</v>
      </c>
      <c r="I24" s="19">
        <f t="shared" si="2"/>
        <v>0</v>
      </c>
      <c r="J24" s="21">
        <f t="shared" si="3"/>
        <v>0</v>
      </c>
    </row>
    <row r="25" spans="2:10" x14ac:dyDescent="0.25">
      <c r="B25" s="31">
        <f t="shared" si="0"/>
        <v>21</v>
      </c>
      <c r="C25" s="6" t="s">
        <v>45</v>
      </c>
      <c r="D25" s="10">
        <v>200</v>
      </c>
      <c r="E25" s="10" t="s">
        <v>0</v>
      </c>
      <c r="F25" s="19">
        <v>0</v>
      </c>
      <c r="G25" s="19">
        <v>0</v>
      </c>
      <c r="H25" s="20">
        <f t="shared" si="1"/>
        <v>0</v>
      </c>
      <c r="I25" s="19">
        <f t="shared" si="2"/>
        <v>0</v>
      </c>
      <c r="J25" s="21">
        <f t="shared" si="3"/>
        <v>0</v>
      </c>
    </row>
    <row r="26" spans="2:10" x14ac:dyDescent="0.25">
      <c r="B26" s="31">
        <f t="shared" si="0"/>
        <v>22</v>
      </c>
      <c r="C26" s="6" t="s">
        <v>15</v>
      </c>
      <c r="D26" s="10">
        <v>285</v>
      </c>
      <c r="E26" s="10" t="s">
        <v>0</v>
      </c>
      <c r="F26" s="19">
        <v>0</v>
      </c>
      <c r="G26" s="19">
        <v>0</v>
      </c>
      <c r="H26" s="20">
        <f t="shared" si="1"/>
        <v>0</v>
      </c>
      <c r="I26" s="19">
        <f t="shared" si="2"/>
        <v>0</v>
      </c>
      <c r="J26" s="21">
        <f t="shared" si="3"/>
        <v>0</v>
      </c>
    </row>
    <row r="27" spans="2:10" x14ac:dyDescent="0.25">
      <c r="B27" s="31">
        <f t="shared" si="0"/>
        <v>23</v>
      </c>
      <c r="C27" s="6" t="s">
        <v>11</v>
      </c>
      <c r="D27" s="10">
        <v>1</v>
      </c>
      <c r="E27" s="10" t="s">
        <v>0</v>
      </c>
      <c r="F27" s="19">
        <v>0</v>
      </c>
      <c r="G27" s="19">
        <v>0</v>
      </c>
      <c r="H27" s="20">
        <f t="shared" si="1"/>
        <v>0</v>
      </c>
      <c r="I27" s="19">
        <f t="shared" si="2"/>
        <v>0</v>
      </c>
      <c r="J27" s="21">
        <f t="shared" si="3"/>
        <v>0</v>
      </c>
    </row>
    <row r="28" spans="2:10" x14ac:dyDescent="0.25">
      <c r="B28" s="31">
        <f t="shared" si="0"/>
        <v>24</v>
      </c>
      <c r="C28" s="28" t="s">
        <v>13</v>
      </c>
      <c r="D28" s="10">
        <v>1500</v>
      </c>
      <c r="E28" s="10" t="s">
        <v>1</v>
      </c>
      <c r="F28" s="19">
        <v>0</v>
      </c>
      <c r="G28" s="19">
        <v>0</v>
      </c>
      <c r="H28" s="20">
        <f t="shared" si="1"/>
        <v>0</v>
      </c>
      <c r="I28" s="19">
        <f t="shared" si="2"/>
        <v>0</v>
      </c>
      <c r="J28" s="21">
        <f t="shared" si="3"/>
        <v>0</v>
      </c>
    </row>
    <row r="29" spans="2:10" x14ac:dyDescent="0.25">
      <c r="B29" s="31">
        <f t="shared" si="0"/>
        <v>25</v>
      </c>
      <c r="C29" s="6" t="s">
        <v>14</v>
      </c>
      <c r="D29" s="10">
        <v>1500</v>
      </c>
      <c r="E29" s="10" t="s">
        <v>1</v>
      </c>
      <c r="F29" s="19">
        <v>0</v>
      </c>
      <c r="G29" s="19">
        <v>0</v>
      </c>
      <c r="H29" s="20">
        <f t="shared" si="1"/>
        <v>0</v>
      </c>
      <c r="I29" s="19">
        <f t="shared" si="2"/>
        <v>0</v>
      </c>
      <c r="J29" s="21">
        <f t="shared" si="3"/>
        <v>0</v>
      </c>
    </row>
    <row r="30" spans="2:10" ht="15.6" x14ac:dyDescent="0.25">
      <c r="B30" s="31">
        <f t="shared" si="0"/>
        <v>26</v>
      </c>
      <c r="C30" s="6" t="s">
        <v>23</v>
      </c>
      <c r="D30" s="10">
        <v>300</v>
      </c>
      <c r="E30" s="10" t="s">
        <v>1</v>
      </c>
      <c r="F30" s="19">
        <v>0</v>
      </c>
      <c r="G30" s="19">
        <v>0</v>
      </c>
      <c r="H30" s="20">
        <f t="shared" si="1"/>
        <v>0</v>
      </c>
      <c r="I30" s="19">
        <f t="shared" si="2"/>
        <v>0</v>
      </c>
      <c r="J30" s="21">
        <f t="shared" si="3"/>
        <v>0</v>
      </c>
    </row>
    <row r="31" spans="2:10" x14ac:dyDescent="0.25">
      <c r="B31" s="31">
        <f t="shared" si="0"/>
        <v>27</v>
      </c>
      <c r="C31" s="6" t="s">
        <v>16</v>
      </c>
      <c r="D31" s="10">
        <v>300</v>
      </c>
      <c r="E31" s="10" t="s">
        <v>1</v>
      </c>
      <c r="F31" s="19">
        <v>0</v>
      </c>
      <c r="G31" s="19">
        <v>0</v>
      </c>
      <c r="H31" s="20">
        <f t="shared" si="1"/>
        <v>0</v>
      </c>
      <c r="I31" s="19">
        <f t="shared" si="2"/>
        <v>0</v>
      </c>
      <c r="J31" s="21">
        <f t="shared" si="3"/>
        <v>0</v>
      </c>
    </row>
    <row r="32" spans="2:10" x14ac:dyDescent="0.25">
      <c r="B32" s="31">
        <f t="shared" si="0"/>
        <v>28</v>
      </c>
      <c r="C32" s="6" t="s">
        <v>20</v>
      </c>
      <c r="D32" s="10">
        <v>500</v>
      </c>
      <c r="E32" s="10" t="s">
        <v>1</v>
      </c>
      <c r="F32" s="19">
        <v>0</v>
      </c>
      <c r="G32" s="19">
        <v>0</v>
      </c>
      <c r="H32" s="20">
        <f t="shared" si="1"/>
        <v>0</v>
      </c>
      <c r="I32" s="19">
        <f t="shared" si="2"/>
        <v>0</v>
      </c>
      <c r="J32" s="21">
        <f t="shared" si="3"/>
        <v>0</v>
      </c>
    </row>
    <row r="33" spans="2:222" s="7" customFormat="1" x14ac:dyDescent="0.25">
      <c r="B33" s="31">
        <f t="shared" si="0"/>
        <v>29</v>
      </c>
      <c r="C33" s="6" t="s">
        <v>17</v>
      </c>
      <c r="D33" s="10">
        <v>500</v>
      </c>
      <c r="E33" s="10" t="s">
        <v>1</v>
      </c>
      <c r="F33" s="19">
        <v>0</v>
      </c>
      <c r="G33" s="19">
        <v>0</v>
      </c>
      <c r="H33" s="20">
        <f t="shared" si="1"/>
        <v>0</v>
      </c>
      <c r="I33" s="19">
        <f t="shared" si="2"/>
        <v>0</v>
      </c>
      <c r="J33" s="21">
        <f t="shared" si="3"/>
        <v>0</v>
      </c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</row>
    <row r="34" spans="2:222" s="7" customFormat="1" x14ac:dyDescent="0.25">
      <c r="B34" s="31">
        <f t="shared" si="0"/>
        <v>30</v>
      </c>
      <c r="C34" s="6" t="s">
        <v>40</v>
      </c>
      <c r="D34" s="10">
        <v>100</v>
      </c>
      <c r="E34" s="10" t="s">
        <v>0</v>
      </c>
      <c r="F34" s="19">
        <v>0</v>
      </c>
      <c r="G34" s="19">
        <v>0</v>
      </c>
      <c r="H34" s="20">
        <f>D34*F34</f>
        <v>0</v>
      </c>
      <c r="I34" s="19">
        <f>D34*G34</f>
        <v>0</v>
      </c>
      <c r="J34" s="21">
        <f>H34+I34</f>
        <v>0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</row>
    <row r="35" spans="2:222" s="7" customFormat="1" x14ac:dyDescent="0.25">
      <c r="B35" s="31">
        <f t="shared" si="0"/>
        <v>31</v>
      </c>
      <c r="C35" s="8" t="s">
        <v>21</v>
      </c>
      <c r="D35" s="36">
        <v>50</v>
      </c>
      <c r="E35" s="36" t="s">
        <v>0</v>
      </c>
      <c r="F35" s="19">
        <v>0</v>
      </c>
      <c r="G35" s="19">
        <v>0</v>
      </c>
      <c r="H35" s="20">
        <f t="shared" si="1"/>
        <v>0</v>
      </c>
      <c r="I35" s="19">
        <f t="shared" si="2"/>
        <v>0</v>
      </c>
      <c r="J35" s="21">
        <f t="shared" si="3"/>
        <v>0</v>
      </c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</row>
    <row r="36" spans="2:222" s="7" customFormat="1" ht="22.5" customHeight="1" x14ac:dyDescent="0.25">
      <c r="B36" s="31">
        <f t="shared" si="0"/>
        <v>32</v>
      </c>
      <c r="C36" s="8" t="s">
        <v>41</v>
      </c>
      <c r="D36" s="36">
        <v>30</v>
      </c>
      <c r="E36" s="36" t="s">
        <v>24</v>
      </c>
      <c r="F36" s="19">
        <v>0</v>
      </c>
      <c r="G36" s="19">
        <v>0</v>
      </c>
      <c r="H36" s="20">
        <f>D36*F36</f>
        <v>0</v>
      </c>
      <c r="I36" s="19">
        <f>D36*G36</f>
        <v>0</v>
      </c>
      <c r="J36" s="21">
        <f>H36+I36</f>
        <v>0</v>
      </c>
    </row>
    <row r="37" spans="2:222" s="7" customFormat="1" ht="17.25" customHeight="1" x14ac:dyDescent="0.25">
      <c r="B37" s="31">
        <f t="shared" si="0"/>
        <v>33</v>
      </c>
      <c r="C37" s="8" t="s">
        <v>46</v>
      </c>
      <c r="D37" s="36">
        <v>1</v>
      </c>
      <c r="E37" s="36" t="s">
        <v>0</v>
      </c>
      <c r="F37" s="19">
        <v>0</v>
      </c>
      <c r="G37" s="19">
        <v>0</v>
      </c>
      <c r="H37" s="20">
        <f>D37*F37</f>
        <v>0</v>
      </c>
      <c r="I37" s="19">
        <f>D37*G37</f>
        <v>0</v>
      </c>
      <c r="J37" s="21">
        <f>H37+I37</f>
        <v>0</v>
      </c>
    </row>
    <row r="38" spans="2:222" s="7" customFormat="1" ht="12.75" customHeight="1" x14ac:dyDescent="0.25">
      <c r="B38" s="31">
        <f t="shared" si="0"/>
        <v>34</v>
      </c>
      <c r="C38" s="8" t="s">
        <v>47</v>
      </c>
      <c r="D38" s="36">
        <v>2</v>
      </c>
      <c r="E38" s="36" t="s">
        <v>0</v>
      </c>
      <c r="F38" s="19">
        <v>0</v>
      </c>
      <c r="G38" s="19">
        <v>0</v>
      </c>
      <c r="H38" s="20">
        <f>D38*F38</f>
        <v>0</v>
      </c>
      <c r="I38" s="19">
        <f>D38*G38</f>
        <v>0</v>
      </c>
      <c r="J38" s="21">
        <f>H38+I38</f>
        <v>0</v>
      </c>
    </row>
    <row r="39" spans="2:222" s="7" customFormat="1" ht="18" customHeight="1" x14ac:dyDescent="0.25">
      <c r="B39" s="31">
        <f t="shared" si="0"/>
        <v>35</v>
      </c>
      <c r="C39" s="8" t="s">
        <v>48</v>
      </c>
      <c r="D39" s="36">
        <v>1</v>
      </c>
      <c r="E39" s="36" t="s">
        <v>0</v>
      </c>
      <c r="F39" s="19">
        <v>0</v>
      </c>
      <c r="G39" s="19">
        <v>0</v>
      </c>
      <c r="H39" s="20">
        <f>D39*F39</f>
        <v>0</v>
      </c>
      <c r="I39" s="19">
        <f>D39*G39</f>
        <v>0</v>
      </c>
      <c r="J39" s="21">
        <f>H39+I39</f>
        <v>0</v>
      </c>
    </row>
    <row r="40" spans="2:222" ht="15.6" x14ac:dyDescent="0.25">
      <c r="B40" s="31"/>
      <c r="C40" s="9"/>
      <c r="D40" s="35"/>
      <c r="E40" s="35"/>
      <c r="F40" s="19"/>
      <c r="G40" s="19"/>
      <c r="H40" s="22">
        <f>SUM(H5:H39)</f>
        <v>0</v>
      </c>
      <c r="I40" s="22">
        <f>SUM(I5:I39)</f>
        <v>0</v>
      </c>
      <c r="J40" s="13">
        <f>H40+I40</f>
        <v>0</v>
      </c>
    </row>
    <row r="41" spans="2:222" ht="15.6" x14ac:dyDescent="0.25">
      <c r="B41" s="31"/>
      <c r="C41" s="9"/>
      <c r="D41" s="35"/>
      <c r="E41" s="35"/>
      <c r="F41" s="19"/>
      <c r="G41" s="20"/>
      <c r="H41" s="22"/>
      <c r="I41" s="22"/>
      <c r="J41" s="13">
        <f>J40*0.12</f>
        <v>0</v>
      </c>
    </row>
    <row r="42" spans="2:222" ht="16.2" thickBot="1" x14ac:dyDescent="0.3">
      <c r="B42" s="32"/>
      <c r="C42" s="12"/>
      <c r="D42" s="37"/>
      <c r="E42" s="37"/>
      <c r="F42" s="23"/>
      <c r="G42" s="23"/>
      <c r="H42" s="24"/>
      <c r="I42" s="24"/>
      <c r="J42" s="14">
        <f>J40*1.12</f>
        <v>0</v>
      </c>
    </row>
    <row r="46" spans="2:222" ht="13.8" x14ac:dyDescent="0.25">
      <c r="C46" s="1"/>
    </row>
  </sheetData>
  <mergeCells count="1">
    <mergeCell ref="B2:J2"/>
  </mergeCells>
  <pageMargins left="0.31496062992125984" right="0.31496062992125984" top="0.19685039370078741" bottom="0.19685039370078741" header="0.31496062992125984" footer="0.31496062992125984"/>
  <pageSetup paperSize="9" scale="91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EPS</vt:lpstr>
      <vt:lpstr>EPS!Názvy_tisku</vt:lpstr>
      <vt:lpstr>EPS!Oblast_tisku</vt:lpstr>
    </vt:vector>
  </TitlesOfParts>
  <Company>Alkom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BERA</dc:title>
  <dc:creator>Pavel Ducheček</dc:creator>
  <cp:lastModifiedBy>Jan Soukup</cp:lastModifiedBy>
  <cp:lastPrinted>2022-12-19T14:27:31Z</cp:lastPrinted>
  <dcterms:created xsi:type="dcterms:W3CDTF">2005-06-29T07:38:47Z</dcterms:created>
  <dcterms:modified xsi:type="dcterms:W3CDTF">2025-05-24T18:06:29Z</dcterms:modified>
</cp:coreProperties>
</file>