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OneDrive - Midakon s.r.o\Akce\2024\24_20_Hadrovec\Soupis prací\"/>
    </mc:Choice>
  </mc:AlternateContent>
  <bookViews>
    <workbookView xWindow="0" yWindow="0" windowWidth="0" windowHeight="0" activeTab="1"/>
  </bookViews>
  <sheets>
    <sheet name="010" sheetId="2" r:id="rId1"/>
    <sheet name="SO 201" sheetId="3" r:id="rId2"/>
  </sheets>
  <calcPr/>
</workbook>
</file>

<file path=xl/calcChain.xml><?xml version="1.0" encoding="utf-8"?>
<calcChain xmlns="http://schemas.openxmlformats.org/spreadsheetml/2006/main">
  <c i="3" l="1" r="I3"/>
  <c r="I21"/>
  <c r="O32"/>
  <c r="I32"/>
  <c r="O29"/>
  <c r="I29"/>
  <c r="O26"/>
  <c r="I26"/>
  <c r="O22"/>
  <c r="I22"/>
  <c r="I17"/>
  <c r="O18"/>
  <c r="I18"/>
  <c r="I13"/>
  <c r="O14"/>
  <c r="I14"/>
  <c r="I8"/>
  <c r="O9"/>
  <c r="I9"/>
  <c i="2" r="I3"/>
  <c r="I8"/>
  <c r="O21"/>
  <c r="I21"/>
  <c r="O18"/>
  <c r="I18"/>
  <c r="O15"/>
  <c r="I15"/>
  <c r="O12"/>
  <c r="I12"/>
  <c r="O9"/>
  <c r="I9"/>
</calcChain>
</file>

<file path=xl/sharedStrings.xml><?xml version="1.0" encoding="utf-8"?>
<sst xmlns="http://schemas.openxmlformats.org/spreadsheetml/2006/main">
  <si>
    <t>EstiCon</t>
  </si>
  <si>
    <t xml:space="preserve">Firma: </t>
  </si>
  <si>
    <t>Soupis prací objektu</t>
  </si>
  <si>
    <t>S</t>
  </si>
  <si>
    <t>Stavba:</t>
  </si>
  <si>
    <t>2420</t>
  </si>
  <si>
    <t>Odstranění nosné kosntrukce lávky DO-L22</t>
  </si>
  <si>
    <t>010</t>
  </si>
  <si>
    <t>O</t>
  </si>
  <si>
    <t>Rozpočet:</t>
  </si>
  <si>
    <t>Vedlejší a ostatní náklady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</si>
  <si>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</si>
  <si>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</si>
  <si>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</si>
  <si>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</si>
  <si>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</si>
  <si>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</si>
  <si>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</si>
  <si>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</si>
  <si>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</si>
  <si>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</si>
  <si>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</si>
  <si>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</si>
  <si>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</si>
  <si>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</si>
  <si>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</si>
  <si>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02730</t>
  </si>
  <si>
    <t/>
  </si>
  <si>
    <t>POMOC PRÁCE ZŘÍZ NEBO ZAJIŠŤ OCHRANU INŽENÝRSKÝCH SÍTÍ</t>
  </si>
  <si>
    <t>KPL</t>
  </si>
  <si>
    <t>PP</t>
  </si>
  <si>
    <t>opatření pro ochranu IS- ochrana stávajícího vedení NN a podzemní vedení komunikace - SŽ
kompletní práce včetně poplatku za vytyčení
včetně ochrany případných dalších nezjištěných inženýrských sítí</t>
  </si>
  <si>
    <t>TS</t>
  </si>
  <si>
    <t>zahrnuje veškeré náklady spojené s objednatelem požadovanými zařízeními</t>
  </si>
  <si>
    <t>02940</t>
  </si>
  <si>
    <t>1</t>
  </si>
  <si>
    <t>OSTATNÍ POŽADAVKY - VYPRACOVÁNÍ DOKUMENTACE</t>
  </si>
  <si>
    <t>Vypracování plánu BOZP_x000d_
Bude předložen investorovi v předstihu ke schválení</t>
  </si>
  <si>
    <t>Položka zahrnuje:
- veškeré náklady spojené s objednatelem požadovanými pracemi
Položka nezahrnuje:
- x</t>
  </si>
  <si>
    <t>2</t>
  </si>
  <si>
    <t>Technologický předpis odstranění lávky_x000d_
Bude předložen v předstihu ke schválení investorovi</t>
  </si>
  <si>
    <t>zahrnuje veškeré náklady spojené s objednatelem požadovanými pracemi</t>
  </si>
  <si>
    <t>03100</t>
  </si>
  <si>
    <t>ZAŘÍZENÍ STAVENIŠTĚ - ZŘÍZENÍ, PROVOZ, DEMONTÁŽ</t>
  </si>
  <si>
    <t>včetně případného oplocení staveniště 
včetně dodržení všech podmínek v rozsahu stanovených Plánem BOZP a KOO BOZP</t>
  </si>
  <si>
    <t>zahrnuje objednatelem povolené náklady na pořízení (event. pronájem), provozování, udržování a likvidaci zhotovitelova zařízení</t>
  </si>
  <si>
    <t>03630</t>
  </si>
  <si>
    <t>DOPRAVNÍ ZAŘÍZENÍ - AUTOJEŘÁBY</t>
  </si>
  <si>
    <t xml:space="preserve">2 autojeřáby  pro snesení dřevěné nosné kosntrukce lávky a její osazení na železniční vagón v prostoru pod mostem 
kompletní dodávka, včetně příjezdů za ruby obou opěr
včetně zřízení a odstranění případných pracovních plošin jeřábu v obou předpolích vč. případného zpevnění krytu plošiny</t>
  </si>
  <si>
    <t>zahrnuje objednatelem povolené náklady na dopravní zařízení zhotovitele</t>
  </si>
  <si>
    <t>SO 201</t>
  </si>
  <si>
    <t>Odstranění NK lávky DO-L22</t>
  </si>
  <si>
    <t>015170</t>
  </si>
  <si>
    <t xml:space="preserve">POPLATKY ZA LIKVIDACI ODPADŮ NEKONTAMINOVANÝCH - 17 02 01  DŘEVO PO STAVEBNÍM POUŽITÍ, Z DEMOLIC</t>
  </si>
  <si>
    <t>T</t>
  </si>
  <si>
    <t>nosná konstrukce lávky</t>
  </si>
  <si>
    <t>VV</t>
  </si>
  <si>
    <t>24 = 24,000 [A]</t>
  </si>
  <si>
    <t>1. Položka obsahuje:
 – veškeré poplatky provozovateli skládky, recyklační linky nebo jiného zařízení na zpracování nebo likvidaci odpadů související s převzetím, uložením, zpracováním nebo likvidací odpadu
2. Položka neobsahuje:
 – náklady spojené s dopravou odpadu z místa stavby na místo převzetí provozovatelem skládky, recyklační linky nebo jiného zařízení na zpracování nebo likvidaci odpadů
3. Způsob měření:
Tunou se rozumí hmotnost odpadu vytříděného v souladu se zákonem č. 541/2020 Sb., o nakládání s odpady, v platném znění.</t>
  </si>
  <si>
    <t>Zemní práce</t>
  </si>
  <si>
    <t>111204</t>
  </si>
  <si>
    <t>ODSTRANĚNÍ KŘOVIN S ODVOZEM DO 5KM</t>
  </si>
  <si>
    <t>M2</t>
  </si>
  <si>
    <t xml:space="preserve">odstranění  náletových křovin kolem lávky, které jsou v kolizi s odstraněním NK</t>
  </si>
  <si>
    <t>odstranění křovin a stromů do průměru 100 mm
doprava dřevin na předepsanou vzdálenost
spálení na hromadách nebo štěpkování</t>
  </si>
  <si>
    <t>4</t>
  </si>
  <si>
    <t>Vodorovné konstrukce</t>
  </si>
  <si>
    <t>425124</t>
  </si>
  <si>
    <t>SYNCHR ZVED MOST POLE ŠÍŘ DO 10M HM DO 400T NA VÝŠ PŘES 1,5M</t>
  </si>
  <si>
    <t>KUS</t>
  </si>
  <si>
    <t>Zvedání NK, natočení NK do směru jízdy vlakové soupravy, spuštěnbí NK na vlakovou soupravu</t>
  </si>
  <si>
    <t xml:space="preserve">Položka zahrnuje:
-  zvednutí nosné konstrukce synchronizovaným postupem a takovým počtem zvedacích mechanizmů, aby nedošlo k poškození zvedané konstrukce
-  následně pak její spuštění obdobným způsobem
- montáž, údržbu a demontáž pomocných konstrukcí, např. podpěrnou skruž a její základové prvky
- zvedací mechanizmy zajišťující synchronizaci
- nutné podložky pro opakování pracovních fází zvedání a pod.
Položka nezahrnuje:
- x</t>
  </si>
  <si>
    <t>9</t>
  </si>
  <si>
    <t>Ostatní konstrukce a práce</t>
  </si>
  <si>
    <t>911DB1</t>
  </si>
  <si>
    <t>SVODIDLO BETON, ÚROVEŇ ZADRŽ H1 VÝŠ 1,0M - DODÁVKA A MONTÁŽ</t>
  </si>
  <si>
    <t>M</t>
  </si>
  <si>
    <t>Betonové svodidlo pro zamezení vstupu chodců a vjezdu cyklistů do prostoru odstraněné lávky</t>
  </si>
  <si>
    <t>Položka zahrnuje:
- kompletní dodávku všech dílů betonového svodidla včetně spojovacích prvků
- osazení svodidla
- přechod na jiný typ svodidla nebo přes mostní závěr
Položka nezahrnuje:
- odrazky nebo retroreflexní fólie
- podkladní vrstvu
Způsob měření:
- vykazuje se délka svodidla v předepsané výšce, délka náběhů se nezapočítává</t>
  </si>
  <si>
    <t>966178</t>
  </si>
  <si>
    <t>BOURÁNÍ KONSTRUKCÍ ZE DŘEVA S ODVOZEM DO 20KM</t>
  </si>
  <si>
    <t>M3</t>
  </si>
  <si>
    <t>Rozřezání, naložení a odvoz na skládku dřevěnné nosné konstrukce_x000d_
Ocelové prvky budou odvezeny do výkupny oceli</t>
  </si>
  <si>
    <t>Položka zahrnuje:
- rozbourání konstrukce bez ohledu na použitou technologii
- veškeré pomocné konstrukce (lešení a pod.)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</si>
  <si>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96617BR</t>
  </si>
  <si>
    <t>BOURÁNÍ KONSTRUKCÍ ZE DŘEVA - DOPRAVA</t>
  </si>
  <si>
    <t>kpl</t>
  </si>
  <si>
    <t>Železniční souprava pro odvoz nosné konstrukce lávky, včetně, příjezdu, odjezdu, pronájmu a odvozu NK cca 200 m od místa snesení _x000d_
Po projetí posledního vlakové spoje na trati příjezd železniční soupravy pro odvoz NK</t>
  </si>
  <si>
    <t>Položka zahrnuje:
- samostatnou dopravu suti a vybouraných hmot
Položka nezahrnuje:
- x
Způsob měření:
- součin hmotnosti [t] a požadované vzdálenosti [km]</t>
  </si>
  <si>
    <t>96655</t>
  </si>
  <si>
    <t>ODSTRANĚNÍ ŽLABŮ Z DÍLCŮ (VČET ŠTĚRBINOVÝCH) ŠÍŘKY 300MM</t>
  </si>
  <si>
    <t>Rozpojení potrubí z lávky na opěrách 1 a 2 a po snesení lávky z celé NK_x000d_
Včetně odvozu platového materiálu na skládku</t>
  </si>
  <si>
    <t>Položka zahrnuje:
- vybourání žlabů včetně podkladních vrstev a eventuelních mříží
- veškerou manipulaci s vybouranou sutí a hmotami včetně uložení na skládku
Položka nezahrnuje:
- poplatek za skládku, vykáže se v samostatné položce 014** (s výjimkou malého množství bouraného materiálu, kde je možné poplatek zahrnout do jednotkové ceny bourání – tento fakt musí být uveden v doplňujícím textu k položce)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</si>
</sst>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10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1"/>
      <color rgb="FF000000"/>
      <name val="Arial"/>
    </font>
    <font>
      <sz val="10"/>
      <color rgb="FFFFFFFF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b/>
      <sz val="10"/>
      <color rgb="FF000000"/>
      <name val="Arial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center" vertical="center" wrapText="1"/>
    </xf>
    <xf numFmtId="0" fontId="4" fillId="0" borderId="0">
      <alignment horizontal="lef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8" fillId="0" borderId="0">
      <alignment horizontal="right" vertical="center" wrapText="1"/>
    </xf>
    <xf numFmtId="0" fontId="8" fillId="0" borderId="0">
      <alignment horizontal="left" vertical="center" wrapText="1"/>
    </xf>
    <xf numFmtId="0" fontId="8" fillId="0" borderId="0">
      <alignment horizontal="left" vertical="center" wrapText="1"/>
    </xf>
    <xf numFmtId="0" fontId="8" fillId="0" borderId="0">
      <alignment horizontal="left" vertical="center" wrapText="1"/>
    </xf>
    <xf numFmtId="0" fontId="8" fillId="0" borderId="0">
      <alignment horizontal="righ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44">
    <xf numFmtId="0" fontId="0" fillId="0" borderId="0" xfId="0"/>
    <xf numFmtId="0" fontId="1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2" fillId="2" borderId="2" xfId="1" applyFill="1" applyBorder="1">
      <alignment horizontal="left" vertical="center" wrapText="1"/>
    </xf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3" fillId="2" borderId="0" xfId="2" applyFill="1" applyBorder="1">
      <alignment horizontal="center" vertical="center" wrapText="1"/>
    </xf>
    <xf numFmtId="0" fontId="0" fillId="2" borderId="5" xfId="0" applyFill="1" applyBorder="1"/>
    <xf numFmtId="0" fontId="0" fillId="2" borderId="0" xfId="0" applyFill="1"/>
    <xf numFmtId="0" fontId="4" fillId="2" borderId="4" xfId="3" applyFill="1" applyBorder="1">
      <alignment horizontal="left" vertical="center" wrapText="1"/>
    </xf>
    <xf numFmtId="0" fontId="4" fillId="2" borderId="0" xfId="3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4" fillId="2" borderId="0" xfId="3" applyFill="1" applyBorder="1">
      <alignment horizontal="left" vertical="center" wrapText="1"/>
    </xf>
    <xf numFmtId="0" fontId="0" fillId="2" borderId="6" xfId="0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0" fontId="5" fillId="3" borderId="7" xfId="4" applyFill="1" applyBorder="1">
      <alignment horizontal="center" vertical="center" wrapText="1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6" fillId="2" borderId="6" xfId="0" applyFont="1" applyFill="1" applyBorder="1"/>
    <xf numFmtId="0" fontId="6" fillId="2" borderId="13" xfId="0" applyFont="1" applyFill="1" applyBorder="1"/>
    <xf numFmtId="0" fontId="6" fillId="2" borderId="6" xfId="0" applyFont="1" applyFill="1" applyBorder="1" applyAlignment="1">
      <alignment horizontal="right"/>
    </xf>
    <xf numFmtId="0" fontId="6" fillId="2" borderId="14" xfId="0" applyFont="1" applyFill="1" applyBorder="1"/>
    <xf numFmtId="165" fontId="6" fillId="2" borderId="6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0" xfId="0" applyNumberFormat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0" borderId="6" xfId="0" applyFont="1" applyBorder="1" applyAlignment="1">
      <alignment wrapText="1"/>
    </xf>
    <xf numFmtId="0" fontId="7" fillId="0" borderId="0" xfId="0" applyFont="1" applyBorder="1" applyAlignment="1">
      <alignment wrapText="1"/>
    </xf>
  </cellXfs>
  <cellStyles count="14">
    <cellStyle name="Normal" xfId="0" builtinId="0"/>
    <cellStyle name="NormalStyle" xfId="1"/>
    <cellStyle name="NadpisRekapitulaceSoupisPraciStyle" xfId="2"/>
    <cellStyle name="StavbaRozpocetHeaderStyle" xfId="3"/>
    <cellStyle name="NadpisySloupcuStyle" xfId="4"/>
    <cellStyle name="NadpisStrukturyStyle" xfId="5"/>
    <cellStyle name="RekapitulaceCenyStyle" xfId="6"/>
    <cellStyle name="StavebniDilStyle" xfId="7"/>
    <cellStyle name="NormalBoldStyle" xfId="8"/>
    <cellStyle name="NormalBoldLeftStyle" xfId="9"/>
    <cellStyle name="NormalBoldRightStyle" xfId="10"/>
    <cellStyle name="NormalLeftStyle" xfId="11"/>
    <cellStyle name="NormalRightStyle" xfId="12"/>
    <cellStyle name="PolDoplnInfoStyle" xfId="13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2"/>
      <c r="C1" s="3"/>
      <c r="D1" s="3"/>
      <c r="E1" s="4" t="s">
        <v>1</v>
      </c>
      <c r="F1" s="3"/>
      <c r="G1" s="3"/>
      <c r="H1" s="3"/>
      <c r="I1" s="3"/>
      <c r="J1" s="5"/>
      <c r="P1">
        <v>3</v>
      </c>
    </row>
    <row r="2" ht="20.25">
      <c r="A2" s="1"/>
      <c r="B2" s="6"/>
      <c r="C2" s="7"/>
      <c r="D2" s="7"/>
      <c r="E2" s="8" t="s">
        <v>2</v>
      </c>
      <c r="F2" s="7"/>
      <c r="G2" s="7"/>
      <c r="H2" s="7"/>
      <c r="I2" s="7"/>
      <c r="J2" s="9"/>
    </row>
    <row r="3">
      <c r="A3" s="10" t="s">
        <v>3</v>
      </c>
      <c r="B3" s="11" t="s">
        <v>4</v>
      </c>
      <c r="C3" s="12" t="s">
        <v>5</v>
      </c>
      <c r="D3" s="13"/>
      <c r="E3" s="14" t="s">
        <v>6</v>
      </c>
      <c r="F3" s="7"/>
      <c r="G3" s="7"/>
      <c r="H3" s="15" t="s">
        <v>7</v>
      </c>
      <c r="I3" s="16">
        <f>SUMIFS(I8:I23,A8:A23,"SD")</f>
        <v>0</v>
      </c>
      <c r="J3" s="9"/>
      <c r="O3">
        <v>0</v>
      </c>
      <c r="P3">
        <v>2</v>
      </c>
    </row>
    <row r="4">
      <c r="A4" s="10" t="s">
        <v>8</v>
      </c>
      <c r="B4" s="11" t="s">
        <v>9</v>
      </c>
      <c r="C4" s="12" t="s">
        <v>7</v>
      </c>
      <c r="D4" s="13"/>
      <c r="E4" s="14" t="s">
        <v>10</v>
      </c>
      <c r="F4" s="7"/>
      <c r="G4" s="7"/>
      <c r="H4" s="7"/>
      <c r="I4" s="7"/>
      <c r="J4" s="9"/>
      <c r="O4">
        <v>0.14999999999999999</v>
      </c>
      <c r="P4">
        <v>2</v>
      </c>
    </row>
    <row r="5">
      <c r="A5" s="17" t="s">
        <v>11</v>
      </c>
      <c r="B5" s="18" t="s">
        <v>12</v>
      </c>
      <c r="C5" s="19" t="s">
        <v>13</v>
      </c>
      <c r="D5" s="19" t="s">
        <v>14</v>
      </c>
      <c r="E5" s="19" t="s">
        <v>15</v>
      </c>
      <c r="F5" s="19" t="s">
        <v>16</v>
      </c>
      <c r="G5" s="19" t="s">
        <v>17</v>
      </c>
      <c r="H5" s="19" t="s">
        <v>18</v>
      </c>
      <c r="I5" s="19"/>
      <c r="J5" s="20" t="s">
        <v>19</v>
      </c>
      <c r="O5">
        <v>0.20999999999999999</v>
      </c>
    </row>
    <row r="6">
      <c r="A6" s="17"/>
      <c r="B6" s="18"/>
      <c r="C6" s="19"/>
      <c r="D6" s="19"/>
      <c r="E6" s="19"/>
      <c r="F6" s="19"/>
      <c r="G6" s="19"/>
      <c r="H6" s="19" t="s">
        <v>20</v>
      </c>
      <c r="I6" s="19" t="s">
        <v>21</v>
      </c>
      <c r="J6" s="20"/>
    </row>
    <row r="7">
      <c r="A7" s="21">
        <v>0</v>
      </c>
      <c r="B7" s="18">
        <v>1</v>
      </c>
      <c r="C7" s="22">
        <v>2</v>
      </c>
      <c r="D7" s="19">
        <v>3</v>
      </c>
      <c r="E7" s="22">
        <v>4</v>
      </c>
      <c r="F7" s="19">
        <v>5</v>
      </c>
      <c r="G7" s="19">
        <v>6</v>
      </c>
      <c r="H7" s="19">
        <v>7</v>
      </c>
      <c r="I7" s="22">
        <v>8</v>
      </c>
      <c r="J7" s="20">
        <v>9</v>
      </c>
    </row>
    <row r="8">
      <c r="A8" s="23" t="s">
        <v>22</v>
      </c>
      <c r="B8" s="24"/>
      <c r="C8" s="25" t="s">
        <v>23</v>
      </c>
      <c r="D8" s="26"/>
      <c r="E8" s="23" t="s">
        <v>24</v>
      </c>
      <c r="F8" s="26"/>
      <c r="G8" s="26"/>
      <c r="H8" s="26"/>
      <c r="I8" s="27">
        <f>SUMIFS(I9:I23,A9:A23,"P")</f>
        <v>0</v>
      </c>
      <c r="J8" s="28"/>
    </row>
    <row r="9">
      <c r="A9" s="29" t="s">
        <v>25</v>
      </c>
      <c r="B9" s="29">
        <v>1</v>
      </c>
      <c r="C9" s="30" t="s">
        <v>26</v>
      </c>
      <c r="D9" s="29" t="s">
        <v>27</v>
      </c>
      <c r="E9" s="31" t="s">
        <v>28</v>
      </c>
      <c r="F9" s="32" t="s">
        <v>29</v>
      </c>
      <c r="G9" s="33">
        <v>1</v>
      </c>
      <c r="H9" s="34">
        <v>0</v>
      </c>
      <c r="I9" s="34">
        <f>ROUND(G9*H9,P4)</f>
        <v>0</v>
      </c>
      <c r="J9" s="29"/>
      <c r="O9" s="35">
        <f>I9*0</f>
        <v>0</v>
      </c>
      <c r="P9">
        <v>1</v>
      </c>
    </row>
    <row r="10" ht="60">
      <c r="A10" s="29" t="s">
        <v>30</v>
      </c>
      <c r="B10" s="36"/>
      <c r="C10" s="37"/>
      <c r="D10" s="37"/>
      <c r="E10" s="31" t="s">
        <v>31</v>
      </c>
      <c r="F10" s="37"/>
      <c r="G10" s="37"/>
      <c r="H10" s="37"/>
      <c r="I10" s="37"/>
      <c r="J10" s="38"/>
    </row>
    <row r="11" ht="30">
      <c r="A11" s="29" t="s">
        <v>32</v>
      </c>
      <c r="B11" s="36"/>
      <c r="C11" s="37"/>
      <c r="D11" s="37"/>
      <c r="E11" s="31" t="s">
        <v>33</v>
      </c>
      <c r="F11" s="37"/>
      <c r="G11" s="37"/>
      <c r="H11" s="37"/>
      <c r="I11" s="37"/>
      <c r="J11" s="38"/>
    </row>
    <row r="12">
      <c r="A12" s="29" t="s">
        <v>25</v>
      </c>
      <c r="B12" s="29">
        <v>2</v>
      </c>
      <c r="C12" s="30" t="s">
        <v>34</v>
      </c>
      <c r="D12" s="29" t="s">
        <v>35</v>
      </c>
      <c r="E12" s="31" t="s">
        <v>36</v>
      </c>
      <c r="F12" s="32" t="s">
        <v>29</v>
      </c>
      <c r="G12" s="33">
        <v>1</v>
      </c>
      <c r="H12" s="34">
        <v>0</v>
      </c>
      <c r="I12" s="34">
        <f>ROUND(G12*H12,P4)</f>
        <v>0</v>
      </c>
      <c r="J12" s="29"/>
      <c r="O12" s="35">
        <f>I12*0.21</f>
        <v>0</v>
      </c>
      <c r="P12">
        <v>3</v>
      </c>
    </row>
    <row r="13" ht="30">
      <c r="A13" s="29" t="s">
        <v>30</v>
      </c>
      <c r="B13" s="36"/>
      <c r="C13" s="37"/>
      <c r="D13" s="37"/>
      <c r="E13" s="31" t="s">
        <v>37</v>
      </c>
      <c r="F13" s="37"/>
      <c r="G13" s="37"/>
      <c r="H13" s="37"/>
      <c r="I13" s="37"/>
      <c r="J13" s="38"/>
    </row>
    <row r="14" ht="60">
      <c r="A14" s="29" t="s">
        <v>32</v>
      </c>
      <c r="B14" s="36"/>
      <c r="C14" s="37"/>
      <c r="D14" s="37"/>
      <c r="E14" s="31" t="s">
        <v>38</v>
      </c>
      <c r="F14" s="37"/>
      <c r="G14" s="37"/>
      <c r="H14" s="37"/>
      <c r="I14" s="37"/>
      <c r="J14" s="38"/>
    </row>
    <row r="15">
      <c r="A15" s="29" t="s">
        <v>25</v>
      </c>
      <c r="B15" s="29">
        <v>3</v>
      </c>
      <c r="C15" s="30" t="s">
        <v>34</v>
      </c>
      <c r="D15" s="29" t="s">
        <v>39</v>
      </c>
      <c r="E15" s="31" t="s">
        <v>36</v>
      </c>
      <c r="F15" s="32" t="s">
        <v>29</v>
      </c>
      <c r="G15" s="33">
        <v>1</v>
      </c>
      <c r="H15" s="34">
        <v>0</v>
      </c>
      <c r="I15" s="34">
        <f>ROUND(G15*H15,P4)</f>
        <v>0</v>
      </c>
      <c r="J15" s="29"/>
      <c r="O15" s="35">
        <f>I15*0.21</f>
        <v>0</v>
      </c>
      <c r="P15">
        <v>3</v>
      </c>
    </row>
    <row r="16" ht="30">
      <c r="A16" s="29" t="s">
        <v>30</v>
      </c>
      <c r="B16" s="36"/>
      <c r="C16" s="37"/>
      <c r="D16" s="37"/>
      <c r="E16" s="31" t="s">
        <v>40</v>
      </c>
      <c r="F16" s="37"/>
      <c r="G16" s="37"/>
      <c r="H16" s="37"/>
      <c r="I16" s="37"/>
      <c r="J16" s="38"/>
    </row>
    <row r="17" ht="30">
      <c r="A17" s="29" t="s">
        <v>32</v>
      </c>
      <c r="B17" s="36"/>
      <c r="C17" s="37"/>
      <c r="D17" s="37"/>
      <c r="E17" s="31" t="s">
        <v>41</v>
      </c>
      <c r="F17" s="37"/>
      <c r="G17" s="37"/>
      <c r="H17" s="37"/>
      <c r="I17" s="37"/>
      <c r="J17" s="38"/>
    </row>
    <row r="18">
      <c r="A18" s="29" t="s">
        <v>25</v>
      </c>
      <c r="B18" s="29">
        <v>4</v>
      </c>
      <c r="C18" s="30" t="s">
        <v>42</v>
      </c>
      <c r="D18" s="29" t="s">
        <v>27</v>
      </c>
      <c r="E18" s="31" t="s">
        <v>43</v>
      </c>
      <c r="F18" s="32" t="s">
        <v>29</v>
      </c>
      <c r="G18" s="33">
        <v>1</v>
      </c>
      <c r="H18" s="34">
        <v>0</v>
      </c>
      <c r="I18" s="34">
        <f>ROUND(G18*H18,P4)</f>
        <v>0</v>
      </c>
      <c r="J18" s="29"/>
      <c r="O18" s="35">
        <f>I18*0</f>
        <v>0</v>
      </c>
      <c r="P18">
        <v>1</v>
      </c>
    </row>
    <row r="19" ht="45">
      <c r="A19" s="29" t="s">
        <v>30</v>
      </c>
      <c r="B19" s="36"/>
      <c r="C19" s="37"/>
      <c r="D19" s="37"/>
      <c r="E19" s="31" t="s">
        <v>44</v>
      </c>
      <c r="F19" s="37"/>
      <c r="G19" s="37"/>
      <c r="H19" s="37"/>
      <c r="I19" s="37"/>
      <c r="J19" s="38"/>
    </row>
    <row r="20" ht="30">
      <c r="A20" s="29" t="s">
        <v>32</v>
      </c>
      <c r="B20" s="36"/>
      <c r="C20" s="37"/>
      <c r="D20" s="37"/>
      <c r="E20" s="31" t="s">
        <v>45</v>
      </c>
      <c r="F20" s="37"/>
      <c r="G20" s="37"/>
      <c r="H20" s="37"/>
      <c r="I20" s="37"/>
      <c r="J20" s="38"/>
    </row>
    <row r="21">
      <c r="A21" s="29" t="s">
        <v>25</v>
      </c>
      <c r="B21" s="29">
        <v>5</v>
      </c>
      <c r="C21" s="30" t="s">
        <v>46</v>
      </c>
      <c r="D21" s="29" t="s">
        <v>27</v>
      </c>
      <c r="E21" s="31" t="s">
        <v>47</v>
      </c>
      <c r="F21" s="32" t="s">
        <v>29</v>
      </c>
      <c r="G21" s="33">
        <v>1</v>
      </c>
      <c r="H21" s="34">
        <v>0</v>
      </c>
      <c r="I21" s="34">
        <f>ROUND(G21*H21,P4)</f>
        <v>0</v>
      </c>
      <c r="J21" s="29"/>
      <c r="O21" s="35">
        <f>I21*0</f>
        <v>0</v>
      </c>
      <c r="P21">
        <v>1</v>
      </c>
    </row>
    <row r="22" ht="75">
      <c r="A22" s="29" t="s">
        <v>30</v>
      </c>
      <c r="B22" s="36"/>
      <c r="C22" s="37"/>
      <c r="D22" s="37"/>
      <c r="E22" s="31" t="s">
        <v>48</v>
      </c>
      <c r="F22" s="37"/>
      <c r="G22" s="37"/>
      <c r="H22" s="37"/>
      <c r="I22" s="37"/>
      <c r="J22" s="38"/>
    </row>
    <row r="23" ht="30">
      <c r="A23" s="29" t="s">
        <v>32</v>
      </c>
      <c r="B23" s="39"/>
      <c r="C23" s="40"/>
      <c r="D23" s="40"/>
      <c r="E23" s="31" t="s">
        <v>49</v>
      </c>
      <c r="F23" s="40"/>
      <c r="G23" s="40"/>
      <c r="H23" s="40"/>
      <c r="I23" s="40"/>
      <c r="J23" s="41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2"/>
      <c r="C1" s="3"/>
      <c r="D1" s="3"/>
      <c r="E1" s="4" t="s">
        <v>1</v>
      </c>
      <c r="F1" s="3"/>
      <c r="G1" s="3"/>
      <c r="H1" s="3"/>
      <c r="I1" s="3"/>
      <c r="J1" s="5"/>
      <c r="P1">
        <v>3</v>
      </c>
    </row>
    <row r="2" ht="20.25">
      <c r="A2" s="1"/>
      <c r="B2" s="6"/>
      <c r="C2" s="7"/>
      <c r="D2" s="7"/>
      <c r="E2" s="8" t="s">
        <v>2</v>
      </c>
      <c r="F2" s="7"/>
      <c r="G2" s="7"/>
      <c r="H2" s="7"/>
      <c r="I2" s="7"/>
      <c r="J2" s="9"/>
    </row>
    <row r="3">
      <c r="A3" s="10" t="s">
        <v>3</v>
      </c>
      <c r="B3" s="11" t="s">
        <v>4</v>
      </c>
      <c r="C3" s="12" t="s">
        <v>5</v>
      </c>
      <c r="D3" s="13"/>
      <c r="E3" s="14" t="s">
        <v>6</v>
      </c>
      <c r="F3" s="7"/>
      <c r="G3" s="7"/>
      <c r="H3" s="15" t="s">
        <v>50</v>
      </c>
      <c r="I3" s="16">
        <f>SUMIFS(I8:I34,A8:A34,"SD")</f>
        <v>0</v>
      </c>
      <c r="J3" s="9"/>
      <c r="O3">
        <v>0</v>
      </c>
      <c r="P3">
        <v>2</v>
      </c>
    </row>
    <row r="4">
      <c r="A4" s="10" t="s">
        <v>8</v>
      </c>
      <c r="B4" s="11" t="s">
        <v>9</v>
      </c>
      <c r="C4" s="12" t="s">
        <v>50</v>
      </c>
      <c r="D4" s="13"/>
      <c r="E4" s="14" t="s">
        <v>51</v>
      </c>
      <c r="F4" s="7"/>
      <c r="G4" s="7"/>
      <c r="H4" s="7"/>
      <c r="I4" s="7"/>
      <c r="J4" s="9"/>
      <c r="O4">
        <v>0.14999999999999999</v>
      </c>
      <c r="P4">
        <v>2</v>
      </c>
    </row>
    <row r="5">
      <c r="A5" s="17" t="s">
        <v>11</v>
      </c>
      <c r="B5" s="18" t="s">
        <v>12</v>
      </c>
      <c r="C5" s="19" t="s">
        <v>13</v>
      </c>
      <c r="D5" s="19" t="s">
        <v>14</v>
      </c>
      <c r="E5" s="19" t="s">
        <v>15</v>
      </c>
      <c r="F5" s="19" t="s">
        <v>16</v>
      </c>
      <c r="G5" s="19" t="s">
        <v>17</v>
      </c>
      <c r="H5" s="19" t="s">
        <v>18</v>
      </c>
      <c r="I5" s="19"/>
      <c r="J5" s="20" t="s">
        <v>19</v>
      </c>
      <c r="O5">
        <v>0.20999999999999999</v>
      </c>
    </row>
    <row r="6">
      <c r="A6" s="17"/>
      <c r="B6" s="18"/>
      <c r="C6" s="19"/>
      <c r="D6" s="19"/>
      <c r="E6" s="19"/>
      <c r="F6" s="19"/>
      <c r="G6" s="19"/>
      <c r="H6" s="19" t="s">
        <v>20</v>
      </c>
      <c r="I6" s="19" t="s">
        <v>21</v>
      </c>
      <c r="J6" s="20"/>
    </row>
    <row r="7">
      <c r="A7" s="21">
        <v>0</v>
      </c>
      <c r="B7" s="18">
        <v>1</v>
      </c>
      <c r="C7" s="22">
        <v>2</v>
      </c>
      <c r="D7" s="19">
        <v>3</v>
      </c>
      <c r="E7" s="22">
        <v>4</v>
      </c>
      <c r="F7" s="19">
        <v>5</v>
      </c>
      <c r="G7" s="19">
        <v>6</v>
      </c>
      <c r="H7" s="19">
        <v>7</v>
      </c>
      <c r="I7" s="22">
        <v>8</v>
      </c>
      <c r="J7" s="20">
        <v>9</v>
      </c>
    </row>
    <row r="8">
      <c r="A8" s="23" t="s">
        <v>22</v>
      </c>
      <c r="B8" s="24"/>
      <c r="C8" s="25" t="s">
        <v>23</v>
      </c>
      <c r="D8" s="26"/>
      <c r="E8" s="23" t="s">
        <v>24</v>
      </c>
      <c r="F8" s="26"/>
      <c r="G8" s="26"/>
      <c r="H8" s="26"/>
      <c r="I8" s="27">
        <f>SUMIFS(I9:I12,A9:A12,"P")</f>
        <v>0</v>
      </c>
      <c r="J8" s="28"/>
    </row>
    <row r="9" ht="30">
      <c r="A9" s="29" t="s">
        <v>25</v>
      </c>
      <c r="B9" s="29">
        <v>1</v>
      </c>
      <c r="C9" s="30" t="s">
        <v>52</v>
      </c>
      <c r="D9" s="29"/>
      <c r="E9" s="31" t="s">
        <v>53</v>
      </c>
      <c r="F9" s="32" t="s">
        <v>54</v>
      </c>
      <c r="G9" s="33">
        <v>24</v>
      </c>
      <c r="H9" s="34">
        <v>0</v>
      </c>
      <c r="I9" s="34">
        <f>ROUND(G9*H9,P4)</f>
        <v>0</v>
      </c>
      <c r="J9" s="29"/>
      <c r="O9" s="35">
        <f>I9*0.21</f>
        <v>0</v>
      </c>
      <c r="P9">
        <v>3</v>
      </c>
    </row>
    <row r="10">
      <c r="A10" s="29" t="s">
        <v>30</v>
      </c>
      <c r="B10" s="36"/>
      <c r="C10" s="37"/>
      <c r="D10" s="37"/>
      <c r="E10" s="31" t="s">
        <v>55</v>
      </c>
      <c r="F10" s="37"/>
      <c r="G10" s="37"/>
      <c r="H10" s="37"/>
      <c r="I10" s="37"/>
      <c r="J10" s="38"/>
    </row>
    <row r="11">
      <c r="A11" s="29" t="s">
        <v>56</v>
      </c>
      <c r="B11" s="36"/>
      <c r="C11" s="37"/>
      <c r="D11" s="37"/>
      <c r="E11" s="42" t="s">
        <v>57</v>
      </c>
      <c r="F11" s="37"/>
      <c r="G11" s="37"/>
      <c r="H11" s="37"/>
      <c r="I11" s="37"/>
      <c r="J11" s="38"/>
    </row>
    <row r="12" ht="165">
      <c r="A12" s="29" t="s">
        <v>32</v>
      </c>
      <c r="B12" s="36"/>
      <c r="C12" s="37"/>
      <c r="D12" s="37"/>
      <c r="E12" s="31" t="s">
        <v>58</v>
      </c>
      <c r="F12" s="37"/>
      <c r="G12" s="37"/>
      <c r="H12" s="37"/>
      <c r="I12" s="37"/>
      <c r="J12" s="38"/>
    </row>
    <row r="13">
      <c r="A13" s="23" t="s">
        <v>22</v>
      </c>
      <c r="B13" s="24"/>
      <c r="C13" s="25" t="s">
        <v>35</v>
      </c>
      <c r="D13" s="26"/>
      <c r="E13" s="23" t="s">
        <v>59</v>
      </c>
      <c r="F13" s="26"/>
      <c r="G13" s="26"/>
      <c r="H13" s="26"/>
      <c r="I13" s="27">
        <f>SUMIFS(I14:I16,A14:A16,"P")</f>
        <v>0</v>
      </c>
      <c r="J13" s="28"/>
    </row>
    <row r="14">
      <c r="A14" s="29" t="s">
        <v>25</v>
      </c>
      <c r="B14" s="29">
        <v>2</v>
      </c>
      <c r="C14" s="30" t="s">
        <v>60</v>
      </c>
      <c r="D14" s="29" t="s">
        <v>27</v>
      </c>
      <c r="E14" s="31" t="s">
        <v>61</v>
      </c>
      <c r="F14" s="32" t="s">
        <v>62</v>
      </c>
      <c r="G14" s="33">
        <v>15</v>
      </c>
      <c r="H14" s="34">
        <v>0</v>
      </c>
      <c r="I14" s="34">
        <f>ROUND(G14*H14,P4)</f>
        <v>0</v>
      </c>
      <c r="J14" s="29"/>
      <c r="O14" s="35">
        <f>I14*0</f>
        <v>0</v>
      </c>
      <c r="P14">
        <v>1</v>
      </c>
    </row>
    <row r="15" ht="30">
      <c r="A15" s="29" t="s">
        <v>30</v>
      </c>
      <c r="B15" s="36"/>
      <c r="C15" s="37"/>
      <c r="D15" s="37"/>
      <c r="E15" s="31" t="s">
        <v>63</v>
      </c>
      <c r="F15" s="37"/>
      <c r="G15" s="37"/>
      <c r="H15" s="37"/>
      <c r="I15" s="37"/>
      <c r="J15" s="38"/>
    </row>
    <row r="16" ht="45">
      <c r="A16" s="29" t="s">
        <v>32</v>
      </c>
      <c r="B16" s="36"/>
      <c r="C16" s="37"/>
      <c r="D16" s="37"/>
      <c r="E16" s="31" t="s">
        <v>64</v>
      </c>
      <c r="F16" s="37"/>
      <c r="G16" s="37"/>
      <c r="H16" s="37"/>
      <c r="I16" s="37"/>
      <c r="J16" s="38"/>
    </row>
    <row r="17">
      <c r="A17" s="23" t="s">
        <v>22</v>
      </c>
      <c r="B17" s="24"/>
      <c r="C17" s="25" t="s">
        <v>65</v>
      </c>
      <c r="D17" s="26"/>
      <c r="E17" s="23" t="s">
        <v>66</v>
      </c>
      <c r="F17" s="26"/>
      <c r="G17" s="26"/>
      <c r="H17" s="26"/>
      <c r="I17" s="27">
        <f>SUMIFS(I18:I20,A18:A20,"P")</f>
        <v>0</v>
      </c>
      <c r="J17" s="28"/>
    </row>
    <row r="18">
      <c r="A18" s="29" t="s">
        <v>25</v>
      </c>
      <c r="B18" s="29">
        <v>3</v>
      </c>
      <c r="C18" s="30" t="s">
        <v>67</v>
      </c>
      <c r="D18" s="29" t="s">
        <v>27</v>
      </c>
      <c r="E18" s="31" t="s">
        <v>68</v>
      </c>
      <c r="F18" s="32" t="s">
        <v>69</v>
      </c>
      <c r="G18" s="33">
        <v>1</v>
      </c>
      <c r="H18" s="34">
        <v>0</v>
      </c>
      <c r="I18" s="34">
        <f>ROUND(G18*H18,P4)</f>
        <v>0</v>
      </c>
      <c r="J18" s="29"/>
      <c r="O18" s="35">
        <f>I18*0.21</f>
        <v>0</v>
      </c>
      <c r="P18">
        <v>3</v>
      </c>
    </row>
    <row r="19" ht="30">
      <c r="A19" s="29" t="s">
        <v>30</v>
      </c>
      <c r="B19" s="36"/>
      <c r="C19" s="37"/>
      <c r="D19" s="37"/>
      <c r="E19" s="31" t="s">
        <v>70</v>
      </c>
      <c r="F19" s="37"/>
      <c r="G19" s="37"/>
      <c r="H19" s="37"/>
      <c r="I19" s="37"/>
      <c r="J19" s="38"/>
    </row>
    <row r="20" ht="165">
      <c r="A20" s="29" t="s">
        <v>32</v>
      </c>
      <c r="B20" s="36"/>
      <c r="C20" s="37"/>
      <c r="D20" s="37"/>
      <c r="E20" s="31" t="s">
        <v>71</v>
      </c>
      <c r="F20" s="37"/>
      <c r="G20" s="37"/>
      <c r="H20" s="37"/>
      <c r="I20" s="37"/>
      <c r="J20" s="38"/>
    </row>
    <row r="21">
      <c r="A21" s="23" t="s">
        <v>22</v>
      </c>
      <c r="B21" s="24"/>
      <c r="C21" s="25" t="s">
        <v>72</v>
      </c>
      <c r="D21" s="26"/>
      <c r="E21" s="23" t="s">
        <v>73</v>
      </c>
      <c r="F21" s="26"/>
      <c r="G21" s="26"/>
      <c r="H21" s="26"/>
      <c r="I21" s="27">
        <f>SUMIFS(I22:I34,A22:A34,"P")</f>
        <v>0</v>
      </c>
      <c r="J21" s="28"/>
    </row>
    <row r="22">
      <c r="A22" s="29" t="s">
        <v>25</v>
      </c>
      <c r="B22" s="29">
        <v>4</v>
      </c>
      <c r="C22" s="30" t="s">
        <v>74</v>
      </c>
      <c r="D22" s="29" t="s">
        <v>27</v>
      </c>
      <c r="E22" s="31" t="s">
        <v>75</v>
      </c>
      <c r="F22" s="32" t="s">
        <v>76</v>
      </c>
      <c r="G22" s="33">
        <v>8</v>
      </c>
      <c r="H22" s="34">
        <v>0</v>
      </c>
      <c r="I22" s="34">
        <f>ROUND(G22*H22,P4)</f>
        <v>0</v>
      </c>
      <c r="J22" s="29"/>
      <c r="O22" s="35">
        <f>I22*0.21</f>
        <v>0</v>
      </c>
      <c r="P22">
        <v>3</v>
      </c>
    </row>
    <row r="23" ht="30">
      <c r="A23" s="29" t="s">
        <v>30</v>
      </c>
      <c r="B23" s="36"/>
      <c r="C23" s="37"/>
      <c r="D23" s="37"/>
      <c r="E23" s="31" t="s">
        <v>77</v>
      </c>
      <c r="F23" s="37"/>
      <c r="G23" s="37"/>
      <c r="H23" s="37"/>
      <c r="I23" s="37"/>
      <c r="J23" s="38"/>
    </row>
    <row r="24">
      <c r="A24" s="29" t="s">
        <v>56</v>
      </c>
      <c r="B24" s="36"/>
      <c r="C24" s="37"/>
      <c r="D24" s="37"/>
      <c r="E24" s="43" t="s">
        <v>27</v>
      </c>
      <c r="F24" s="37"/>
      <c r="G24" s="37"/>
      <c r="H24" s="37"/>
      <c r="I24" s="37"/>
      <c r="J24" s="38"/>
    </row>
    <row r="25" ht="165">
      <c r="A25" s="29" t="s">
        <v>32</v>
      </c>
      <c r="B25" s="36"/>
      <c r="C25" s="37"/>
      <c r="D25" s="37"/>
      <c r="E25" s="31" t="s">
        <v>78</v>
      </c>
      <c r="F25" s="37"/>
      <c r="G25" s="37"/>
      <c r="H25" s="37"/>
      <c r="I25" s="37"/>
      <c r="J25" s="38"/>
    </row>
    <row r="26">
      <c r="A26" s="29" t="s">
        <v>25</v>
      </c>
      <c r="B26" s="29">
        <v>5</v>
      </c>
      <c r="C26" s="30" t="s">
        <v>79</v>
      </c>
      <c r="D26" s="29" t="s">
        <v>27</v>
      </c>
      <c r="E26" s="31" t="s">
        <v>80</v>
      </c>
      <c r="F26" s="32" t="s">
        <v>81</v>
      </c>
      <c r="G26" s="33">
        <v>50</v>
      </c>
      <c r="H26" s="34">
        <v>0</v>
      </c>
      <c r="I26" s="34">
        <f>ROUND(G26*H26,P4)</f>
        <v>0</v>
      </c>
      <c r="J26" s="29"/>
      <c r="O26" s="35">
        <f>I26*0.21</f>
        <v>0</v>
      </c>
      <c r="P26">
        <v>3</v>
      </c>
    </row>
    <row r="27" ht="30">
      <c r="A27" s="29" t="s">
        <v>30</v>
      </c>
      <c r="B27" s="36"/>
      <c r="C27" s="37"/>
      <c r="D27" s="37"/>
      <c r="E27" s="31" t="s">
        <v>82</v>
      </c>
      <c r="F27" s="37"/>
      <c r="G27" s="37"/>
      <c r="H27" s="37"/>
      <c r="I27" s="37"/>
      <c r="J27" s="38"/>
    </row>
    <row r="28" ht="180">
      <c r="A28" s="29" t="s">
        <v>32</v>
      </c>
      <c r="B28" s="36"/>
      <c r="C28" s="37"/>
      <c r="D28" s="37"/>
      <c r="E28" s="31" t="s">
        <v>83</v>
      </c>
      <c r="F28" s="37"/>
      <c r="G28" s="37"/>
      <c r="H28" s="37"/>
      <c r="I28" s="37"/>
      <c r="J28" s="38"/>
    </row>
    <row r="29">
      <c r="A29" s="29" t="s">
        <v>25</v>
      </c>
      <c r="B29" s="29">
        <v>6</v>
      </c>
      <c r="C29" s="30" t="s">
        <v>84</v>
      </c>
      <c r="D29" s="29" t="s">
        <v>27</v>
      </c>
      <c r="E29" s="31" t="s">
        <v>85</v>
      </c>
      <c r="F29" s="32" t="s">
        <v>86</v>
      </c>
      <c r="G29" s="33">
        <v>1</v>
      </c>
      <c r="H29" s="34">
        <v>0</v>
      </c>
      <c r="I29" s="34">
        <f>ROUND(G29*H29,P4)</f>
        <v>0</v>
      </c>
      <c r="J29" s="29"/>
      <c r="O29" s="35">
        <f>I29*0.21</f>
        <v>0</v>
      </c>
      <c r="P29">
        <v>3</v>
      </c>
    </row>
    <row r="30" ht="60">
      <c r="A30" s="29" t="s">
        <v>30</v>
      </c>
      <c r="B30" s="36"/>
      <c r="C30" s="37"/>
      <c r="D30" s="37"/>
      <c r="E30" s="31" t="s">
        <v>87</v>
      </c>
      <c r="F30" s="37"/>
      <c r="G30" s="37"/>
      <c r="H30" s="37"/>
      <c r="I30" s="37"/>
      <c r="J30" s="38"/>
    </row>
    <row r="31" ht="90">
      <c r="A31" s="29" t="s">
        <v>32</v>
      </c>
      <c r="B31" s="36"/>
      <c r="C31" s="37"/>
      <c r="D31" s="37"/>
      <c r="E31" s="31" t="s">
        <v>88</v>
      </c>
      <c r="F31" s="37"/>
      <c r="G31" s="37"/>
      <c r="H31" s="37"/>
      <c r="I31" s="37"/>
      <c r="J31" s="38"/>
    </row>
    <row r="32">
      <c r="A32" s="29" t="s">
        <v>25</v>
      </c>
      <c r="B32" s="29">
        <v>7</v>
      </c>
      <c r="C32" s="30" t="s">
        <v>89</v>
      </c>
      <c r="D32" s="29" t="s">
        <v>27</v>
      </c>
      <c r="E32" s="31" t="s">
        <v>90</v>
      </c>
      <c r="F32" s="32" t="s">
        <v>76</v>
      </c>
      <c r="G32" s="33">
        <v>28</v>
      </c>
      <c r="H32" s="34">
        <v>0</v>
      </c>
      <c r="I32" s="34">
        <f>ROUND(G32*H32,P4)</f>
        <v>0</v>
      </c>
      <c r="J32" s="29"/>
      <c r="O32" s="35">
        <f>I32*0.21</f>
        <v>0</v>
      </c>
      <c r="P32">
        <v>3</v>
      </c>
    </row>
    <row r="33" ht="30">
      <c r="A33" s="29" t="s">
        <v>30</v>
      </c>
      <c r="B33" s="36"/>
      <c r="C33" s="37"/>
      <c r="D33" s="37"/>
      <c r="E33" s="31" t="s">
        <v>91</v>
      </c>
      <c r="F33" s="37"/>
      <c r="G33" s="37"/>
      <c r="H33" s="37"/>
      <c r="I33" s="37"/>
      <c r="J33" s="38"/>
    </row>
    <row r="34" ht="135">
      <c r="A34" s="29" t="s">
        <v>32</v>
      </c>
      <c r="B34" s="39"/>
      <c r="C34" s="40"/>
      <c r="D34" s="40"/>
      <c r="E34" s="31" t="s">
        <v>92</v>
      </c>
      <c r="F34" s="40"/>
      <c r="G34" s="40"/>
      <c r="H34" s="40"/>
      <c r="I34" s="40"/>
      <c r="J34" s="41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Milan Sedlák</dc:creator>
  <cp:lastModifiedBy>Milan Sedlák</cp:lastModifiedBy>
  <dcterms:created xsi:type="dcterms:W3CDTF">2024-11-28T14:38:55Z</dcterms:created>
  <dcterms:modified xsi:type="dcterms:W3CDTF">2024-11-28T14:38:55Z</dcterms:modified>
</cp:coreProperties>
</file>