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. - Výstavba MVN a tůně" sheetId="2" r:id="rId2"/>
    <sheet name="02.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'01. - Výstavba MVN a tůně'!$C$127:$K$265</definedName>
    <definedName name="_xlnm.Print_Area" localSheetId="1">'01. - Výstavba MVN a tůně'!$C$4:$J$76,'01. - Výstavba MVN a tůně'!$C$82:$J$109,'01. - Výstavba MVN a tůně'!$C$115:$J$265</definedName>
    <definedName name="_xlnm.Print_Titles" localSheetId="1">'01. - Výstavba MVN a tůně'!$127:$127</definedName>
    <definedName name="_xlnm._FilterDatabase" localSheetId="2" hidden="1">'02. - VRN'!$C$119:$K$134</definedName>
    <definedName name="_xlnm.Print_Area" localSheetId="2">'02. - VRN'!$C$4:$J$76,'02. - VRN'!$C$82:$J$101,'02. - VRN'!$C$107:$J$134</definedName>
    <definedName name="_xlnm.Print_Titles" localSheetId="2">'02. - VRN'!$119:$119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T122"/>
  <c r="T121"/>
  <c r="R123"/>
  <c r="R122"/>
  <c r="R121"/>
  <c r="P123"/>
  <c r="P122"/>
  <c r="P121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91"/>
  <c r="J14"/>
  <c r="J12"/>
  <c r="J89"/>
  <c r="E7"/>
  <c r="E110"/>
  <c i="2" r="J37"/>
  <c r="J36"/>
  <c i="1" r="AY95"/>
  <c i="2" r="J35"/>
  <c i="1" r="AX95"/>
  <c i="2" r="BI263"/>
  <c r="BH263"/>
  <c r="BG263"/>
  <c r="BF263"/>
  <c r="T263"/>
  <c r="T262"/>
  <c r="T261"/>
  <c r="R263"/>
  <c r="R262"/>
  <c r="R261"/>
  <c r="P263"/>
  <c r="P262"/>
  <c r="P261"/>
  <c r="BI258"/>
  <c r="BH258"/>
  <c r="BG258"/>
  <c r="BF258"/>
  <c r="T258"/>
  <c r="T257"/>
  <c r="R258"/>
  <c r="R257"/>
  <c r="P258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T251"/>
  <c r="R252"/>
  <c r="R251"/>
  <c r="P252"/>
  <c r="P251"/>
  <c r="BI249"/>
  <c r="BH249"/>
  <c r="BG249"/>
  <c r="BF249"/>
  <c r="T249"/>
  <c r="T248"/>
  <c r="R249"/>
  <c r="R248"/>
  <c r="P249"/>
  <c r="P248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0"/>
  <c r="BH230"/>
  <c r="BG230"/>
  <c r="BF230"/>
  <c r="T230"/>
  <c r="R230"/>
  <c r="P230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T196"/>
  <c r="R208"/>
  <c r="R196"/>
  <c r="P208"/>
  <c r="P196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0"/>
  <c r="BH160"/>
  <c r="BG160"/>
  <c r="BF160"/>
  <c r="T160"/>
  <c r="R160"/>
  <c r="P160"/>
  <c r="BI155"/>
  <c r="BH155"/>
  <c r="BG155"/>
  <c r="BF155"/>
  <c r="T155"/>
  <c r="R155"/>
  <c r="P155"/>
  <c r="BI146"/>
  <c r="BH146"/>
  <c r="BG146"/>
  <c r="BF146"/>
  <c r="T146"/>
  <c r="R146"/>
  <c r="P146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91"/>
  <c r="J20"/>
  <c r="J18"/>
  <c r="E18"/>
  <c r="F125"/>
  <c r="J17"/>
  <c r="J15"/>
  <c r="E15"/>
  <c r="F124"/>
  <c r="J14"/>
  <c r="J12"/>
  <c r="J122"/>
  <c r="E7"/>
  <c r="E85"/>
  <c i="1" r="L90"/>
  <c r="AM90"/>
  <c r="AM89"/>
  <c r="L89"/>
  <c r="AM87"/>
  <c r="L87"/>
  <c r="L85"/>
  <c r="L84"/>
  <c i="2" r="J224"/>
  <c r="BK200"/>
  <c r="BK135"/>
  <c r="BK221"/>
  <c r="J135"/>
  <c r="J254"/>
  <c r="J252"/>
  <c r="J230"/>
  <c r="BK208"/>
  <c r="J176"/>
  <c r="J155"/>
  <c r="BK258"/>
  <c r="J245"/>
  <c r="J200"/>
  <c r="BK176"/>
  <c i="3" r="BK134"/>
  <c r="BK132"/>
  <c r="J126"/>
  <c i="2" r="J249"/>
  <c r="BK189"/>
  <c r="BK256"/>
  <c r="J237"/>
  <c r="BK184"/>
  <c r="J263"/>
  <c r="J241"/>
  <c r="BK210"/>
  <c r="J184"/>
  <c r="BK160"/>
  <c r="BK263"/>
  <c r="BK230"/>
  <c r="J192"/>
  <c r="BK168"/>
  <c i="3" r="J134"/>
  <c r="BK128"/>
  <c r="J130"/>
  <c r="J131"/>
  <c i="2" r="BK255"/>
  <c r="J215"/>
  <c r="BK191"/>
  <c r="J146"/>
  <c r="BK245"/>
  <c r="BK224"/>
  <c r="BK190"/>
  <c r="J131"/>
  <c r="J258"/>
  <c r="BK249"/>
  <c r="BK237"/>
  <c r="BK218"/>
  <c r="J197"/>
  <c r="J189"/>
  <c r="BK171"/>
  <c r="BK136"/>
  <c r="J255"/>
  <c r="J242"/>
  <c r="J210"/>
  <c r="BK181"/>
  <c r="J160"/>
  <c i="3" r="BK131"/>
  <c r="J133"/>
  <c r="J129"/>
  <c r="J123"/>
  <c r="BK126"/>
  <c r="BK133"/>
  <c r="BK127"/>
  <c i="2" r="BK254"/>
  <c r="J208"/>
  <c r="J190"/>
  <c r="J136"/>
  <c r="BK242"/>
  <c r="BK241"/>
  <c r="J191"/>
  <c r="BK146"/>
  <c i="1" r="AS94"/>
  <c i="2" r="J221"/>
  <c r="BK215"/>
  <c r="BK192"/>
  <c r="J181"/>
  <c r="J168"/>
  <c r="BK131"/>
  <c r="J256"/>
  <c r="BK252"/>
  <c r="J218"/>
  <c r="BK197"/>
  <c r="J171"/>
  <c r="BK155"/>
  <c i="3" r="BK123"/>
  <c r="BK130"/>
  <c r="J127"/>
  <c r="J128"/>
  <c r="J132"/>
  <c r="BK129"/>
  <c i="2" l="1" r="T130"/>
  <c r="T129"/>
  <c r="T209"/>
  <c r="T240"/>
  <c r="T253"/>
  <c r="T250"/>
  <c r="R130"/>
  <c r="R209"/>
  <c r="P240"/>
  <c r="R253"/>
  <c r="R250"/>
  <c i="3" r="P125"/>
  <c r="P124"/>
  <c r="P120"/>
  <c i="1" r="AU96"/>
  <c i="2" r="P130"/>
  <c r="P129"/>
  <c r="P209"/>
  <c r="R240"/>
  <c r="BK253"/>
  <c r="J253"/>
  <c r="J105"/>
  <c i="3" r="BK125"/>
  <c r="J125"/>
  <c r="J100"/>
  <c r="R125"/>
  <c r="R124"/>
  <c r="R120"/>
  <c i="2" r="BK130"/>
  <c r="J130"/>
  <c r="J98"/>
  <c r="BK209"/>
  <c r="J209"/>
  <c r="J100"/>
  <c r="BK240"/>
  <c r="J240"/>
  <c r="J101"/>
  <c r="P253"/>
  <c r="P250"/>
  <c i="3" r="T125"/>
  <c r="T124"/>
  <c r="T120"/>
  <c i="2" r="BK251"/>
  <c r="J251"/>
  <c r="J104"/>
  <c i="3" r="BK122"/>
  <c r="J122"/>
  <c r="J98"/>
  <c i="2" r="BK196"/>
  <c r="J196"/>
  <c r="J99"/>
  <c r="BK248"/>
  <c r="J248"/>
  <c r="J102"/>
  <c r="BK257"/>
  <c r="J257"/>
  <c r="J106"/>
  <c r="BK262"/>
  <c r="BK261"/>
  <c r="J261"/>
  <c r="J107"/>
  <c i="3" r="E85"/>
  <c r="F92"/>
  <c r="J117"/>
  <c r="BE123"/>
  <c r="BE127"/>
  <c r="BE128"/>
  <c i="2" r="J262"/>
  <c r="J108"/>
  <c i="3" r="J91"/>
  <c r="F116"/>
  <c r="BE129"/>
  <c r="BE131"/>
  <c r="J114"/>
  <c r="BE130"/>
  <c r="BE133"/>
  <c r="BE134"/>
  <c r="BE126"/>
  <c r="BE132"/>
  <c i="2" r="J89"/>
  <c r="F92"/>
  <c r="E118"/>
  <c r="J124"/>
  <c r="BE131"/>
  <c r="BE135"/>
  <c r="BE136"/>
  <c r="BE146"/>
  <c r="BE171"/>
  <c r="BE181"/>
  <c r="BE184"/>
  <c r="BE189"/>
  <c r="BE190"/>
  <c r="BE191"/>
  <c r="BE192"/>
  <c r="BE208"/>
  <c r="BE215"/>
  <c r="BE221"/>
  <c r="BE237"/>
  <c r="BE249"/>
  <c r="BE254"/>
  <c r="BE256"/>
  <c r="BE258"/>
  <c r="BE263"/>
  <c r="F91"/>
  <c r="J125"/>
  <c r="BE197"/>
  <c r="BE200"/>
  <c r="BE210"/>
  <c r="BE224"/>
  <c r="BE241"/>
  <c r="BE242"/>
  <c r="BE255"/>
  <c r="BE168"/>
  <c r="BE218"/>
  <c r="BE230"/>
  <c r="BE155"/>
  <c r="BE160"/>
  <c r="BE176"/>
  <c r="BE245"/>
  <c r="BE252"/>
  <c r="F36"/>
  <c i="1" r="BC95"/>
  <c i="3" r="F37"/>
  <c i="1" r="BD96"/>
  <c i="2" r="F35"/>
  <c i="1" r="BB95"/>
  <c i="3" r="F36"/>
  <c i="1" r="BC96"/>
  <c i="2" r="F37"/>
  <c i="1" r="BD95"/>
  <c i="3" r="F35"/>
  <c i="1" r="BB96"/>
  <c i="3" r="F34"/>
  <c i="1" r="BA96"/>
  <c i="2" r="F34"/>
  <c i="1" r="BA95"/>
  <c i="2" r="J34"/>
  <c i="1" r="AW95"/>
  <c i="3" r="J34"/>
  <c i="1" r="AW96"/>
  <c i="2" l="1" r="R129"/>
  <c r="R128"/>
  <c r="P128"/>
  <c i="1" r="AU95"/>
  <c i="2" r="T128"/>
  <c i="3" r="BK121"/>
  <c r="J121"/>
  <c r="J97"/>
  <c i="2" r="BK129"/>
  <c r="J129"/>
  <c r="J97"/>
  <c r="BK250"/>
  <c r="J250"/>
  <c r="J103"/>
  <c i="3" r="BK124"/>
  <c r="J124"/>
  <c r="J99"/>
  <c i="1" r="AU94"/>
  <c r="BB94"/>
  <c r="AX94"/>
  <c r="BA94"/>
  <c r="AW94"/>
  <c r="AK30"/>
  <c r="BD94"/>
  <c r="W33"/>
  <c i="3" r="F33"/>
  <c i="1" r="AZ96"/>
  <c r="BC94"/>
  <c r="W32"/>
  <c i="3" r="J33"/>
  <c i="1" r="AV96"/>
  <c r="AT96"/>
  <c i="2" r="F33"/>
  <c i="1" r="AZ95"/>
  <c i="2" r="J33"/>
  <c i="1" r="AV95"/>
  <c r="AT95"/>
  <c i="3" l="1" r="BK120"/>
  <c r="J120"/>
  <c r="J96"/>
  <c i="2" r="BK128"/>
  <c r="J128"/>
  <c r="J96"/>
  <c i="1" r="AZ94"/>
  <c r="W29"/>
  <c r="W30"/>
  <c r="W31"/>
  <c r="AY94"/>
  <c i="3" l="1" r="J30"/>
  <c i="1" r="AG96"/>
  <c i="2" r="J30"/>
  <c i="1" r="AG95"/>
  <c r="AG94"/>
  <c r="AK26"/>
  <c r="AV94"/>
  <c r="AK29"/>
  <c r="AK35"/>
  <c i="2" l="1" r="J39"/>
  <c i="3" r="J39"/>
  <c i="1" r="AN95"/>
  <c r="AN96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<sst xmlns="http://schemas.openxmlformats.org/spreadsheetml/2006/main">
  <si>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</si>
  <si>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</si>
  <si>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</si>
  <si>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</si>
  <si>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</si>
  <si>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{25705a4b-21ae-432c-a12e-d64c382a5c51}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</si>
  <si>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</si>
  <si>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</si>
  <si>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</si>
  <si>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</si>
  <si>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</si>
  <si>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</si>
  <si>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</si>
  <si>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</si>
  <si>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</si>
  <si>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</si>
  <si>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</si>
  <si>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Pasečnice Stará Huť - Výstavba MVN a Tůně - Slepý rozpočet pro VZv1</t>
  </si>
  <si>
    <t>KSO:</t>
  </si>
  <si>
    <t>CC-CZ:</t>
  </si>
  <si>
    <t>Místo:</t>
  </si>
  <si>
    <t xml:space="preserve"> </t>
  </si>
  <si>
    <t>Datum:</t>
  </si>
  <si>
    <t>17. 11. 2024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</si>
  <si>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</si>
  <si>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</si>
  <si>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</si>
  <si>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</si>
  <si>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</si>
  <si>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</si>
  <si>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</si>
  <si>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</si>
  <si>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</si>
  <si>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</si>
  <si>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</si>
  <si>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</si>
  <si>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</si>
  <si>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</si>
  <si>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</si>
  <si>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</si>
  <si>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</si>
  <si>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</si>
  <si>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</si>
  <si>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</si>
  <si>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</si>
  <si>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</si>
  <si>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</si>
  <si>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</si>
  <si>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</si>
  <si>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</si>
  <si>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</si>
  <si>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</si>
  <si>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</si>
  <si>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</si>
  <si>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</si>
  <si>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</si>
  <si>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</si>
  <si>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</si>
  <si>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</si>
  <si>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</si>
  <si>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</si>
  <si>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</si>
  <si>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</si>
  <si>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</si>
  <si>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</si>
  <si>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</si>
  <si>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</si>
  <si>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</si>
  <si>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</si>
  <si>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</si>
  <si>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</si>
  <si>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</si>
  <si>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</si>
  <si>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</si>
  <si>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</si>
  <si>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</si>
  <si>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</si>
  <si>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</si>
  <si>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</t>
  </si>
  <si>
    <t>Výstavba MVN a tůně</t>
  </si>
  <si>
    <t>STA</t>
  </si>
  <si>
    <t>1</t>
  </si>
  <si>
    <t>{82d67518-c4df-4310-9366-28e74bda303f}</t>
  </si>
  <si>
    <t>2</t>
  </si>
  <si>
    <t>02.</t>
  </si>
  <si>
    <t>VRN</t>
  </si>
  <si>
    <t>{e52aa5ef-bb5e-43a6-b138-ea5bbcb15020}</t>
  </si>
  <si>
    <t>KRYCÍ LIST SOUPISU PRACÍ</t>
  </si>
  <si>
    <t>Objekt:</t>
  </si>
  <si>
    <t>01. - Výstavba MVN a tůně</t>
  </si>
  <si>
    <t>REKAPITULACE ČLENĚNÍ SOUPISU PRACÍ</t>
  </si>
  <si>
    <t>Kód dílu - Popis</t>
  </si>
  <si>
    <t>Cena celkem [CZK]</t>
  </si>
  <si>
    <t>Náklady ze soupisu prací</t>
  </si>
  <si>
    <t>-1</t>
  </si>
  <si>
    <t>H - Práce HSV</t>
  </si>
  <si>
    <t xml:space="preserve">    001 - Zemní práce</t>
  </si>
  <si>
    <t xml:space="preserve">    003 - Svislé a kompletní konstrukce</t>
  </si>
  <si>
    <t xml:space="preserve">    004 - Vodorovné konstrukce</t>
  </si>
  <si>
    <t xml:space="preserve">    008 - Vedení dálková a přípojná</t>
  </si>
  <si>
    <t xml:space="preserve">    099 - Přesun hmot a manipulace se sutí</t>
  </si>
  <si>
    <t>HSV - Práce a dodávky HSV</t>
  </si>
  <si>
    <t xml:space="preserve">    1 - Zemní práce</t>
  </si>
  <si>
    <t xml:space="preserve">    3 - Svislé a kompletní konstrukce</t>
  </si>
  <si>
    <t xml:space="preserve">    8 - Trubní vedení</t>
  </si>
  <si>
    <t>P - Práce PSV</t>
  </si>
  <si>
    <t xml:space="preserve">    784 -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</si>
  <si>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</si>
  <si>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</si>
  <si>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</si>
  <si>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</si>
  <si>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</si>
  <si>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</si>
  <si>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</si>
  <si>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</si>
  <si>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</si>
  <si>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</si>
  <si>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</si>
  <si>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</si>
  <si>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</si>
  <si>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</t>
  </si>
  <si>
    <t>Práce HSV</t>
  </si>
  <si>
    <t>ROZPOCET</t>
  </si>
  <si>
    <t>001</t>
  </si>
  <si>
    <t>Zemní práce</t>
  </si>
  <si>
    <t>K</t>
  </si>
  <si>
    <t>111251103</t>
  </si>
  <si>
    <t>Odstranění křovin a stromů průměru kmene do 100 mm i s kořeny sklonu terénu do 1:5 z celkové plochy přes 500 m2 strojně</t>
  </si>
  <si>
    <t>m2</t>
  </si>
  <si>
    <t>4</t>
  </si>
  <si>
    <t>VV</t>
  </si>
  <si>
    <t>"odstranění náletové zeleně"</t>
  </si>
  <si>
    <t>1800</t>
  </si>
  <si>
    <t>Součet</t>
  </si>
  <si>
    <t>113105111</t>
  </si>
  <si>
    <t>Rozebrání dlažeb z lomového kamene kladených na sucho</t>
  </si>
  <si>
    <t>3</t>
  </si>
  <si>
    <t>121103111</t>
  </si>
  <si>
    <t>Skrývka zemin schopných zúrodnění v rovině a svahu do 1:5</t>
  </si>
  <si>
    <t>m3</t>
  </si>
  <si>
    <t>6</t>
  </si>
  <si>
    <t>"MVN - sejmutí ornice"</t>
  </si>
  <si>
    <t>2994*0,34</t>
  </si>
  <si>
    <t>"MVN - odstranění humózní vrstvy"</t>
  </si>
  <si>
    <t>640*0,34</t>
  </si>
  <si>
    <t>"Tůň, zásyp koryta, terénní úpravy - sejmutí ornice"</t>
  </si>
  <si>
    <t>2000*0,34</t>
  </si>
  <si>
    <t>"Tůň, zásyp koryta, terénní úpravy - odstranění humózní vrstvy"</t>
  </si>
  <si>
    <t>122251106</t>
  </si>
  <si>
    <t>Odkopávky a prokopávky nezapažené v hornině třídy těžitelnosti I skupiny 3 objem do 5000 m3 strojně</t>
  </si>
  <si>
    <t>8</t>
  </si>
  <si>
    <t>45*3*1</t>
  </si>
  <si>
    <t>1959,5</t>
  </si>
  <si>
    <t>1427,2</t>
  </si>
  <si>
    <t>1630,04</t>
  </si>
  <si>
    <t>45*0,25</t>
  </si>
  <si>
    <t>1,5*1,5*1,1</t>
  </si>
  <si>
    <t>2*(8,3*0,5*1)</t>
  </si>
  <si>
    <t>4*(0,6*0,4*0,7)</t>
  </si>
  <si>
    <t>5</t>
  </si>
  <si>
    <t>122251406</t>
  </si>
  <si>
    <t>Vykopávky v zemníku na suchu v hornině třídy těžitelnosti I skupiny 3 objem do 5000 m3 strojně</t>
  </si>
  <si>
    <t>10</t>
  </si>
  <si>
    <t>"zemina ze zemníku"</t>
  </si>
  <si>
    <t>"ochranné valy tůně"890</t>
  </si>
  <si>
    <t>"zavazující ostruha"135</t>
  </si>
  <si>
    <t>124253101</t>
  </si>
  <si>
    <t>Vykopávky pro koryta vodotečí v hornině třídy těžitelnosti I skupiny 3 objem do 1000 m3 strojně</t>
  </si>
  <si>
    <t>"dno koryta za tůňkou"</t>
  </si>
  <si>
    <t>15*1*0,4</t>
  </si>
  <si>
    <t>"bezpečnostní skluz"</t>
  </si>
  <si>
    <t>7,3*23,33*0,4</t>
  </si>
  <si>
    <t>"soutok"</t>
  </si>
  <si>
    <t>50*0,4</t>
  </si>
  <si>
    <t>7</t>
  </si>
  <si>
    <t>162351103</t>
  </si>
  <si>
    <t>Vodorovné přemístění přes 50 do 500 m výkopku/sypaniny z horniny třídy těžitelnosti I skupiny 1 až 3</t>
  </si>
  <si>
    <t>14</t>
  </si>
  <si>
    <t>"ohumusování a oset na mezideponii a zpět"(1519,35*0,1)*2</t>
  </si>
  <si>
    <t>162351104</t>
  </si>
  <si>
    <t>Vodorovné přemístění přes 500 do 1000 m výkopku/sypaniny z horniny třídy těžitelnosti I skupiny 1 až 3</t>
  </si>
  <si>
    <t>16</t>
  </si>
  <si>
    <t>"otevení a zavření zemníku"2*1025</t>
  </si>
  <si>
    <t>"výkopy"6616,54</t>
  </si>
  <si>
    <t>"násypy"6790</t>
  </si>
  <si>
    <t>9</t>
  </si>
  <si>
    <t>167151111</t>
  </si>
  <si>
    <t>Nakládání výkopku z hornin třídy těžitelnosti I skupiny 1 až 3 přes 100 m3</t>
  </si>
  <si>
    <t>18</t>
  </si>
  <si>
    <t>20</t>
  </si>
  <si>
    <t>"ohumusování a oset na mezideponii a zpět"1519,35*0,1</t>
  </si>
  <si>
    <t>11</t>
  </si>
  <si>
    <t>171103201</t>
  </si>
  <si>
    <t>Uložení sypanin z horniny třídy těžitelnosti I a II skupiny 1 až 4 do hrází nádrží se zhutněním 100 % PS C s příměsí jílu do 20 %</t>
  </si>
  <si>
    <t>22</t>
  </si>
  <si>
    <t>"hráz MVN"3400</t>
  </si>
  <si>
    <t>181351003</t>
  </si>
  <si>
    <t>Rozprostření ornice tl vrstvy do 200 mm pl do 100 m2 v rovině nebo ve svahu do 1:5 strojně</t>
  </si>
  <si>
    <t>24</t>
  </si>
  <si>
    <t>13</t>
  </si>
  <si>
    <t>181451121</t>
  </si>
  <si>
    <t>Založení lučního trávníku výsevem pl přes 1000 m2 v rovině a ve svahu do 1:5</t>
  </si>
  <si>
    <t>26</t>
  </si>
  <si>
    <t>15</t>
  </si>
  <si>
    <t>182251101</t>
  </si>
  <si>
    <t>Svahování násypů strojně</t>
  </si>
  <si>
    <t>28</t>
  </si>
  <si>
    <t>36</t>
  </si>
  <si>
    <t>M</t>
  </si>
  <si>
    <t>10364100</t>
  </si>
  <si>
    <t>Dodávka zeminy pro terénní úpravy - Dle ČSN 752410 a IGP č.z. 138-22 - S4/SM; F4/CS; včetně dopravy na stavbu</t>
  </si>
  <si>
    <t>t</t>
  </si>
  <si>
    <t>30</t>
  </si>
  <si>
    <t>"hráz MVN" objemová hmotnost zeminy S4/SM písek hlinitý dle IGP 1994kg/m2 -dodávka 3400m3</t>
  </si>
  <si>
    <t>3400*1,994</t>
  </si>
  <si>
    <t>003</t>
  </si>
  <si>
    <t>Svislé a kompletní konstrukce</t>
  </si>
  <si>
    <t>321213345</t>
  </si>
  <si>
    <t>Zdivo nadzákladové z lomového kamene vodních staveb obkladní s vyspárováním</t>
  </si>
  <si>
    <t>32</t>
  </si>
  <si>
    <t>"čelní kamenná výusť"4,4*0,9*0,5</t>
  </si>
  <si>
    <t>17</t>
  </si>
  <si>
    <t>321311116</t>
  </si>
  <si>
    <t>Konstrukce vodních staveb z betonu prostého mrazuvzdorného tř. C 30/37</t>
  </si>
  <si>
    <t>34</t>
  </si>
  <si>
    <t>"základ požeráku"</t>
  </si>
  <si>
    <t>"stabilizační pasy bezpečnostního přelivu"</t>
  </si>
  <si>
    <t>"stabilizační pasy skluzové plochy"</t>
  </si>
  <si>
    <t>359901211</t>
  </si>
  <si>
    <t>Monitoring stoky jakékoli výšky na nové kanalizaci</t>
  </si>
  <si>
    <t>m</t>
  </si>
  <si>
    <t>004</t>
  </si>
  <si>
    <t>Vodorovné konstrukce</t>
  </si>
  <si>
    <t>452311131</t>
  </si>
  <si>
    <t>Podkladní desky z betonu prostého bez zvýšených nároků na prostředí tř. C 12/15 otevřený výkop</t>
  </si>
  <si>
    <t>38</t>
  </si>
  <si>
    <t>"pod potrubí"24*0,9*0,1</t>
  </si>
  <si>
    <t>"pod základ požeráku"1,2*1,2*0,1</t>
  </si>
  <si>
    <t>"pod čelní výusť"(1,05*0,8*0,1)+(5,2*0,5*0,1)</t>
  </si>
  <si>
    <t>23</t>
  </si>
  <si>
    <t>457572111</t>
  </si>
  <si>
    <t>Filtrační vrstvy ze štěrkopísku se zhutněním frakce od 0 až 8 do 0 až 32 mm</t>
  </si>
  <si>
    <t>40</t>
  </si>
  <si>
    <t>"zpevnění návodního líce"45*8,2*0,1</t>
  </si>
  <si>
    <t>461211711</t>
  </si>
  <si>
    <t>Patka z lomového kamene pro dlažbu na sucho bez výplně spár</t>
  </si>
  <si>
    <t>42</t>
  </si>
  <si>
    <t>"zpevnění návodního líce"45*0,5*0,5</t>
  </si>
  <si>
    <t>25</t>
  </si>
  <si>
    <t>462511270</t>
  </si>
  <si>
    <t>Zához z lomového kamene bez proštěrkování z terénu hmotnost do 200 kg</t>
  </si>
  <si>
    <t>44</t>
  </si>
  <si>
    <t>"zpevnění návodního líce"45*8,2*0,3</t>
  </si>
  <si>
    <t>462511370</t>
  </si>
  <si>
    <t>Zához z lomového kamene bez proštěrkování z terénu hmotnost přes 200 do 500 kg</t>
  </si>
  <si>
    <t>46</t>
  </si>
  <si>
    <t>27</t>
  </si>
  <si>
    <t>463212121</t>
  </si>
  <si>
    <t>Rovnanina z lomového kamene upraveného s vyplněním spár těženým kamenivem</t>
  </si>
  <si>
    <t>48</t>
  </si>
  <si>
    <t>"soutok"50*0,4</t>
  </si>
  <si>
    <t>463212191</t>
  </si>
  <si>
    <t>Příplatek za vypracováni líce rovnaniny</t>
  </si>
  <si>
    <t>50</t>
  </si>
  <si>
    <t>50+15+30,63</t>
  </si>
  <si>
    <t>008</t>
  </si>
  <si>
    <t>Vedení dálková a přípojná</t>
  </si>
  <si>
    <t>871370410</t>
  </si>
  <si>
    <t>Montáž kanalizačního potrubí korugovaného SN 10 z polypropylenu DN 300</t>
  </si>
  <si>
    <t>52</t>
  </si>
  <si>
    <t>894608211</t>
  </si>
  <si>
    <t>Výztuž šachet ze svařovaných sítí typu Kari</t>
  </si>
  <si>
    <t>54</t>
  </si>
  <si>
    <t>"pod potrubí"0,52</t>
  </si>
  <si>
    <t>33</t>
  </si>
  <si>
    <t>899623181</t>
  </si>
  <si>
    <t>Obetonování potrubí nebo zdiva stok betonem prostým tř. C 30/37 v otevřeném výkopu</t>
  </si>
  <si>
    <t>56</t>
  </si>
  <si>
    <t>24*0,7*0,7</t>
  </si>
  <si>
    <t>099</t>
  </si>
  <si>
    <t>Přesun hmot a manipulace se sutí</t>
  </si>
  <si>
    <t>998332011</t>
  </si>
  <si>
    <t>Přesun hmot pro úpravy vodních toků a kanály</t>
  </si>
  <si>
    <t>58</t>
  </si>
  <si>
    <t>HSV</t>
  </si>
  <si>
    <t>Práce a dodávky HSV</t>
  </si>
  <si>
    <t>00572470</t>
  </si>
  <si>
    <t>osivo směs travní univerzál</t>
  </si>
  <si>
    <t>kg</t>
  </si>
  <si>
    <t>60</t>
  </si>
  <si>
    <t>19</t>
  </si>
  <si>
    <t>R1</t>
  </si>
  <si>
    <t>Osazení a dodání prefabrikovaného železobetonového požeráku DN2700/300</t>
  </si>
  <si>
    <t>ks</t>
  </si>
  <si>
    <t>62</t>
  </si>
  <si>
    <t>R2</t>
  </si>
  <si>
    <t>Dodávka a montáž ocelové lávky k požeráku dl. 6m, š. 0,7m, v. 1,1m</t>
  </si>
  <si>
    <t>kus</t>
  </si>
  <si>
    <t>64</t>
  </si>
  <si>
    <t>R3</t>
  </si>
  <si>
    <t>Zřízení přehrážky stávajícího koryta</t>
  </si>
  <si>
    <t>kpl</t>
  </si>
  <si>
    <t>66</t>
  </si>
  <si>
    <t>Trubní vedení</t>
  </si>
  <si>
    <t>31</t>
  </si>
  <si>
    <t>28617046</t>
  </si>
  <si>
    <t>trubka kanalizační PP korugovaná DN 300x6000mm SN10</t>
  </si>
  <si>
    <t>68</t>
  </si>
  <si>
    <t>24*1,015 "Přepočtené koeficientem množství</t>
  </si>
  <si>
    <t>P</t>
  </si>
  <si>
    <t>Práce PSV</t>
  </si>
  <si>
    <t>784</t>
  </si>
  <si>
    <t>Malby a tapety</t>
  </si>
  <si>
    <t>29</t>
  </si>
  <si>
    <t>784181001</t>
  </si>
  <si>
    <t>Jednonásobné pačokování v místnostech v do 3,80 m</t>
  </si>
  <si>
    <t>70</t>
  </si>
  <si>
    <t>24*1,3</t>
  </si>
  <si>
    <t>02. - VRN</t>
  </si>
  <si>
    <t>vrn - Vedlejší rozpočtové náklady</t>
  </si>
  <si>
    <t xml:space="preserve">    vrn. - Vedlejší rozpočtové náklady</t>
  </si>
  <si>
    <t>vrn</t>
  </si>
  <si>
    <t>Vedlejší rozpočtové náklady</t>
  </si>
  <si>
    <t>vrn.</t>
  </si>
  <si>
    <t>01 VRN</t>
  </si>
  <si>
    <t>Převedení vody po celou dobu stavby, zbudování hrázky a odstranění</t>
  </si>
  <si>
    <t>02 VRN</t>
  </si>
  <si>
    <t>Zajištění a provedení zkoušek, rozborů a atestů nutných pro řádné provádění a dokončení díla dle PD</t>
  </si>
  <si>
    <t>03 VRN</t>
  </si>
  <si>
    <t>Vytýčení stavby</t>
  </si>
  <si>
    <t>04 VRN</t>
  </si>
  <si>
    <t>Zajištění a zabezpečení staveniště, zřízení a likvidace staveniště vč. prístupů, skl. atd.</t>
  </si>
  <si>
    <t>05 VRN</t>
  </si>
  <si>
    <t>Zajištění umístění štítku o povolení stavby a stejnopisu, zahájení prací, oblastní inspektorát práce na viditelném místě</t>
  </si>
  <si>
    <t>06 VRN</t>
  </si>
  <si>
    <t>Provedení opatření vyplývajícího z havarijního a protipovodňového plánu</t>
  </si>
  <si>
    <t>07 VRN</t>
  </si>
  <si>
    <t>Prozatimní sjezdy</t>
  </si>
  <si>
    <t>08 VRN</t>
  </si>
  <si>
    <t>Protokolární předání stavbou dotčených pozemků a komunikací zpět jejich vlastníkům</t>
  </si>
  <si>
    <t>09 VRN</t>
  </si>
  <si>
    <t>Zpracování a předání DSPS 3 paré + 1 CD, ZSPS 3 paré +1 CD, fotodokumentace, geodetické práce po výstavbě, geometrický plán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</si>
</sst>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IMPORT_1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Pasečnice Stará Huť - Výstavba MVN a Tůně - Slepý rozpočet pro VZv1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17. 11. 2024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'01. - Výstavba MVN a tůně'!J30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'01. - Výstavba MVN a tůně'!P128</f>
        <v>0</v>
      </c>
      <c r="AV95" s="128">
        <f>'01. - Výstavba MVN a tůně'!J33</f>
        <v>0</v>
      </c>
      <c r="AW95" s="128">
        <f>'01. - Výstavba MVN a tůně'!J34</f>
        <v>0</v>
      </c>
      <c r="AX95" s="128">
        <f>'01. - Výstavba MVN a tůně'!J35</f>
        <v>0</v>
      </c>
      <c r="AY95" s="128">
        <f>'01. - Výstavba MVN a tůně'!J36</f>
        <v>0</v>
      </c>
      <c r="AZ95" s="128">
        <f>'01. - Výstavba MVN a tůně'!F33</f>
        <v>0</v>
      </c>
      <c r="BA95" s="128">
        <f>'01. - Výstavba MVN a tůně'!F34</f>
        <v>0</v>
      </c>
      <c r="BB95" s="128">
        <f>'01. - Výstavba MVN a tůně'!F35</f>
        <v>0</v>
      </c>
      <c r="BC95" s="128">
        <f>'01. - Výstavba MVN a tůně'!F36</f>
        <v>0</v>
      </c>
      <c r="BD95" s="130">
        <f>'01. - Výstavba MVN a tůně'!F37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'02. - VRN'!J30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32">
        <v>0</v>
      </c>
      <c r="AT96" s="133">
        <f>ROUND(SUM(AV96:AW96),2)</f>
        <v>0</v>
      </c>
      <c r="AU96" s="134">
        <f>'02. - VRN'!P120</f>
        <v>0</v>
      </c>
      <c r="AV96" s="133">
        <f>'02. - VRN'!J33</f>
        <v>0</v>
      </c>
      <c r="AW96" s="133">
        <f>'02. - VRN'!J34</f>
        <v>0</v>
      </c>
      <c r="AX96" s="133">
        <f>'02. - VRN'!J35</f>
        <v>0</v>
      </c>
      <c r="AY96" s="133">
        <f>'02. - VRN'!J36</f>
        <v>0</v>
      </c>
      <c r="AZ96" s="133">
        <f>'02. - VRN'!F33</f>
        <v>0</v>
      </c>
      <c r="BA96" s="133">
        <f>'02. - VRN'!F34</f>
        <v>0</v>
      </c>
      <c r="BB96" s="133">
        <f>'02. - VRN'!F35</f>
        <v>0</v>
      </c>
      <c r="BC96" s="133">
        <f>'02. - VRN'!F36</f>
        <v>0</v>
      </c>
      <c r="BD96" s="135">
        <f>'02. - VRN'!F37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oq4PSIVY2+8StcV4N3uG/rFFqWRoCH8lhZSytERkH4DTiH5gFCM4/N8YvWz8g5ZcVY4LMb/7Gc3RJLniGuUWxA==" hashValue="hzHhRMNGq4qiwAT61yFxIzQ8+8dSI+Kq04BmqaCy8Kupyy3+kSefdJXfp3vKD9rHiaB77pougiGDz/7+m/5tc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. - Výstavba MVN a tůně'!C2" display="/"/>
    <hyperlink ref="A96" location="'02.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87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Pasečnice Stará Huť - Výstavba MVN a Tůně - Slepý rozpočet pro VZv1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17. 11. 2024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ROUND((SUM(BE128:BE265)),  2)</f>
        <v>0</v>
      </c>
      <c r="G33" s="38"/>
      <c r="H33" s="38"/>
      <c r="I33" s="155">
        <v>0.20999999999999999</v>
      </c>
      <c r="J33" s="154">
        <f>ROUND(((SUM(BE128:BE265))*I33),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ROUND((SUM(BF128:BF265)),  2)</f>
        <v>0</v>
      </c>
      <c r="G34" s="38"/>
      <c r="H34" s="38"/>
      <c r="I34" s="155">
        <v>0.12</v>
      </c>
      <c r="J34" s="154">
        <f>ROUND(((SUM(BF128:BF265))*I34),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ROUND((SUM(BG128:BG265)),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ROUND((SUM(BH128:BH265)),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ROUND((SUM(BI128:BI265)),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Pasečnice Stará Huť - Výstavba MVN a Tůně - Slepý rozpočet pro VZv1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01. - Výstavba MVN a tůně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17. 11. 2024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91</v>
      </c>
      <c r="D94" s="176"/>
      <c r="E94" s="176"/>
      <c r="F94" s="176"/>
      <c r="G94" s="176"/>
      <c r="H94" s="176"/>
      <c r="I94" s="176"/>
      <c r="J94" s="177" t="s">
        <v>92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93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9"/>
      <c r="C97" s="180"/>
      <c r="D97" s="181" t="s">
        <v>95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96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97</v>
      </c>
      <c r="E99" s="188"/>
      <c r="F99" s="188"/>
      <c r="G99" s="188"/>
      <c r="H99" s="188"/>
      <c r="I99" s="188"/>
      <c r="J99" s="189">
        <f>J196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98</v>
      </c>
      <c r="E100" s="188"/>
      <c r="F100" s="188"/>
      <c r="G100" s="188"/>
      <c r="H100" s="188"/>
      <c r="I100" s="188"/>
      <c r="J100" s="189">
        <f>J209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99</v>
      </c>
      <c r="E101" s="188"/>
      <c r="F101" s="188"/>
      <c r="G101" s="188"/>
      <c r="H101" s="188"/>
      <c r="I101" s="188"/>
      <c r="J101" s="189">
        <f>J240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100</v>
      </c>
      <c r="E102" s="188"/>
      <c r="F102" s="188"/>
      <c r="G102" s="188"/>
      <c r="H102" s="188"/>
      <c r="I102" s="188"/>
      <c r="J102" s="189">
        <f>J248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101</v>
      </c>
      <c r="E103" s="182"/>
      <c r="F103" s="182"/>
      <c r="G103" s="182"/>
      <c r="H103" s="182"/>
      <c r="I103" s="182"/>
      <c r="J103" s="183">
        <f>J250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102</v>
      </c>
      <c r="E104" s="188"/>
      <c r="F104" s="188"/>
      <c r="G104" s="188"/>
      <c r="H104" s="188"/>
      <c r="I104" s="188"/>
      <c r="J104" s="189">
        <f>J251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103</v>
      </c>
      <c r="E105" s="188"/>
      <c r="F105" s="188"/>
      <c r="G105" s="188"/>
      <c r="H105" s="188"/>
      <c r="I105" s="188"/>
      <c r="J105" s="189">
        <f>J253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104</v>
      </c>
      <c r="E106" s="188"/>
      <c r="F106" s="188"/>
      <c r="G106" s="188"/>
      <c r="H106" s="188"/>
      <c r="I106" s="188"/>
      <c r="J106" s="189">
        <f>J257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105</v>
      </c>
      <c r="E107" s="182"/>
      <c r="F107" s="182"/>
      <c r="G107" s="182"/>
      <c r="H107" s="182"/>
      <c r="I107" s="182"/>
      <c r="J107" s="183">
        <f>J261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106</v>
      </c>
      <c r="E108" s="188"/>
      <c r="F108" s="188"/>
      <c r="G108" s="188"/>
      <c r="H108" s="188"/>
      <c r="I108" s="188"/>
      <c r="J108" s="189">
        <f>J262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107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74" t="str">
        <f>E7</f>
        <v>Pasečnice Stará Huť - Výstavba MVN a Tůně - Slepý rozpočet pro VZv1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88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01. - Výstavba MVN a tůně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17. 11. 2024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 xml:space="preserve"> </v>
      </c>
      <c r="G124" s="40"/>
      <c r="H124" s="40"/>
      <c r="I124" s="32" t="s">
        <v>29</v>
      </c>
      <c r="J124" s="36" t="str">
        <f>E21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IF(E18="","",E18)</f>
        <v>Vyplň údaj</v>
      </c>
      <c r="G125" s="40"/>
      <c r="H125" s="40"/>
      <c r="I125" s="32" t="s">
        <v>31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108</v>
      </c>
      <c r="D127" s="194" t="s">
        <v>58</v>
      </c>
      <c r="E127" s="194" t="s">
        <v>54</v>
      </c>
      <c r="F127" s="194" t="s">
        <v>55</v>
      </c>
      <c r="G127" s="194" t="s">
        <v>109</v>
      </c>
      <c r="H127" s="194" t="s">
        <v>110</v>
      </c>
      <c r="I127" s="194" t="s">
        <v>111</v>
      </c>
      <c r="J127" s="195" t="s">
        <v>92</v>
      </c>
      <c r="K127" s="196" t="s">
        <v>112</v>
      </c>
      <c r="L127" s="197"/>
      <c r="M127" s="100" t="s">
        <v>1</v>
      </c>
      <c r="N127" s="101" t="s">
        <v>37</v>
      </c>
      <c r="O127" s="101" t="s">
        <v>113</v>
      </c>
      <c r="P127" s="101" t="s">
        <v>114</v>
      </c>
      <c r="Q127" s="101" t="s">
        <v>115</v>
      </c>
      <c r="R127" s="101" t="s">
        <v>116</v>
      </c>
      <c r="S127" s="101" t="s">
        <v>117</v>
      </c>
      <c r="T127" s="102" t="s">
        <v>118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119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P129+P250+P261</f>
        <v>0</v>
      </c>
      <c r="Q128" s="104"/>
      <c r="R128" s="200">
        <f>R129+R250+R261</f>
        <v>0</v>
      </c>
      <c r="S128" s="104"/>
      <c r="T128" s="201">
        <f>T129+T250+T261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94</v>
      </c>
      <c r="BK128" s="202">
        <f>BK129+BK250+BK261</f>
        <v>0</v>
      </c>
    </row>
    <row r="129" s="12" customFormat="1" ht="25.92" customHeight="1">
      <c r="A129" s="12"/>
      <c r="B129" s="203"/>
      <c r="C129" s="204"/>
      <c r="D129" s="205" t="s">
        <v>72</v>
      </c>
      <c r="E129" s="206" t="s">
        <v>120</v>
      </c>
      <c r="F129" s="206" t="s">
        <v>121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P130+P196+P209+P240+P248</f>
        <v>0</v>
      </c>
      <c r="Q129" s="211"/>
      <c r="R129" s="212">
        <f>R130+R196+R209+R240+R248</f>
        <v>0</v>
      </c>
      <c r="S129" s="211"/>
      <c r="T129" s="213">
        <f>T130+T196+T209+T240+T248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81</v>
      </c>
      <c r="AT129" s="215" t="s">
        <v>72</v>
      </c>
      <c r="AU129" s="215" t="s">
        <v>73</v>
      </c>
      <c r="AY129" s="214" t="s">
        <v>122</v>
      </c>
      <c r="BK129" s="216">
        <f>BK130+BK196+BK209+BK240+BK248</f>
        <v>0</v>
      </c>
    </row>
    <row r="130" s="12" customFormat="1" ht="22.8" customHeight="1">
      <c r="A130" s="12"/>
      <c r="B130" s="203"/>
      <c r="C130" s="204"/>
      <c r="D130" s="205" t="s">
        <v>72</v>
      </c>
      <c r="E130" s="217" t="s">
        <v>123</v>
      </c>
      <c r="F130" s="217" t="s">
        <v>124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SUM(P131:P195)</f>
        <v>0</v>
      </c>
      <c r="Q130" s="211"/>
      <c r="R130" s="212">
        <f>SUM(R131:R195)</f>
        <v>0</v>
      </c>
      <c r="S130" s="211"/>
      <c r="T130" s="213">
        <f>SUM(T131:T195)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81</v>
      </c>
      <c r="AT130" s="215" t="s">
        <v>72</v>
      </c>
      <c r="AU130" s="215" t="s">
        <v>81</v>
      </c>
      <c r="AY130" s="214" t="s">
        <v>122</v>
      </c>
      <c r="BK130" s="216">
        <f>SUM(BK131:BK195)</f>
        <v>0</v>
      </c>
    </row>
    <row r="131" s="2" customFormat="1" ht="37.8" customHeight="1">
      <c r="A131" s="38"/>
      <c r="B131" s="39"/>
      <c r="C131" s="219" t="s">
        <v>81</v>
      </c>
      <c r="D131" s="219" t="s">
        <v>125</v>
      </c>
      <c r="E131" s="220" t="s">
        <v>126</v>
      </c>
      <c r="F131" s="221" t="s">
        <v>127</v>
      </c>
      <c r="G131" s="222" t="s">
        <v>128</v>
      </c>
      <c r="H131" s="223">
        <v>1800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129</v>
      </c>
      <c r="AT131" s="231" t="s">
        <v>125</v>
      </c>
      <c r="AU131" s="231" t="s">
        <v>83</v>
      </c>
      <c r="AY131" s="17" t="s">
        <v>122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129</v>
      </c>
      <c r="BM131" s="231" t="s">
        <v>83</v>
      </c>
    </row>
    <row r="132" s="13" customFormat="1">
      <c r="A132" s="13"/>
      <c r="B132" s="233"/>
      <c r="C132" s="234"/>
      <c r="D132" s="235" t="s">
        <v>130</v>
      </c>
      <c r="E132" s="236" t="s">
        <v>1</v>
      </c>
      <c r="F132" s="237" t="s">
        <v>131</v>
      </c>
      <c r="G132" s="234"/>
      <c r="H132" s="236" t="s">
        <v>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130</v>
      </c>
      <c r="AU132" s="243" t="s">
        <v>83</v>
      </c>
      <c r="AV132" s="13" t="s">
        <v>81</v>
      </c>
      <c r="AW132" s="13" t="s">
        <v>30</v>
      </c>
      <c r="AX132" s="13" t="s">
        <v>73</v>
      </c>
      <c r="AY132" s="243" t="s">
        <v>122</v>
      </c>
    </row>
    <row r="133" s="14" customFormat="1">
      <c r="A133" s="14"/>
      <c r="B133" s="244"/>
      <c r="C133" s="245"/>
      <c r="D133" s="235" t="s">
        <v>130</v>
      </c>
      <c r="E133" s="246" t="s">
        <v>1</v>
      </c>
      <c r="F133" s="247" t="s">
        <v>132</v>
      </c>
      <c r="G133" s="245"/>
      <c r="H133" s="248">
        <v>1800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130</v>
      </c>
      <c r="AU133" s="254" t="s">
        <v>83</v>
      </c>
      <c r="AV133" s="14" t="s">
        <v>83</v>
      </c>
      <c r="AW133" s="14" t="s">
        <v>30</v>
      </c>
      <c r="AX133" s="14" t="s">
        <v>73</v>
      </c>
      <c r="AY133" s="254" t="s">
        <v>122</v>
      </c>
    </row>
    <row r="134" s="15" customFormat="1">
      <c r="A134" s="15"/>
      <c r="B134" s="255"/>
      <c r="C134" s="256"/>
      <c r="D134" s="235" t="s">
        <v>130</v>
      </c>
      <c r="E134" s="257" t="s">
        <v>1</v>
      </c>
      <c r="F134" s="258" t="s">
        <v>133</v>
      </c>
      <c r="G134" s="256"/>
      <c r="H134" s="259">
        <v>1800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130</v>
      </c>
      <c r="AU134" s="265" t="s">
        <v>83</v>
      </c>
      <c r="AV134" s="15" t="s">
        <v>129</v>
      </c>
      <c r="AW134" s="15" t="s">
        <v>30</v>
      </c>
      <c r="AX134" s="15" t="s">
        <v>81</v>
      </c>
      <c r="AY134" s="265" t="s">
        <v>122</v>
      </c>
    </row>
    <row r="135" s="2" customFormat="1" ht="24.15" customHeight="1">
      <c r="A135" s="38"/>
      <c r="B135" s="39"/>
      <c r="C135" s="219" t="s">
        <v>83</v>
      </c>
      <c r="D135" s="219" t="s">
        <v>125</v>
      </c>
      <c r="E135" s="220" t="s">
        <v>134</v>
      </c>
      <c r="F135" s="221" t="s">
        <v>135</v>
      </c>
      <c r="G135" s="222" t="s">
        <v>128</v>
      </c>
      <c r="H135" s="223">
        <v>168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129</v>
      </c>
      <c r="AT135" s="231" t="s">
        <v>125</v>
      </c>
      <c r="AU135" s="231" t="s">
        <v>83</v>
      </c>
      <c r="AY135" s="17" t="s">
        <v>122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129</v>
      </c>
      <c r="BM135" s="231" t="s">
        <v>129</v>
      </c>
    </row>
    <row r="136" s="2" customFormat="1" ht="24.15" customHeight="1">
      <c r="A136" s="38"/>
      <c r="B136" s="39"/>
      <c r="C136" s="219" t="s">
        <v>136</v>
      </c>
      <c r="D136" s="219" t="s">
        <v>125</v>
      </c>
      <c r="E136" s="220" t="s">
        <v>137</v>
      </c>
      <c r="F136" s="221" t="s">
        <v>138</v>
      </c>
      <c r="G136" s="222" t="s">
        <v>139</v>
      </c>
      <c r="H136" s="223">
        <v>2595.5599999999999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129</v>
      </c>
      <c r="AT136" s="231" t="s">
        <v>125</v>
      </c>
      <c r="AU136" s="231" t="s">
        <v>83</v>
      </c>
      <c r="AY136" s="17" t="s">
        <v>122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129</v>
      </c>
      <c r="BM136" s="231" t="s">
        <v>140</v>
      </c>
    </row>
    <row r="137" s="13" customFormat="1">
      <c r="A137" s="13"/>
      <c r="B137" s="233"/>
      <c r="C137" s="234"/>
      <c r="D137" s="235" t="s">
        <v>130</v>
      </c>
      <c r="E137" s="236" t="s">
        <v>1</v>
      </c>
      <c r="F137" s="237" t="s">
        <v>141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130</v>
      </c>
      <c r="AU137" s="243" t="s">
        <v>83</v>
      </c>
      <c r="AV137" s="13" t="s">
        <v>81</v>
      </c>
      <c r="AW137" s="13" t="s">
        <v>30</v>
      </c>
      <c r="AX137" s="13" t="s">
        <v>73</v>
      </c>
      <c r="AY137" s="243" t="s">
        <v>122</v>
      </c>
    </row>
    <row r="138" s="14" customFormat="1">
      <c r="A138" s="14"/>
      <c r="B138" s="244"/>
      <c r="C138" s="245"/>
      <c r="D138" s="235" t="s">
        <v>130</v>
      </c>
      <c r="E138" s="246" t="s">
        <v>1</v>
      </c>
      <c r="F138" s="247" t="s">
        <v>142</v>
      </c>
      <c r="G138" s="245"/>
      <c r="H138" s="248">
        <v>1017.96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130</v>
      </c>
      <c r="AU138" s="254" t="s">
        <v>83</v>
      </c>
      <c r="AV138" s="14" t="s">
        <v>83</v>
      </c>
      <c r="AW138" s="14" t="s">
        <v>30</v>
      </c>
      <c r="AX138" s="14" t="s">
        <v>73</v>
      </c>
      <c r="AY138" s="254" t="s">
        <v>122</v>
      </c>
    </row>
    <row r="139" s="13" customFormat="1">
      <c r="A139" s="13"/>
      <c r="B139" s="233"/>
      <c r="C139" s="234"/>
      <c r="D139" s="235" t="s">
        <v>130</v>
      </c>
      <c r="E139" s="236" t="s">
        <v>1</v>
      </c>
      <c r="F139" s="237" t="s">
        <v>143</v>
      </c>
      <c r="G139" s="234"/>
      <c r="H139" s="236" t="s">
        <v>1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130</v>
      </c>
      <c r="AU139" s="243" t="s">
        <v>83</v>
      </c>
      <c r="AV139" s="13" t="s">
        <v>81</v>
      </c>
      <c r="AW139" s="13" t="s">
        <v>30</v>
      </c>
      <c r="AX139" s="13" t="s">
        <v>73</v>
      </c>
      <c r="AY139" s="243" t="s">
        <v>122</v>
      </c>
    </row>
    <row r="140" s="14" customFormat="1">
      <c r="A140" s="14"/>
      <c r="B140" s="244"/>
      <c r="C140" s="245"/>
      <c r="D140" s="235" t="s">
        <v>130</v>
      </c>
      <c r="E140" s="246" t="s">
        <v>1</v>
      </c>
      <c r="F140" s="247" t="s">
        <v>144</v>
      </c>
      <c r="G140" s="245"/>
      <c r="H140" s="248">
        <v>217.59999999999999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130</v>
      </c>
      <c r="AU140" s="254" t="s">
        <v>83</v>
      </c>
      <c r="AV140" s="14" t="s">
        <v>83</v>
      </c>
      <c r="AW140" s="14" t="s">
        <v>30</v>
      </c>
      <c r="AX140" s="14" t="s">
        <v>73</v>
      </c>
      <c r="AY140" s="254" t="s">
        <v>122</v>
      </c>
    </row>
    <row r="141" s="13" customFormat="1">
      <c r="A141" s="13"/>
      <c r="B141" s="233"/>
      <c r="C141" s="234"/>
      <c r="D141" s="235" t="s">
        <v>130</v>
      </c>
      <c r="E141" s="236" t="s">
        <v>1</v>
      </c>
      <c r="F141" s="237" t="s">
        <v>145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130</v>
      </c>
      <c r="AU141" s="243" t="s">
        <v>83</v>
      </c>
      <c r="AV141" s="13" t="s">
        <v>81</v>
      </c>
      <c r="AW141" s="13" t="s">
        <v>30</v>
      </c>
      <c r="AX141" s="13" t="s">
        <v>73</v>
      </c>
      <c r="AY141" s="243" t="s">
        <v>122</v>
      </c>
    </row>
    <row r="142" s="14" customFormat="1">
      <c r="A142" s="14"/>
      <c r="B142" s="244"/>
      <c r="C142" s="245"/>
      <c r="D142" s="235" t="s">
        <v>130</v>
      </c>
      <c r="E142" s="246" t="s">
        <v>1</v>
      </c>
      <c r="F142" s="247" t="s">
        <v>146</v>
      </c>
      <c r="G142" s="245"/>
      <c r="H142" s="248">
        <v>680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130</v>
      </c>
      <c r="AU142" s="254" t="s">
        <v>83</v>
      </c>
      <c r="AV142" s="14" t="s">
        <v>83</v>
      </c>
      <c r="AW142" s="14" t="s">
        <v>30</v>
      </c>
      <c r="AX142" s="14" t="s">
        <v>73</v>
      </c>
      <c r="AY142" s="254" t="s">
        <v>122</v>
      </c>
    </row>
    <row r="143" s="13" customFormat="1">
      <c r="A143" s="13"/>
      <c r="B143" s="233"/>
      <c r="C143" s="234"/>
      <c r="D143" s="235" t="s">
        <v>130</v>
      </c>
      <c r="E143" s="236" t="s">
        <v>1</v>
      </c>
      <c r="F143" s="237" t="s">
        <v>147</v>
      </c>
      <c r="G143" s="234"/>
      <c r="H143" s="236" t="s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130</v>
      </c>
      <c r="AU143" s="243" t="s">
        <v>83</v>
      </c>
      <c r="AV143" s="13" t="s">
        <v>81</v>
      </c>
      <c r="AW143" s="13" t="s">
        <v>30</v>
      </c>
      <c r="AX143" s="13" t="s">
        <v>73</v>
      </c>
      <c r="AY143" s="243" t="s">
        <v>122</v>
      </c>
    </row>
    <row r="144" s="14" customFormat="1">
      <c r="A144" s="14"/>
      <c r="B144" s="244"/>
      <c r="C144" s="245"/>
      <c r="D144" s="235" t="s">
        <v>130</v>
      </c>
      <c r="E144" s="246" t="s">
        <v>1</v>
      </c>
      <c r="F144" s="247" t="s">
        <v>146</v>
      </c>
      <c r="G144" s="245"/>
      <c r="H144" s="248">
        <v>680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130</v>
      </c>
      <c r="AU144" s="254" t="s">
        <v>83</v>
      </c>
      <c r="AV144" s="14" t="s">
        <v>83</v>
      </c>
      <c r="AW144" s="14" t="s">
        <v>30</v>
      </c>
      <c r="AX144" s="14" t="s">
        <v>73</v>
      </c>
      <c r="AY144" s="254" t="s">
        <v>122</v>
      </c>
    </row>
    <row r="145" s="15" customFormat="1">
      <c r="A145" s="15"/>
      <c r="B145" s="255"/>
      <c r="C145" s="256"/>
      <c r="D145" s="235" t="s">
        <v>130</v>
      </c>
      <c r="E145" s="257" t="s">
        <v>1</v>
      </c>
      <c r="F145" s="258" t="s">
        <v>133</v>
      </c>
      <c r="G145" s="256"/>
      <c r="H145" s="259">
        <v>2595.5599999999999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130</v>
      </c>
      <c r="AU145" s="265" t="s">
        <v>83</v>
      </c>
      <c r="AV145" s="15" t="s">
        <v>129</v>
      </c>
      <c r="AW145" s="15" t="s">
        <v>30</v>
      </c>
      <c r="AX145" s="15" t="s">
        <v>81</v>
      </c>
      <c r="AY145" s="265" t="s">
        <v>122</v>
      </c>
    </row>
    <row r="146" s="2" customFormat="1" ht="33" customHeight="1">
      <c r="A146" s="38"/>
      <c r="B146" s="39"/>
      <c r="C146" s="219" t="s">
        <v>129</v>
      </c>
      <c r="D146" s="219" t="s">
        <v>125</v>
      </c>
      <c r="E146" s="220" t="s">
        <v>148</v>
      </c>
      <c r="F146" s="221" t="s">
        <v>149</v>
      </c>
      <c r="G146" s="222" t="s">
        <v>139</v>
      </c>
      <c r="H146" s="223">
        <v>5174.4369999999999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129</v>
      </c>
      <c r="AT146" s="231" t="s">
        <v>125</v>
      </c>
      <c r="AU146" s="231" t="s">
        <v>83</v>
      </c>
      <c r="AY146" s="17" t="s">
        <v>122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129</v>
      </c>
      <c r="BM146" s="231" t="s">
        <v>150</v>
      </c>
    </row>
    <row r="147" s="14" customFormat="1">
      <c r="A147" s="14"/>
      <c r="B147" s="244"/>
      <c r="C147" s="245"/>
      <c r="D147" s="235" t="s">
        <v>130</v>
      </c>
      <c r="E147" s="246" t="s">
        <v>1</v>
      </c>
      <c r="F147" s="247" t="s">
        <v>151</v>
      </c>
      <c r="G147" s="245"/>
      <c r="H147" s="248">
        <v>135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130</v>
      </c>
      <c r="AU147" s="254" t="s">
        <v>83</v>
      </c>
      <c r="AV147" s="14" t="s">
        <v>83</v>
      </c>
      <c r="AW147" s="14" t="s">
        <v>30</v>
      </c>
      <c r="AX147" s="14" t="s">
        <v>73</v>
      </c>
      <c r="AY147" s="254" t="s">
        <v>122</v>
      </c>
    </row>
    <row r="148" s="14" customFormat="1">
      <c r="A148" s="14"/>
      <c r="B148" s="244"/>
      <c r="C148" s="245"/>
      <c r="D148" s="235" t="s">
        <v>130</v>
      </c>
      <c r="E148" s="246" t="s">
        <v>1</v>
      </c>
      <c r="F148" s="247" t="s">
        <v>152</v>
      </c>
      <c r="G148" s="245"/>
      <c r="H148" s="248">
        <v>1959.5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130</v>
      </c>
      <c r="AU148" s="254" t="s">
        <v>83</v>
      </c>
      <c r="AV148" s="14" t="s">
        <v>83</v>
      </c>
      <c r="AW148" s="14" t="s">
        <v>30</v>
      </c>
      <c r="AX148" s="14" t="s">
        <v>73</v>
      </c>
      <c r="AY148" s="254" t="s">
        <v>122</v>
      </c>
    </row>
    <row r="149" s="14" customFormat="1">
      <c r="A149" s="14"/>
      <c r="B149" s="244"/>
      <c r="C149" s="245"/>
      <c r="D149" s="235" t="s">
        <v>130</v>
      </c>
      <c r="E149" s="246" t="s">
        <v>1</v>
      </c>
      <c r="F149" s="247" t="s">
        <v>153</v>
      </c>
      <c r="G149" s="245"/>
      <c r="H149" s="248">
        <v>1427.2000000000001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130</v>
      </c>
      <c r="AU149" s="254" t="s">
        <v>83</v>
      </c>
      <c r="AV149" s="14" t="s">
        <v>83</v>
      </c>
      <c r="AW149" s="14" t="s">
        <v>30</v>
      </c>
      <c r="AX149" s="14" t="s">
        <v>73</v>
      </c>
      <c r="AY149" s="254" t="s">
        <v>122</v>
      </c>
    </row>
    <row r="150" s="14" customFormat="1">
      <c r="A150" s="14"/>
      <c r="B150" s="244"/>
      <c r="C150" s="245"/>
      <c r="D150" s="235" t="s">
        <v>130</v>
      </c>
      <c r="E150" s="246" t="s">
        <v>1</v>
      </c>
      <c r="F150" s="247" t="s">
        <v>154</v>
      </c>
      <c r="G150" s="245"/>
      <c r="H150" s="248">
        <v>1630.04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130</v>
      </c>
      <c r="AU150" s="254" t="s">
        <v>83</v>
      </c>
      <c r="AV150" s="14" t="s">
        <v>83</v>
      </c>
      <c r="AW150" s="14" t="s">
        <v>30</v>
      </c>
      <c r="AX150" s="14" t="s">
        <v>73</v>
      </c>
      <c r="AY150" s="254" t="s">
        <v>122</v>
      </c>
    </row>
    <row r="151" s="14" customFormat="1">
      <c r="A151" s="14"/>
      <c r="B151" s="244"/>
      <c r="C151" s="245"/>
      <c r="D151" s="235" t="s">
        <v>130</v>
      </c>
      <c r="E151" s="246" t="s">
        <v>1</v>
      </c>
      <c r="F151" s="247" t="s">
        <v>155</v>
      </c>
      <c r="G151" s="245"/>
      <c r="H151" s="248">
        <v>11.25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130</v>
      </c>
      <c r="AU151" s="254" t="s">
        <v>83</v>
      </c>
      <c r="AV151" s="14" t="s">
        <v>83</v>
      </c>
      <c r="AW151" s="14" t="s">
        <v>30</v>
      </c>
      <c r="AX151" s="14" t="s">
        <v>73</v>
      </c>
      <c r="AY151" s="254" t="s">
        <v>122</v>
      </c>
    </row>
    <row r="152" s="14" customFormat="1">
      <c r="A152" s="14"/>
      <c r="B152" s="244"/>
      <c r="C152" s="245"/>
      <c r="D152" s="235" t="s">
        <v>130</v>
      </c>
      <c r="E152" s="246" t="s">
        <v>1</v>
      </c>
      <c r="F152" s="247" t="s">
        <v>156</v>
      </c>
      <c r="G152" s="245"/>
      <c r="H152" s="248">
        <v>2.4750000000000001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130</v>
      </c>
      <c r="AU152" s="254" t="s">
        <v>83</v>
      </c>
      <c r="AV152" s="14" t="s">
        <v>83</v>
      </c>
      <c r="AW152" s="14" t="s">
        <v>30</v>
      </c>
      <c r="AX152" s="14" t="s">
        <v>73</v>
      </c>
      <c r="AY152" s="254" t="s">
        <v>122</v>
      </c>
    </row>
    <row r="153" s="14" customFormat="1">
      <c r="A153" s="14"/>
      <c r="B153" s="244"/>
      <c r="C153" s="245"/>
      <c r="D153" s="235" t="s">
        <v>130</v>
      </c>
      <c r="E153" s="246" t="s">
        <v>1</v>
      </c>
      <c r="F153" s="247" t="s">
        <v>157</v>
      </c>
      <c r="G153" s="245"/>
      <c r="H153" s="248">
        <v>8.3000000000000007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130</v>
      </c>
      <c r="AU153" s="254" t="s">
        <v>83</v>
      </c>
      <c r="AV153" s="14" t="s">
        <v>83</v>
      </c>
      <c r="AW153" s="14" t="s">
        <v>30</v>
      </c>
      <c r="AX153" s="14" t="s">
        <v>73</v>
      </c>
      <c r="AY153" s="254" t="s">
        <v>122</v>
      </c>
    </row>
    <row r="154" s="14" customFormat="1">
      <c r="A154" s="14"/>
      <c r="B154" s="244"/>
      <c r="C154" s="245"/>
      <c r="D154" s="235" t="s">
        <v>130</v>
      </c>
      <c r="E154" s="246" t="s">
        <v>1</v>
      </c>
      <c r="F154" s="247" t="s">
        <v>158</v>
      </c>
      <c r="G154" s="245"/>
      <c r="H154" s="248">
        <v>0.67200000000000004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130</v>
      </c>
      <c r="AU154" s="254" t="s">
        <v>83</v>
      </c>
      <c r="AV154" s="14" t="s">
        <v>83</v>
      </c>
      <c r="AW154" s="14" t="s">
        <v>30</v>
      </c>
      <c r="AX154" s="14" t="s">
        <v>73</v>
      </c>
      <c r="AY154" s="254" t="s">
        <v>122</v>
      </c>
    </row>
    <row r="155" s="2" customFormat="1" ht="33" customHeight="1">
      <c r="A155" s="38"/>
      <c r="B155" s="39"/>
      <c r="C155" s="219" t="s">
        <v>159</v>
      </c>
      <c r="D155" s="219" t="s">
        <v>125</v>
      </c>
      <c r="E155" s="220" t="s">
        <v>160</v>
      </c>
      <c r="F155" s="221" t="s">
        <v>161</v>
      </c>
      <c r="G155" s="222" t="s">
        <v>139</v>
      </c>
      <c r="H155" s="223">
        <v>1025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129</v>
      </c>
      <c r="AT155" s="231" t="s">
        <v>125</v>
      </c>
      <c r="AU155" s="231" t="s">
        <v>83</v>
      </c>
      <c r="AY155" s="17" t="s">
        <v>122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129</v>
      </c>
      <c r="BM155" s="231" t="s">
        <v>162</v>
      </c>
    </row>
    <row r="156" s="13" customFormat="1">
      <c r="A156" s="13"/>
      <c r="B156" s="233"/>
      <c r="C156" s="234"/>
      <c r="D156" s="235" t="s">
        <v>130</v>
      </c>
      <c r="E156" s="236" t="s">
        <v>1</v>
      </c>
      <c r="F156" s="237" t="s">
        <v>163</v>
      </c>
      <c r="G156" s="234"/>
      <c r="H156" s="236" t="s">
        <v>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130</v>
      </c>
      <c r="AU156" s="243" t="s">
        <v>83</v>
      </c>
      <c r="AV156" s="13" t="s">
        <v>81</v>
      </c>
      <c r="AW156" s="13" t="s">
        <v>30</v>
      </c>
      <c r="AX156" s="13" t="s">
        <v>73</v>
      </c>
      <c r="AY156" s="243" t="s">
        <v>122</v>
      </c>
    </row>
    <row r="157" s="14" customFormat="1">
      <c r="A157" s="14"/>
      <c r="B157" s="244"/>
      <c r="C157" s="245"/>
      <c r="D157" s="235" t="s">
        <v>130</v>
      </c>
      <c r="E157" s="246" t="s">
        <v>1</v>
      </c>
      <c r="F157" s="247" t="s">
        <v>164</v>
      </c>
      <c r="G157" s="245"/>
      <c r="H157" s="248">
        <v>890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130</v>
      </c>
      <c r="AU157" s="254" t="s">
        <v>83</v>
      </c>
      <c r="AV157" s="14" t="s">
        <v>83</v>
      </c>
      <c r="AW157" s="14" t="s">
        <v>30</v>
      </c>
      <c r="AX157" s="14" t="s">
        <v>73</v>
      </c>
      <c r="AY157" s="254" t="s">
        <v>122</v>
      </c>
    </row>
    <row r="158" s="14" customFormat="1">
      <c r="A158" s="14"/>
      <c r="B158" s="244"/>
      <c r="C158" s="245"/>
      <c r="D158" s="235" t="s">
        <v>130</v>
      </c>
      <c r="E158" s="246" t="s">
        <v>1</v>
      </c>
      <c r="F158" s="247" t="s">
        <v>165</v>
      </c>
      <c r="G158" s="245"/>
      <c r="H158" s="248">
        <v>135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130</v>
      </c>
      <c r="AU158" s="254" t="s">
        <v>83</v>
      </c>
      <c r="AV158" s="14" t="s">
        <v>83</v>
      </c>
      <c r="AW158" s="14" t="s">
        <v>30</v>
      </c>
      <c r="AX158" s="14" t="s">
        <v>73</v>
      </c>
      <c r="AY158" s="254" t="s">
        <v>122</v>
      </c>
    </row>
    <row r="159" s="15" customFormat="1">
      <c r="A159" s="15"/>
      <c r="B159" s="255"/>
      <c r="C159" s="256"/>
      <c r="D159" s="235" t="s">
        <v>130</v>
      </c>
      <c r="E159" s="257" t="s">
        <v>1</v>
      </c>
      <c r="F159" s="258" t="s">
        <v>133</v>
      </c>
      <c r="G159" s="256"/>
      <c r="H159" s="259">
        <v>1025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130</v>
      </c>
      <c r="AU159" s="265" t="s">
        <v>83</v>
      </c>
      <c r="AV159" s="15" t="s">
        <v>129</v>
      </c>
      <c r="AW159" s="15" t="s">
        <v>30</v>
      </c>
      <c r="AX159" s="15" t="s">
        <v>81</v>
      </c>
      <c r="AY159" s="265" t="s">
        <v>122</v>
      </c>
    </row>
    <row r="160" s="2" customFormat="1" ht="33" customHeight="1">
      <c r="A160" s="38"/>
      <c r="B160" s="39"/>
      <c r="C160" s="219" t="s">
        <v>140</v>
      </c>
      <c r="D160" s="219" t="s">
        <v>125</v>
      </c>
      <c r="E160" s="220" t="s">
        <v>166</v>
      </c>
      <c r="F160" s="221" t="s">
        <v>167</v>
      </c>
      <c r="G160" s="222" t="s">
        <v>139</v>
      </c>
      <c r="H160" s="223">
        <v>94.123999999999995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38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129</v>
      </c>
      <c r="AT160" s="231" t="s">
        <v>125</v>
      </c>
      <c r="AU160" s="231" t="s">
        <v>83</v>
      </c>
      <c r="AY160" s="17" t="s">
        <v>122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81</v>
      </c>
      <c r="BK160" s="232">
        <f>ROUND(I160*H160,2)</f>
        <v>0</v>
      </c>
      <c r="BL160" s="17" t="s">
        <v>129</v>
      </c>
      <c r="BM160" s="231" t="s">
        <v>8</v>
      </c>
    </row>
    <row r="161" s="13" customFormat="1">
      <c r="A161" s="13"/>
      <c r="B161" s="233"/>
      <c r="C161" s="234"/>
      <c r="D161" s="235" t="s">
        <v>130</v>
      </c>
      <c r="E161" s="236" t="s">
        <v>1</v>
      </c>
      <c r="F161" s="237" t="s">
        <v>168</v>
      </c>
      <c r="G161" s="234"/>
      <c r="H161" s="236" t="s">
        <v>1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130</v>
      </c>
      <c r="AU161" s="243" t="s">
        <v>83</v>
      </c>
      <c r="AV161" s="13" t="s">
        <v>81</v>
      </c>
      <c r="AW161" s="13" t="s">
        <v>30</v>
      </c>
      <c r="AX161" s="13" t="s">
        <v>73</v>
      </c>
      <c r="AY161" s="243" t="s">
        <v>122</v>
      </c>
    </row>
    <row r="162" s="14" customFormat="1">
      <c r="A162" s="14"/>
      <c r="B162" s="244"/>
      <c r="C162" s="245"/>
      <c r="D162" s="235" t="s">
        <v>130</v>
      </c>
      <c r="E162" s="246" t="s">
        <v>1</v>
      </c>
      <c r="F162" s="247" t="s">
        <v>169</v>
      </c>
      <c r="G162" s="245"/>
      <c r="H162" s="248">
        <v>6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130</v>
      </c>
      <c r="AU162" s="254" t="s">
        <v>83</v>
      </c>
      <c r="AV162" s="14" t="s">
        <v>83</v>
      </c>
      <c r="AW162" s="14" t="s">
        <v>30</v>
      </c>
      <c r="AX162" s="14" t="s">
        <v>73</v>
      </c>
      <c r="AY162" s="254" t="s">
        <v>122</v>
      </c>
    </row>
    <row r="163" s="13" customFormat="1">
      <c r="A163" s="13"/>
      <c r="B163" s="233"/>
      <c r="C163" s="234"/>
      <c r="D163" s="235" t="s">
        <v>130</v>
      </c>
      <c r="E163" s="236" t="s">
        <v>1</v>
      </c>
      <c r="F163" s="237" t="s">
        <v>170</v>
      </c>
      <c r="G163" s="234"/>
      <c r="H163" s="236" t="s">
        <v>1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130</v>
      </c>
      <c r="AU163" s="243" t="s">
        <v>83</v>
      </c>
      <c r="AV163" s="13" t="s">
        <v>81</v>
      </c>
      <c r="AW163" s="13" t="s">
        <v>30</v>
      </c>
      <c r="AX163" s="13" t="s">
        <v>73</v>
      </c>
      <c r="AY163" s="243" t="s">
        <v>122</v>
      </c>
    </row>
    <row r="164" s="14" customFormat="1">
      <c r="A164" s="14"/>
      <c r="B164" s="244"/>
      <c r="C164" s="245"/>
      <c r="D164" s="235" t="s">
        <v>130</v>
      </c>
      <c r="E164" s="246" t="s">
        <v>1</v>
      </c>
      <c r="F164" s="247" t="s">
        <v>171</v>
      </c>
      <c r="G164" s="245"/>
      <c r="H164" s="248">
        <v>68.123999999999995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130</v>
      </c>
      <c r="AU164" s="254" t="s">
        <v>83</v>
      </c>
      <c r="AV164" s="14" t="s">
        <v>83</v>
      </c>
      <c r="AW164" s="14" t="s">
        <v>30</v>
      </c>
      <c r="AX164" s="14" t="s">
        <v>73</v>
      </c>
      <c r="AY164" s="254" t="s">
        <v>122</v>
      </c>
    </row>
    <row r="165" s="13" customFormat="1">
      <c r="A165" s="13"/>
      <c r="B165" s="233"/>
      <c r="C165" s="234"/>
      <c r="D165" s="235" t="s">
        <v>130</v>
      </c>
      <c r="E165" s="236" t="s">
        <v>1</v>
      </c>
      <c r="F165" s="237" t="s">
        <v>172</v>
      </c>
      <c r="G165" s="234"/>
      <c r="H165" s="236" t="s">
        <v>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130</v>
      </c>
      <c r="AU165" s="243" t="s">
        <v>83</v>
      </c>
      <c r="AV165" s="13" t="s">
        <v>81</v>
      </c>
      <c r="AW165" s="13" t="s">
        <v>30</v>
      </c>
      <c r="AX165" s="13" t="s">
        <v>73</v>
      </c>
      <c r="AY165" s="243" t="s">
        <v>122</v>
      </c>
    </row>
    <row r="166" s="14" customFormat="1">
      <c r="A166" s="14"/>
      <c r="B166" s="244"/>
      <c r="C166" s="245"/>
      <c r="D166" s="235" t="s">
        <v>130</v>
      </c>
      <c r="E166" s="246" t="s">
        <v>1</v>
      </c>
      <c r="F166" s="247" t="s">
        <v>173</v>
      </c>
      <c r="G166" s="245"/>
      <c r="H166" s="248">
        <v>20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130</v>
      </c>
      <c r="AU166" s="254" t="s">
        <v>83</v>
      </c>
      <c r="AV166" s="14" t="s">
        <v>83</v>
      </c>
      <c r="AW166" s="14" t="s">
        <v>30</v>
      </c>
      <c r="AX166" s="14" t="s">
        <v>73</v>
      </c>
      <c r="AY166" s="254" t="s">
        <v>122</v>
      </c>
    </row>
    <row r="167" s="15" customFormat="1">
      <c r="A167" s="15"/>
      <c r="B167" s="255"/>
      <c r="C167" s="256"/>
      <c r="D167" s="235" t="s">
        <v>130</v>
      </c>
      <c r="E167" s="257" t="s">
        <v>1</v>
      </c>
      <c r="F167" s="258" t="s">
        <v>133</v>
      </c>
      <c r="G167" s="256"/>
      <c r="H167" s="259">
        <v>94.123999999999995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130</v>
      </c>
      <c r="AU167" s="265" t="s">
        <v>83</v>
      </c>
      <c r="AV167" s="15" t="s">
        <v>129</v>
      </c>
      <c r="AW167" s="15" t="s">
        <v>30</v>
      </c>
      <c r="AX167" s="15" t="s">
        <v>81</v>
      </c>
      <c r="AY167" s="265" t="s">
        <v>122</v>
      </c>
    </row>
    <row r="168" s="2" customFormat="1" ht="37.8" customHeight="1">
      <c r="A168" s="38"/>
      <c r="B168" s="39"/>
      <c r="C168" s="219" t="s">
        <v>174</v>
      </c>
      <c r="D168" s="219" t="s">
        <v>125</v>
      </c>
      <c r="E168" s="220" t="s">
        <v>175</v>
      </c>
      <c r="F168" s="221" t="s">
        <v>176</v>
      </c>
      <c r="G168" s="222" t="s">
        <v>139</v>
      </c>
      <c r="H168" s="223">
        <v>303.87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38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129</v>
      </c>
      <c r="AT168" s="231" t="s">
        <v>125</v>
      </c>
      <c r="AU168" s="231" t="s">
        <v>83</v>
      </c>
      <c r="AY168" s="17" t="s">
        <v>122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81</v>
      </c>
      <c r="BK168" s="232">
        <f>ROUND(I168*H168,2)</f>
        <v>0</v>
      </c>
      <c r="BL168" s="17" t="s">
        <v>129</v>
      </c>
      <c r="BM168" s="231" t="s">
        <v>177</v>
      </c>
    </row>
    <row r="169" s="14" customFormat="1">
      <c r="A169" s="14"/>
      <c r="B169" s="244"/>
      <c r="C169" s="245"/>
      <c r="D169" s="235" t="s">
        <v>130</v>
      </c>
      <c r="E169" s="246" t="s">
        <v>1</v>
      </c>
      <c r="F169" s="247" t="s">
        <v>178</v>
      </c>
      <c r="G169" s="245"/>
      <c r="H169" s="248">
        <v>303.87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130</v>
      </c>
      <c r="AU169" s="254" t="s">
        <v>83</v>
      </c>
      <c r="AV169" s="14" t="s">
        <v>83</v>
      </c>
      <c r="AW169" s="14" t="s">
        <v>30</v>
      </c>
      <c r="AX169" s="14" t="s">
        <v>73</v>
      </c>
      <c r="AY169" s="254" t="s">
        <v>122</v>
      </c>
    </row>
    <row r="170" s="15" customFormat="1">
      <c r="A170" s="15"/>
      <c r="B170" s="255"/>
      <c r="C170" s="256"/>
      <c r="D170" s="235" t="s">
        <v>130</v>
      </c>
      <c r="E170" s="257" t="s">
        <v>1</v>
      </c>
      <c r="F170" s="258" t="s">
        <v>133</v>
      </c>
      <c r="G170" s="256"/>
      <c r="H170" s="259">
        <v>303.87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130</v>
      </c>
      <c r="AU170" s="265" t="s">
        <v>83</v>
      </c>
      <c r="AV170" s="15" t="s">
        <v>129</v>
      </c>
      <c r="AW170" s="15" t="s">
        <v>30</v>
      </c>
      <c r="AX170" s="15" t="s">
        <v>81</v>
      </c>
      <c r="AY170" s="265" t="s">
        <v>122</v>
      </c>
    </row>
    <row r="171" s="2" customFormat="1" ht="37.8" customHeight="1">
      <c r="A171" s="38"/>
      <c r="B171" s="39"/>
      <c r="C171" s="219" t="s">
        <v>150</v>
      </c>
      <c r="D171" s="219" t="s">
        <v>125</v>
      </c>
      <c r="E171" s="220" t="s">
        <v>179</v>
      </c>
      <c r="F171" s="221" t="s">
        <v>180</v>
      </c>
      <c r="G171" s="222" t="s">
        <v>139</v>
      </c>
      <c r="H171" s="223">
        <v>15456.540000000001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129</v>
      </c>
      <c r="AT171" s="231" t="s">
        <v>125</v>
      </c>
      <c r="AU171" s="231" t="s">
        <v>83</v>
      </c>
      <c r="AY171" s="17" t="s">
        <v>122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129</v>
      </c>
      <c r="BM171" s="231" t="s">
        <v>181</v>
      </c>
    </row>
    <row r="172" s="14" customFormat="1">
      <c r="A172" s="14"/>
      <c r="B172" s="244"/>
      <c r="C172" s="245"/>
      <c r="D172" s="235" t="s">
        <v>130</v>
      </c>
      <c r="E172" s="246" t="s">
        <v>1</v>
      </c>
      <c r="F172" s="247" t="s">
        <v>182</v>
      </c>
      <c r="G172" s="245"/>
      <c r="H172" s="248">
        <v>2050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130</v>
      </c>
      <c r="AU172" s="254" t="s">
        <v>83</v>
      </c>
      <c r="AV172" s="14" t="s">
        <v>83</v>
      </c>
      <c r="AW172" s="14" t="s">
        <v>30</v>
      </c>
      <c r="AX172" s="14" t="s">
        <v>73</v>
      </c>
      <c r="AY172" s="254" t="s">
        <v>122</v>
      </c>
    </row>
    <row r="173" s="14" customFormat="1">
      <c r="A173" s="14"/>
      <c r="B173" s="244"/>
      <c r="C173" s="245"/>
      <c r="D173" s="235" t="s">
        <v>130</v>
      </c>
      <c r="E173" s="246" t="s">
        <v>1</v>
      </c>
      <c r="F173" s="247" t="s">
        <v>183</v>
      </c>
      <c r="G173" s="245"/>
      <c r="H173" s="248">
        <v>6616.54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130</v>
      </c>
      <c r="AU173" s="254" t="s">
        <v>83</v>
      </c>
      <c r="AV173" s="14" t="s">
        <v>83</v>
      </c>
      <c r="AW173" s="14" t="s">
        <v>30</v>
      </c>
      <c r="AX173" s="14" t="s">
        <v>73</v>
      </c>
      <c r="AY173" s="254" t="s">
        <v>122</v>
      </c>
    </row>
    <row r="174" s="14" customFormat="1">
      <c r="A174" s="14"/>
      <c r="B174" s="244"/>
      <c r="C174" s="245"/>
      <c r="D174" s="235" t="s">
        <v>130</v>
      </c>
      <c r="E174" s="246" t="s">
        <v>1</v>
      </c>
      <c r="F174" s="247" t="s">
        <v>184</v>
      </c>
      <c r="G174" s="245"/>
      <c r="H174" s="248">
        <v>6790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130</v>
      </c>
      <c r="AU174" s="254" t="s">
        <v>83</v>
      </c>
      <c r="AV174" s="14" t="s">
        <v>83</v>
      </c>
      <c r="AW174" s="14" t="s">
        <v>30</v>
      </c>
      <c r="AX174" s="14" t="s">
        <v>73</v>
      </c>
      <c r="AY174" s="254" t="s">
        <v>122</v>
      </c>
    </row>
    <row r="175" s="15" customFormat="1">
      <c r="A175" s="15"/>
      <c r="B175" s="255"/>
      <c r="C175" s="256"/>
      <c r="D175" s="235" t="s">
        <v>130</v>
      </c>
      <c r="E175" s="257" t="s">
        <v>1</v>
      </c>
      <c r="F175" s="258" t="s">
        <v>133</v>
      </c>
      <c r="G175" s="256"/>
      <c r="H175" s="259">
        <v>15456.540000000001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130</v>
      </c>
      <c r="AU175" s="265" t="s">
        <v>83</v>
      </c>
      <c r="AV175" s="15" t="s">
        <v>129</v>
      </c>
      <c r="AW175" s="15" t="s">
        <v>30</v>
      </c>
      <c r="AX175" s="15" t="s">
        <v>81</v>
      </c>
      <c r="AY175" s="265" t="s">
        <v>122</v>
      </c>
    </row>
    <row r="176" s="2" customFormat="1" ht="24.15" customHeight="1">
      <c r="A176" s="38"/>
      <c r="B176" s="39"/>
      <c r="C176" s="219" t="s">
        <v>185</v>
      </c>
      <c r="D176" s="219" t="s">
        <v>125</v>
      </c>
      <c r="E176" s="220" t="s">
        <v>186</v>
      </c>
      <c r="F176" s="221" t="s">
        <v>187</v>
      </c>
      <c r="G176" s="222" t="s">
        <v>139</v>
      </c>
      <c r="H176" s="223">
        <v>15456.540000000001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38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129</v>
      </c>
      <c r="AT176" s="231" t="s">
        <v>125</v>
      </c>
      <c r="AU176" s="231" t="s">
        <v>83</v>
      </c>
      <c r="AY176" s="17" t="s">
        <v>122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129</v>
      </c>
      <c r="BM176" s="231" t="s">
        <v>188</v>
      </c>
    </row>
    <row r="177" s="14" customFormat="1">
      <c r="A177" s="14"/>
      <c r="B177" s="244"/>
      <c r="C177" s="245"/>
      <c r="D177" s="235" t="s">
        <v>130</v>
      </c>
      <c r="E177" s="246" t="s">
        <v>1</v>
      </c>
      <c r="F177" s="247" t="s">
        <v>182</v>
      </c>
      <c r="G177" s="245"/>
      <c r="H177" s="248">
        <v>2050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130</v>
      </c>
      <c r="AU177" s="254" t="s">
        <v>83</v>
      </c>
      <c r="AV177" s="14" t="s">
        <v>83</v>
      </c>
      <c r="AW177" s="14" t="s">
        <v>30</v>
      </c>
      <c r="AX177" s="14" t="s">
        <v>73</v>
      </c>
      <c r="AY177" s="254" t="s">
        <v>122</v>
      </c>
    </row>
    <row r="178" s="14" customFormat="1">
      <c r="A178" s="14"/>
      <c r="B178" s="244"/>
      <c r="C178" s="245"/>
      <c r="D178" s="235" t="s">
        <v>130</v>
      </c>
      <c r="E178" s="246" t="s">
        <v>1</v>
      </c>
      <c r="F178" s="247" t="s">
        <v>183</v>
      </c>
      <c r="G178" s="245"/>
      <c r="H178" s="248">
        <v>6616.54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130</v>
      </c>
      <c r="AU178" s="254" t="s">
        <v>83</v>
      </c>
      <c r="AV178" s="14" t="s">
        <v>83</v>
      </c>
      <c r="AW178" s="14" t="s">
        <v>30</v>
      </c>
      <c r="AX178" s="14" t="s">
        <v>73</v>
      </c>
      <c r="AY178" s="254" t="s">
        <v>122</v>
      </c>
    </row>
    <row r="179" s="14" customFormat="1">
      <c r="A179" s="14"/>
      <c r="B179" s="244"/>
      <c r="C179" s="245"/>
      <c r="D179" s="235" t="s">
        <v>130</v>
      </c>
      <c r="E179" s="246" t="s">
        <v>1</v>
      </c>
      <c r="F179" s="247" t="s">
        <v>184</v>
      </c>
      <c r="G179" s="245"/>
      <c r="H179" s="248">
        <v>6790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130</v>
      </c>
      <c r="AU179" s="254" t="s">
        <v>83</v>
      </c>
      <c r="AV179" s="14" t="s">
        <v>83</v>
      </c>
      <c r="AW179" s="14" t="s">
        <v>30</v>
      </c>
      <c r="AX179" s="14" t="s">
        <v>73</v>
      </c>
      <c r="AY179" s="254" t="s">
        <v>122</v>
      </c>
    </row>
    <row r="180" s="15" customFormat="1">
      <c r="A180" s="15"/>
      <c r="B180" s="255"/>
      <c r="C180" s="256"/>
      <c r="D180" s="235" t="s">
        <v>130</v>
      </c>
      <c r="E180" s="257" t="s">
        <v>1</v>
      </c>
      <c r="F180" s="258" t="s">
        <v>133</v>
      </c>
      <c r="G180" s="256"/>
      <c r="H180" s="259">
        <v>15456.540000000001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130</v>
      </c>
      <c r="AU180" s="265" t="s">
        <v>83</v>
      </c>
      <c r="AV180" s="15" t="s">
        <v>129</v>
      </c>
      <c r="AW180" s="15" t="s">
        <v>30</v>
      </c>
      <c r="AX180" s="15" t="s">
        <v>81</v>
      </c>
      <c r="AY180" s="265" t="s">
        <v>122</v>
      </c>
    </row>
    <row r="181" s="2" customFormat="1" ht="24.15" customHeight="1">
      <c r="A181" s="38"/>
      <c r="B181" s="39"/>
      <c r="C181" s="219" t="s">
        <v>162</v>
      </c>
      <c r="D181" s="219" t="s">
        <v>125</v>
      </c>
      <c r="E181" s="220" t="s">
        <v>186</v>
      </c>
      <c r="F181" s="221" t="s">
        <v>187</v>
      </c>
      <c r="G181" s="222" t="s">
        <v>139</v>
      </c>
      <c r="H181" s="223">
        <v>151.935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38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129</v>
      </c>
      <c r="AT181" s="231" t="s">
        <v>125</v>
      </c>
      <c r="AU181" s="231" t="s">
        <v>83</v>
      </c>
      <c r="AY181" s="17" t="s">
        <v>122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81</v>
      </c>
      <c r="BK181" s="232">
        <f>ROUND(I181*H181,2)</f>
        <v>0</v>
      </c>
      <c r="BL181" s="17" t="s">
        <v>129</v>
      </c>
      <c r="BM181" s="231" t="s">
        <v>189</v>
      </c>
    </row>
    <row r="182" s="14" customFormat="1">
      <c r="A182" s="14"/>
      <c r="B182" s="244"/>
      <c r="C182" s="245"/>
      <c r="D182" s="235" t="s">
        <v>130</v>
      </c>
      <c r="E182" s="246" t="s">
        <v>1</v>
      </c>
      <c r="F182" s="247" t="s">
        <v>190</v>
      </c>
      <c r="G182" s="245"/>
      <c r="H182" s="248">
        <v>151.935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130</v>
      </c>
      <c r="AU182" s="254" t="s">
        <v>83</v>
      </c>
      <c r="AV182" s="14" t="s">
        <v>83</v>
      </c>
      <c r="AW182" s="14" t="s">
        <v>30</v>
      </c>
      <c r="AX182" s="14" t="s">
        <v>73</v>
      </c>
      <c r="AY182" s="254" t="s">
        <v>122</v>
      </c>
    </row>
    <row r="183" s="15" customFormat="1">
      <c r="A183" s="15"/>
      <c r="B183" s="255"/>
      <c r="C183" s="256"/>
      <c r="D183" s="235" t="s">
        <v>130</v>
      </c>
      <c r="E183" s="257" t="s">
        <v>1</v>
      </c>
      <c r="F183" s="258" t="s">
        <v>133</v>
      </c>
      <c r="G183" s="256"/>
      <c r="H183" s="259">
        <v>151.935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130</v>
      </c>
      <c r="AU183" s="265" t="s">
        <v>83</v>
      </c>
      <c r="AV183" s="15" t="s">
        <v>129</v>
      </c>
      <c r="AW183" s="15" t="s">
        <v>30</v>
      </c>
      <c r="AX183" s="15" t="s">
        <v>81</v>
      </c>
      <c r="AY183" s="265" t="s">
        <v>122</v>
      </c>
    </row>
    <row r="184" s="2" customFormat="1" ht="37.8" customHeight="1">
      <c r="A184" s="38"/>
      <c r="B184" s="39"/>
      <c r="C184" s="219" t="s">
        <v>191</v>
      </c>
      <c r="D184" s="219" t="s">
        <v>125</v>
      </c>
      <c r="E184" s="220" t="s">
        <v>192</v>
      </c>
      <c r="F184" s="221" t="s">
        <v>193</v>
      </c>
      <c r="G184" s="222" t="s">
        <v>139</v>
      </c>
      <c r="H184" s="223">
        <v>4425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38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129</v>
      </c>
      <c r="AT184" s="231" t="s">
        <v>125</v>
      </c>
      <c r="AU184" s="231" t="s">
        <v>83</v>
      </c>
      <c r="AY184" s="17" t="s">
        <v>122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81</v>
      </c>
      <c r="BK184" s="232">
        <f>ROUND(I184*H184,2)</f>
        <v>0</v>
      </c>
      <c r="BL184" s="17" t="s">
        <v>129</v>
      </c>
      <c r="BM184" s="231" t="s">
        <v>194</v>
      </c>
    </row>
    <row r="185" s="14" customFormat="1">
      <c r="A185" s="14"/>
      <c r="B185" s="244"/>
      <c r="C185" s="245"/>
      <c r="D185" s="235" t="s">
        <v>130</v>
      </c>
      <c r="E185" s="246" t="s">
        <v>1</v>
      </c>
      <c r="F185" s="247" t="s">
        <v>195</v>
      </c>
      <c r="G185" s="245"/>
      <c r="H185" s="248">
        <v>3400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130</v>
      </c>
      <c r="AU185" s="254" t="s">
        <v>83</v>
      </c>
      <c r="AV185" s="14" t="s">
        <v>83</v>
      </c>
      <c r="AW185" s="14" t="s">
        <v>30</v>
      </c>
      <c r="AX185" s="14" t="s">
        <v>73</v>
      </c>
      <c r="AY185" s="254" t="s">
        <v>122</v>
      </c>
    </row>
    <row r="186" s="14" customFormat="1">
      <c r="A186" s="14"/>
      <c r="B186" s="244"/>
      <c r="C186" s="245"/>
      <c r="D186" s="235" t="s">
        <v>130</v>
      </c>
      <c r="E186" s="246" t="s">
        <v>1</v>
      </c>
      <c r="F186" s="247" t="s">
        <v>164</v>
      </c>
      <c r="G186" s="245"/>
      <c r="H186" s="248">
        <v>890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130</v>
      </c>
      <c r="AU186" s="254" t="s">
        <v>83</v>
      </c>
      <c r="AV186" s="14" t="s">
        <v>83</v>
      </c>
      <c r="AW186" s="14" t="s">
        <v>30</v>
      </c>
      <c r="AX186" s="14" t="s">
        <v>73</v>
      </c>
      <c r="AY186" s="254" t="s">
        <v>122</v>
      </c>
    </row>
    <row r="187" s="14" customFormat="1">
      <c r="A187" s="14"/>
      <c r="B187" s="244"/>
      <c r="C187" s="245"/>
      <c r="D187" s="235" t="s">
        <v>130</v>
      </c>
      <c r="E187" s="246" t="s">
        <v>1</v>
      </c>
      <c r="F187" s="247" t="s">
        <v>165</v>
      </c>
      <c r="G187" s="245"/>
      <c r="H187" s="248">
        <v>135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130</v>
      </c>
      <c r="AU187" s="254" t="s">
        <v>83</v>
      </c>
      <c r="AV187" s="14" t="s">
        <v>83</v>
      </c>
      <c r="AW187" s="14" t="s">
        <v>30</v>
      </c>
      <c r="AX187" s="14" t="s">
        <v>73</v>
      </c>
      <c r="AY187" s="254" t="s">
        <v>122</v>
      </c>
    </row>
    <row r="188" s="15" customFormat="1">
      <c r="A188" s="15"/>
      <c r="B188" s="255"/>
      <c r="C188" s="256"/>
      <c r="D188" s="235" t="s">
        <v>130</v>
      </c>
      <c r="E188" s="257" t="s">
        <v>1</v>
      </c>
      <c r="F188" s="258" t="s">
        <v>133</v>
      </c>
      <c r="G188" s="256"/>
      <c r="H188" s="259">
        <v>4425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130</v>
      </c>
      <c r="AU188" s="265" t="s">
        <v>83</v>
      </c>
      <c r="AV188" s="15" t="s">
        <v>129</v>
      </c>
      <c r="AW188" s="15" t="s">
        <v>30</v>
      </c>
      <c r="AX188" s="15" t="s">
        <v>81</v>
      </c>
      <c r="AY188" s="265" t="s">
        <v>122</v>
      </c>
    </row>
    <row r="189" s="2" customFormat="1" ht="24.15" customHeight="1">
      <c r="A189" s="38"/>
      <c r="B189" s="39"/>
      <c r="C189" s="219" t="s">
        <v>8</v>
      </c>
      <c r="D189" s="219" t="s">
        <v>125</v>
      </c>
      <c r="E189" s="220" t="s">
        <v>196</v>
      </c>
      <c r="F189" s="221" t="s">
        <v>197</v>
      </c>
      <c r="G189" s="222" t="s">
        <v>128</v>
      </c>
      <c r="H189" s="223">
        <v>1519.3499999999999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38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129</v>
      </c>
      <c r="AT189" s="231" t="s">
        <v>125</v>
      </c>
      <c r="AU189" s="231" t="s">
        <v>83</v>
      </c>
      <c r="AY189" s="17" t="s">
        <v>122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129</v>
      </c>
      <c r="BM189" s="231" t="s">
        <v>198</v>
      </c>
    </row>
    <row r="190" s="2" customFormat="1" ht="24.15" customHeight="1">
      <c r="A190" s="38"/>
      <c r="B190" s="39"/>
      <c r="C190" s="219" t="s">
        <v>199</v>
      </c>
      <c r="D190" s="219" t="s">
        <v>125</v>
      </c>
      <c r="E190" s="220" t="s">
        <v>200</v>
      </c>
      <c r="F190" s="221" t="s">
        <v>201</v>
      </c>
      <c r="G190" s="222" t="s">
        <v>128</v>
      </c>
      <c r="H190" s="223">
        <v>1519.3499999999999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38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129</v>
      </c>
      <c r="AT190" s="231" t="s">
        <v>125</v>
      </c>
      <c r="AU190" s="231" t="s">
        <v>83</v>
      </c>
      <c r="AY190" s="17" t="s">
        <v>122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81</v>
      </c>
      <c r="BK190" s="232">
        <f>ROUND(I190*H190,2)</f>
        <v>0</v>
      </c>
      <c r="BL190" s="17" t="s">
        <v>129</v>
      </c>
      <c r="BM190" s="231" t="s">
        <v>202</v>
      </c>
    </row>
    <row r="191" s="2" customFormat="1" ht="16.5" customHeight="1">
      <c r="A191" s="38"/>
      <c r="B191" s="39"/>
      <c r="C191" s="219" t="s">
        <v>203</v>
      </c>
      <c r="D191" s="219" t="s">
        <v>125</v>
      </c>
      <c r="E191" s="220" t="s">
        <v>204</v>
      </c>
      <c r="F191" s="221" t="s">
        <v>205</v>
      </c>
      <c r="G191" s="222" t="s">
        <v>128</v>
      </c>
      <c r="H191" s="223">
        <v>1564.3499999999999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38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129</v>
      </c>
      <c r="AT191" s="231" t="s">
        <v>125</v>
      </c>
      <c r="AU191" s="231" t="s">
        <v>83</v>
      </c>
      <c r="AY191" s="17" t="s">
        <v>122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81</v>
      </c>
      <c r="BK191" s="232">
        <f>ROUND(I191*H191,2)</f>
        <v>0</v>
      </c>
      <c r="BL191" s="17" t="s">
        <v>129</v>
      </c>
      <c r="BM191" s="231" t="s">
        <v>206</v>
      </c>
    </row>
    <row r="192" s="2" customFormat="1" ht="37.8" customHeight="1">
      <c r="A192" s="38"/>
      <c r="B192" s="39"/>
      <c r="C192" s="266" t="s">
        <v>207</v>
      </c>
      <c r="D192" s="266" t="s">
        <v>208</v>
      </c>
      <c r="E192" s="267" t="s">
        <v>209</v>
      </c>
      <c r="F192" s="268" t="s">
        <v>210</v>
      </c>
      <c r="G192" s="269" t="s">
        <v>211</v>
      </c>
      <c r="H192" s="270">
        <v>6779.6000000000004</v>
      </c>
      <c r="I192" s="271"/>
      <c r="J192" s="272">
        <f>ROUND(I192*H192,2)</f>
        <v>0</v>
      </c>
      <c r="K192" s="273"/>
      <c r="L192" s="274"/>
      <c r="M192" s="275" t="s">
        <v>1</v>
      </c>
      <c r="N192" s="276" t="s">
        <v>38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150</v>
      </c>
      <c r="AT192" s="231" t="s">
        <v>208</v>
      </c>
      <c r="AU192" s="231" t="s">
        <v>83</v>
      </c>
      <c r="AY192" s="17" t="s">
        <v>122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81</v>
      </c>
      <c r="BK192" s="232">
        <f>ROUND(I192*H192,2)</f>
        <v>0</v>
      </c>
      <c r="BL192" s="17" t="s">
        <v>129</v>
      </c>
      <c r="BM192" s="231" t="s">
        <v>212</v>
      </c>
    </row>
    <row r="193" s="13" customFormat="1">
      <c r="A193" s="13"/>
      <c r="B193" s="233"/>
      <c r="C193" s="234"/>
      <c r="D193" s="235" t="s">
        <v>130</v>
      </c>
      <c r="E193" s="236" t="s">
        <v>1</v>
      </c>
      <c r="F193" s="237" t="s">
        <v>213</v>
      </c>
      <c r="G193" s="234"/>
      <c r="H193" s="236" t="s">
        <v>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130</v>
      </c>
      <c r="AU193" s="243" t="s">
        <v>83</v>
      </c>
      <c r="AV193" s="13" t="s">
        <v>81</v>
      </c>
      <c r="AW193" s="13" t="s">
        <v>30</v>
      </c>
      <c r="AX193" s="13" t="s">
        <v>73</v>
      </c>
      <c r="AY193" s="243" t="s">
        <v>122</v>
      </c>
    </row>
    <row r="194" s="14" customFormat="1">
      <c r="A194" s="14"/>
      <c r="B194" s="244"/>
      <c r="C194" s="245"/>
      <c r="D194" s="235" t="s">
        <v>130</v>
      </c>
      <c r="E194" s="246" t="s">
        <v>1</v>
      </c>
      <c r="F194" s="247" t="s">
        <v>214</v>
      </c>
      <c r="G194" s="245"/>
      <c r="H194" s="248">
        <v>6779.6000000000004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130</v>
      </c>
      <c r="AU194" s="254" t="s">
        <v>83</v>
      </c>
      <c r="AV194" s="14" t="s">
        <v>83</v>
      </c>
      <c r="AW194" s="14" t="s">
        <v>30</v>
      </c>
      <c r="AX194" s="14" t="s">
        <v>73</v>
      </c>
      <c r="AY194" s="254" t="s">
        <v>122</v>
      </c>
    </row>
    <row r="195" s="15" customFormat="1">
      <c r="A195" s="15"/>
      <c r="B195" s="255"/>
      <c r="C195" s="256"/>
      <c r="D195" s="235" t="s">
        <v>130</v>
      </c>
      <c r="E195" s="257" t="s">
        <v>1</v>
      </c>
      <c r="F195" s="258" t="s">
        <v>133</v>
      </c>
      <c r="G195" s="256"/>
      <c r="H195" s="259">
        <v>6779.6000000000004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130</v>
      </c>
      <c r="AU195" s="265" t="s">
        <v>83</v>
      </c>
      <c r="AV195" s="15" t="s">
        <v>129</v>
      </c>
      <c r="AW195" s="15" t="s">
        <v>30</v>
      </c>
      <c r="AX195" s="15" t="s">
        <v>81</v>
      </c>
      <c r="AY195" s="265" t="s">
        <v>122</v>
      </c>
    </row>
    <row r="196" s="12" customFormat="1" ht="22.8" customHeight="1">
      <c r="A196" s="12"/>
      <c r="B196" s="203"/>
      <c r="C196" s="204"/>
      <c r="D196" s="205" t="s">
        <v>72</v>
      </c>
      <c r="E196" s="217" t="s">
        <v>215</v>
      </c>
      <c r="F196" s="217" t="s">
        <v>216</v>
      </c>
      <c r="G196" s="204"/>
      <c r="H196" s="204"/>
      <c r="I196" s="207"/>
      <c r="J196" s="218">
        <f>BK196</f>
        <v>0</v>
      </c>
      <c r="K196" s="204"/>
      <c r="L196" s="209"/>
      <c r="M196" s="210"/>
      <c r="N196" s="211"/>
      <c r="O196" s="211"/>
      <c r="P196" s="212">
        <f>SUM(P197:P208)</f>
        <v>0</v>
      </c>
      <c r="Q196" s="211"/>
      <c r="R196" s="212">
        <f>SUM(R197:R208)</f>
        <v>0</v>
      </c>
      <c r="S196" s="211"/>
      <c r="T196" s="213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81</v>
      </c>
      <c r="AT196" s="215" t="s">
        <v>72</v>
      </c>
      <c r="AU196" s="215" t="s">
        <v>81</v>
      </c>
      <c r="AY196" s="214" t="s">
        <v>122</v>
      </c>
      <c r="BK196" s="216">
        <f>SUM(BK197:BK208)</f>
        <v>0</v>
      </c>
    </row>
    <row r="197" s="2" customFormat="1" ht="24.15" customHeight="1">
      <c r="A197" s="38"/>
      <c r="B197" s="39"/>
      <c r="C197" s="219" t="s">
        <v>181</v>
      </c>
      <c r="D197" s="219" t="s">
        <v>125</v>
      </c>
      <c r="E197" s="220" t="s">
        <v>217</v>
      </c>
      <c r="F197" s="221" t="s">
        <v>218</v>
      </c>
      <c r="G197" s="222" t="s">
        <v>139</v>
      </c>
      <c r="H197" s="223">
        <v>1.98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38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129</v>
      </c>
      <c r="AT197" s="231" t="s">
        <v>125</v>
      </c>
      <c r="AU197" s="231" t="s">
        <v>83</v>
      </c>
      <c r="AY197" s="17" t="s">
        <v>122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81</v>
      </c>
      <c r="BK197" s="232">
        <f>ROUND(I197*H197,2)</f>
        <v>0</v>
      </c>
      <c r="BL197" s="17" t="s">
        <v>129</v>
      </c>
      <c r="BM197" s="231" t="s">
        <v>219</v>
      </c>
    </row>
    <row r="198" s="14" customFormat="1">
      <c r="A198" s="14"/>
      <c r="B198" s="244"/>
      <c r="C198" s="245"/>
      <c r="D198" s="235" t="s">
        <v>130</v>
      </c>
      <c r="E198" s="246" t="s">
        <v>1</v>
      </c>
      <c r="F198" s="247" t="s">
        <v>220</v>
      </c>
      <c r="G198" s="245"/>
      <c r="H198" s="248">
        <v>1.98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130</v>
      </c>
      <c r="AU198" s="254" t="s">
        <v>83</v>
      </c>
      <c r="AV198" s="14" t="s">
        <v>83</v>
      </c>
      <c r="AW198" s="14" t="s">
        <v>30</v>
      </c>
      <c r="AX198" s="14" t="s">
        <v>73</v>
      </c>
      <c r="AY198" s="254" t="s">
        <v>122</v>
      </c>
    </row>
    <row r="199" s="15" customFormat="1">
      <c r="A199" s="15"/>
      <c r="B199" s="255"/>
      <c r="C199" s="256"/>
      <c r="D199" s="235" t="s">
        <v>130</v>
      </c>
      <c r="E199" s="257" t="s">
        <v>1</v>
      </c>
      <c r="F199" s="258" t="s">
        <v>133</v>
      </c>
      <c r="G199" s="256"/>
      <c r="H199" s="259">
        <v>1.98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5" t="s">
        <v>130</v>
      </c>
      <c r="AU199" s="265" t="s">
        <v>83</v>
      </c>
      <c r="AV199" s="15" t="s">
        <v>129</v>
      </c>
      <c r="AW199" s="15" t="s">
        <v>30</v>
      </c>
      <c r="AX199" s="15" t="s">
        <v>81</v>
      </c>
      <c r="AY199" s="265" t="s">
        <v>122</v>
      </c>
    </row>
    <row r="200" s="2" customFormat="1" ht="24.15" customHeight="1">
      <c r="A200" s="38"/>
      <c r="B200" s="39"/>
      <c r="C200" s="219" t="s">
        <v>221</v>
      </c>
      <c r="D200" s="219" t="s">
        <v>125</v>
      </c>
      <c r="E200" s="220" t="s">
        <v>222</v>
      </c>
      <c r="F200" s="221" t="s">
        <v>223</v>
      </c>
      <c r="G200" s="222" t="s">
        <v>139</v>
      </c>
      <c r="H200" s="223">
        <v>11.446999999999999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38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129</v>
      </c>
      <c r="AT200" s="231" t="s">
        <v>125</v>
      </c>
      <c r="AU200" s="231" t="s">
        <v>83</v>
      </c>
      <c r="AY200" s="17" t="s">
        <v>122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81</v>
      </c>
      <c r="BK200" s="232">
        <f>ROUND(I200*H200,2)</f>
        <v>0</v>
      </c>
      <c r="BL200" s="17" t="s">
        <v>129</v>
      </c>
      <c r="BM200" s="231" t="s">
        <v>224</v>
      </c>
    </row>
    <row r="201" s="13" customFormat="1">
      <c r="A201" s="13"/>
      <c r="B201" s="233"/>
      <c r="C201" s="234"/>
      <c r="D201" s="235" t="s">
        <v>130</v>
      </c>
      <c r="E201" s="236" t="s">
        <v>1</v>
      </c>
      <c r="F201" s="237" t="s">
        <v>225</v>
      </c>
      <c r="G201" s="234"/>
      <c r="H201" s="236" t="s">
        <v>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130</v>
      </c>
      <c r="AU201" s="243" t="s">
        <v>83</v>
      </c>
      <c r="AV201" s="13" t="s">
        <v>81</v>
      </c>
      <c r="AW201" s="13" t="s">
        <v>30</v>
      </c>
      <c r="AX201" s="13" t="s">
        <v>73</v>
      </c>
      <c r="AY201" s="243" t="s">
        <v>122</v>
      </c>
    </row>
    <row r="202" s="14" customFormat="1">
      <c r="A202" s="14"/>
      <c r="B202" s="244"/>
      <c r="C202" s="245"/>
      <c r="D202" s="235" t="s">
        <v>130</v>
      </c>
      <c r="E202" s="246" t="s">
        <v>1</v>
      </c>
      <c r="F202" s="247" t="s">
        <v>156</v>
      </c>
      <c r="G202" s="245"/>
      <c r="H202" s="248">
        <v>2.4750000000000001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130</v>
      </c>
      <c r="AU202" s="254" t="s">
        <v>83</v>
      </c>
      <c r="AV202" s="14" t="s">
        <v>83</v>
      </c>
      <c r="AW202" s="14" t="s">
        <v>30</v>
      </c>
      <c r="AX202" s="14" t="s">
        <v>73</v>
      </c>
      <c r="AY202" s="254" t="s">
        <v>122</v>
      </c>
    </row>
    <row r="203" s="13" customFormat="1">
      <c r="A203" s="13"/>
      <c r="B203" s="233"/>
      <c r="C203" s="234"/>
      <c r="D203" s="235" t="s">
        <v>130</v>
      </c>
      <c r="E203" s="236" t="s">
        <v>1</v>
      </c>
      <c r="F203" s="237" t="s">
        <v>226</v>
      </c>
      <c r="G203" s="234"/>
      <c r="H203" s="236" t="s">
        <v>1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130</v>
      </c>
      <c r="AU203" s="243" t="s">
        <v>83</v>
      </c>
      <c r="AV203" s="13" t="s">
        <v>81</v>
      </c>
      <c r="AW203" s="13" t="s">
        <v>30</v>
      </c>
      <c r="AX203" s="13" t="s">
        <v>73</v>
      </c>
      <c r="AY203" s="243" t="s">
        <v>122</v>
      </c>
    </row>
    <row r="204" s="14" customFormat="1">
      <c r="A204" s="14"/>
      <c r="B204" s="244"/>
      <c r="C204" s="245"/>
      <c r="D204" s="235" t="s">
        <v>130</v>
      </c>
      <c r="E204" s="246" t="s">
        <v>1</v>
      </c>
      <c r="F204" s="247" t="s">
        <v>157</v>
      </c>
      <c r="G204" s="245"/>
      <c r="H204" s="248">
        <v>8.3000000000000007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130</v>
      </c>
      <c r="AU204" s="254" t="s">
        <v>83</v>
      </c>
      <c r="AV204" s="14" t="s">
        <v>83</v>
      </c>
      <c r="AW204" s="14" t="s">
        <v>30</v>
      </c>
      <c r="AX204" s="14" t="s">
        <v>73</v>
      </c>
      <c r="AY204" s="254" t="s">
        <v>122</v>
      </c>
    </row>
    <row r="205" s="13" customFormat="1">
      <c r="A205" s="13"/>
      <c r="B205" s="233"/>
      <c r="C205" s="234"/>
      <c r="D205" s="235" t="s">
        <v>130</v>
      </c>
      <c r="E205" s="236" t="s">
        <v>1</v>
      </c>
      <c r="F205" s="237" t="s">
        <v>227</v>
      </c>
      <c r="G205" s="234"/>
      <c r="H205" s="236" t="s">
        <v>1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130</v>
      </c>
      <c r="AU205" s="243" t="s">
        <v>83</v>
      </c>
      <c r="AV205" s="13" t="s">
        <v>81</v>
      </c>
      <c r="AW205" s="13" t="s">
        <v>30</v>
      </c>
      <c r="AX205" s="13" t="s">
        <v>73</v>
      </c>
      <c r="AY205" s="243" t="s">
        <v>122</v>
      </c>
    </row>
    <row r="206" s="14" customFormat="1">
      <c r="A206" s="14"/>
      <c r="B206" s="244"/>
      <c r="C206" s="245"/>
      <c r="D206" s="235" t="s">
        <v>130</v>
      </c>
      <c r="E206" s="246" t="s">
        <v>1</v>
      </c>
      <c r="F206" s="247" t="s">
        <v>158</v>
      </c>
      <c r="G206" s="245"/>
      <c r="H206" s="248">
        <v>0.67200000000000004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130</v>
      </c>
      <c r="AU206" s="254" t="s">
        <v>83</v>
      </c>
      <c r="AV206" s="14" t="s">
        <v>83</v>
      </c>
      <c r="AW206" s="14" t="s">
        <v>30</v>
      </c>
      <c r="AX206" s="14" t="s">
        <v>73</v>
      </c>
      <c r="AY206" s="254" t="s">
        <v>122</v>
      </c>
    </row>
    <row r="207" s="15" customFormat="1">
      <c r="A207" s="15"/>
      <c r="B207" s="255"/>
      <c r="C207" s="256"/>
      <c r="D207" s="235" t="s">
        <v>130</v>
      </c>
      <c r="E207" s="257" t="s">
        <v>1</v>
      </c>
      <c r="F207" s="258" t="s">
        <v>133</v>
      </c>
      <c r="G207" s="256"/>
      <c r="H207" s="259">
        <v>11.447000000000001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130</v>
      </c>
      <c r="AU207" s="265" t="s">
        <v>83</v>
      </c>
      <c r="AV207" s="15" t="s">
        <v>129</v>
      </c>
      <c r="AW207" s="15" t="s">
        <v>30</v>
      </c>
      <c r="AX207" s="15" t="s">
        <v>81</v>
      </c>
      <c r="AY207" s="265" t="s">
        <v>122</v>
      </c>
    </row>
    <row r="208" s="2" customFormat="1" ht="21.75" customHeight="1">
      <c r="A208" s="38"/>
      <c r="B208" s="39"/>
      <c r="C208" s="219" t="s">
        <v>188</v>
      </c>
      <c r="D208" s="219" t="s">
        <v>125</v>
      </c>
      <c r="E208" s="220" t="s">
        <v>228</v>
      </c>
      <c r="F208" s="221" t="s">
        <v>229</v>
      </c>
      <c r="G208" s="222" t="s">
        <v>230</v>
      </c>
      <c r="H208" s="223">
        <v>24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38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129</v>
      </c>
      <c r="AT208" s="231" t="s">
        <v>125</v>
      </c>
      <c r="AU208" s="231" t="s">
        <v>83</v>
      </c>
      <c r="AY208" s="17" t="s">
        <v>122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81</v>
      </c>
      <c r="BK208" s="232">
        <f>ROUND(I208*H208,2)</f>
        <v>0</v>
      </c>
      <c r="BL208" s="17" t="s">
        <v>129</v>
      </c>
      <c r="BM208" s="231" t="s">
        <v>207</v>
      </c>
    </row>
    <row r="209" s="12" customFormat="1" ht="22.8" customHeight="1">
      <c r="A209" s="12"/>
      <c r="B209" s="203"/>
      <c r="C209" s="204"/>
      <c r="D209" s="205" t="s">
        <v>72</v>
      </c>
      <c r="E209" s="217" t="s">
        <v>231</v>
      </c>
      <c r="F209" s="217" t="s">
        <v>232</v>
      </c>
      <c r="G209" s="204"/>
      <c r="H209" s="204"/>
      <c r="I209" s="207"/>
      <c r="J209" s="218">
        <f>BK209</f>
        <v>0</v>
      </c>
      <c r="K209" s="204"/>
      <c r="L209" s="209"/>
      <c r="M209" s="210"/>
      <c r="N209" s="211"/>
      <c r="O209" s="211"/>
      <c r="P209" s="212">
        <f>SUM(P210:P239)</f>
        <v>0</v>
      </c>
      <c r="Q209" s="211"/>
      <c r="R209" s="212">
        <f>SUM(R210:R239)</f>
        <v>0</v>
      </c>
      <c r="S209" s="211"/>
      <c r="T209" s="213">
        <f>SUM(T210:T239)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4" t="s">
        <v>81</v>
      </c>
      <c r="AT209" s="215" t="s">
        <v>72</v>
      </c>
      <c r="AU209" s="215" t="s">
        <v>81</v>
      </c>
      <c r="AY209" s="214" t="s">
        <v>122</v>
      </c>
      <c r="BK209" s="216">
        <f>SUM(BK210:BK239)</f>
        <v>0</v>
      </c>
    </row>
    <row r="210" s="2" customFormat="1" ht="33" customHeight="1">
      <c r="A210" s="38"/>
      <c r="B210" s="39"/>
      <c r="C210" s="219" t="s">
        <v>194</v>
      </c>
      <c r="D210" s="219" t="s">
        <v>125</v>
      </c>
      <c r="E210" s="220" t="s">
        <v>233</v>
      </c>
      <c r="F210" s="221" t="s">
        <v>234</v>
      </c>
      <c r="G210" s="222" t="s">
        <v>139</v>
      </c>
      <c r="H210" s="223">
        <v>2.6480000000000001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38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129</v>
      </c>
      <c r="AT210" s="231" t="s">
        <v>125</v>
      </c>
      <c r="AU210" s="231" t="s">
        <v>83</v>
      </c>
      <c r="AY210" s="17" t="s">
        <v>122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81</v>
      </c>
      <c r="BK210" s="232">
        <f>ROUND(I210*H210,2)</f>
        <v>0</v>
      </c>
      <c r="BL210" s="17" t="s">
        <v>129</v>
      </c>
      <c r="BM210" s="231" t="s">
        <v>235</v>
      </c>
    </row>
    <row r="211" s="14" customFormat="1">
      <c r="A211" s="14"/>
      <c r="B211" s="244"/>
      <c r="C211" s="245"/>
      <c r="D211" s="235" t="s">
        <v>130</v>
      </c>
      <c r="E211" s="246" t="s">
        <v>1</v>
      </c>
      <c r="F211" s="247" t="s">
        <v>236</v>
      </c>
      <c r="G211" s="245"/>
      <c r="H211" s="248">
        <v>2.1600000000000001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130</v>
      </c>
      <c r="AU211" s="254" t="s">
        <v>83</v>
      </c>
      <c r="AV211" s="14" t="s">
        <v>83</v>
      </c>
      <c r="AW211" s="14" t="s">
        <v>30</v>
      </c>
      <c r="AX211" s="14" t="s">
        <v>73</v>
      </c>
      <c r="AY211" s="254" t="s">
        <v>122</v>
      </c>
    </row>
    <row r="212" s="14" customFormat="1">
      <c r="A212" s="14"/>
      <c r="B212" s="244"/>
      <c r="C212" s="245"/>
      <c r="D212" s="235" t="s">
        <v>130</v>
      </c>
      <c r="E212" s="246" t="s">
        <v>1</v>
      </c>
      <c r="F212" s="247" t="s">
        <v>237</v>
      </c>
      <c r="G212" s="245"/>
      <c r="H212" s="248">
        <v>0.14399999999999999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130</v>
      </c>
      <c r="AU212" s="254" t="s">
        <v>83</v>
      </c>
      <c r="AV212" s="14" t="s">
        <v>83</v>
      </c>
      <c r="AW212" s="14" t="s">
        <v>30</v>
      </c>
      <c r="AX212" s="14" t="s">
        <v>73</v>
      </c>
      <c r="AY212" s="254" t="s">
        <v>122</v>
      </c>
    </row>
    <row r="213" s="14" customFormat="1">
      <c r="A213" s="14"/>
      <c r="B213" s="244"/>
      <c r="C213" s="245"/>
      <c r="D213" s="235" t="s">
        <v>130</v>
      </c>
      <c r="E213" s="246" t="s">
        <v>1</v>
      </c>
      <c r="F213" s="247" t="s">
        <v>238</v>
      </c>
      <c r="G213" s="245"/>
      <c r="H213" s="248">
        <v>0.34399999999999997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130</v>
      </c>
      <c r="AU213" s="254" t="s">
        <v>83</v>
      </c>
      <c r="AV213" s="14" t="s">
        <v>83</v>
      </c>
      <c r="AW213" s="14" t="s">
        <v>30</v>
      </c>
      <c r="AX213" s="14" t="s">
        <v>73</v>
      </c>
      <c r="AY213" s="254" t="s">
        <v>122</v>
      </c>
    </row>
    <row r="214" s="15" customFormat="1">
      <c r="A214" s="15"/>
      <c r="B214" s="255"/>
      <c r="C214" s="256"/>
      <c r="D214" s="235" t="s">
        <v>130</v>
      </c>
      <c r="E214" s="257" t="s">
        <v>1</v>
      </c>
      <c r="F214" s="258" t="s">
        <v>133</v>
      </c>
      <c r="G214" s="256"/>
      <c r="H214" s="259">
        <v>2.6480000000000001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130</v>
      </c>
      <c r="AU214" s="265" t="s">
        <v>83</v>
      </c>
      <c r="AV214" s="15" t="s">
        <v>129</v>
      </c>
      <c r="AW214" s="15" t="s">
        <v>30</v>
      </c>
      <c r="AX214" s="15" t="s">
        <v>81</v>
      </c>
      <c r="AY214" s="265" t="s">
        <v>122</v>
      </c>
    </row>
    <row r="215" s="2" customFormat="1" ht="24.15" customHeight="1">
      <c r="A215" s="38"/>
      <c r="B215" s="39"/>
      <c r="C215" s="219" t="s">
        <v>239</v>
      </c>
      <c r="D215" s="219" t="s">
        <v>125</v>
      </c>
      <c r="E215" s="220" t="s">
        <v>240</v>
      </c>
      <c r="F215" s="221" t="s">
        <v>241</v>
      </c>
      <c r="G215" s="222" t="s">
        <v>139</v>
      </c>
      <c r="H215" s="223">
        <v>36.899999999999999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38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129</v>
      </c>
      <c r="AT215" s="231" t="s">
        <v>125</v>
      </c>
      <c r="AU215" s="231" t="s">
        <v>83</v>
      </c>
      <c r="AY215" s="17" t="s">
        <v>122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81</v>
      </c>
      <c r="BK215" s="232">
        <f>ROUND(I215*H215,2)</f>
        <v>0</v>
      </c>
      <c r="BL215" s="17" t="s">
        <v>129</v>
      </c>
      <c r="BM215" s="231" t="s">
        <v>242</v>
      </c>
    </row>
    <row r="216" s="14" customFormat="1">
      <c r="A216" s="14"/>
      <c r="B216" s="244"/>
      <c r="C216" s="245"/>
      <c r="D216" s="235" t="s">
        <v>130</v>
      </c>
      <c r="E216" s="246" t="s">
        <v>1</v>
      </c>
      <c r="F216" s="247" t="s">
        <v>243</v>
      </c>
      <c r="G216" s="245"/>
      <c r="H216" s="248">
        <v>36.899999999999999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130</v>
      </c>
      <c r="AU216" s="254" t="s">
        <v>83</v>
      </c>
      <c r="AV216" s="14" t="s">
        <v>83</v>
      </c>
      <c r="AW216" s="14" t="s">
        <v>30</v>
      </c>
      <c r="AX216" s="14" t="s">
        <v>73</v>
      </c>
      <c r="AY216" s="254" t="s">
        <v>122</v>
      </c>
    </row>
    <row r="217" s="15" customFormat="1">
      <c r="A217" s="15"/>
      <c r="B217" s="255"/>
      <c r="C217" s="256"/>
      <c r="D217" s="235" t="s">
        <v>130</v>
      </c>
      <c r="E217" s="257" t="s">
        <v>1</v>
      </c>
      <c r="F217" s="258" t="s">
        <v>133</v>
      </c>
      <c r="G217" s="256"/>
      <c r="H217" s="259">
        <v>36.899999999999999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130</v>
      </c>
      <c r="AU217" s="265" t="s">
        <v>83</v>
      </c>
      <c r="AV217" s="15" t="s">
        <v>129</v>
      </c>
      <c r="AW217" s="15" t="s">
        <v>30</v>
      </c>
      <c r="AX217" s="15" t="s">
        <v>81</v>
      </c>
      <c r="AY217" s="265" t="s">
        <v>122</v>
      </c>
    </row>
    <row r="218" s="2" customFormat="1" ht="24.15" customHeight="1">
      <c r="A218" s="38"/>
      <c r="B218" s="39"/>
      <c r="C218" s="219" t="s">
        <v>198</v>
      </c>
      <c r="D218" s="219" t="s">
        <v>125</v>
      </c>
      <c r="E218" s="220" t="s">
        <v>244</v>
      </c>
      <c r="F218" s="221" t="s">
        <v>245</v>
      </c>
      <c r="G218" s="222" t="s">
        <v>139</v>
      </c>
      <c r="H218" s="223">
        <v>11.25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38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129</v>
      </c>
      <c r="AT218" s="231" t="s">
        <v>125</v>
      </c>
      <c r="AU218" s="231" t="s">
        <v>83</v>
      </c>
      <c r="AY218" s="17" t="s">
        <v>122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81</v>
      </c>
      <c r="BK218" s="232">
        <f>ROUND(I218*H218,2)</f>
        <v>0</v>
      </c>
      <c r="BL218" s="17" t="s">
        <v>129</v>
      </c>
      <c r="BM218" s="231" t="s">
        <v>246</v>
      </c>
    </row>
    <row r="219" s="14" customFormat="1">
      <c r="A219" s="14"/>
      <c r="B219" s="244"/>
      <c r="C219" s="245"/>
      <c r="D219" s="235" t="s">
        <v>130</v>
      </c>
      <c r="E219" s="246" t="s">
        <v>1</v>
      </c>
      <c r="F219" s="247" t="s">
        <v>247</v>
      </c>
      <c r="G219" s="245"/>
      <c r="H219" s="248">
        <v>11.25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130</v>
      </c>
      <c r="AU219" s="254" t="s">
        <v>83</v>
      </c>
      <c r="AV219" s="14" t="s">
        <v>83</v>
      </c>
      <c r="AW219" s="14" t="s">
        <v>30</v>
      </c>
      <c r="AX219" s="14" t="s">
        <v>73</v>
      </c>
      <c r="AY219" s="254" t="s">
        <v>122</v>
      </c>
    </row>
    <row r="220" s="15" customFormat="1">
      <c r="A220" s="15"/>
      <c r="B220" s="255"/>
      <c r="C220" s="256"/>
      <c r="D220" s="235" t="s">
        <v>130</v>
      </c>
      <c r="E220" s="257" t="s">
        <v>1</v>
      </c>
      <c r="F220" s="258" t="s">
        <v>133</v>
      </c>
      <c r="G220" s="256"/>
      <c r="H220" s="259">
        <v>11.25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130</v>
      </c>
      <c r="AU220" s="265" t="s">
        <v>83</v>
      </c>
      <c r="AV220" s="15" t="s">
        <v>129</v>
      </c>
      <c r="AW220" s="15" t="s">
        <v>30</v>
      </c>
      <c r="AX220" s="15" t="s">
        <v>81</v>
      </c>
      <c r="AY220" s="265" t="s">
        <v>122</v>
      </c>
    </row>
    <row r="221" s="2" customFormat="1" ht="24.15" customHeight="1">
      <c r="A221" s="38"/>
      <c r="B221" s="39"/>
      <c r="C221" s="219" t="s">
        <v>248</v>
      </c>
      <c r="D221" s="219" t="s">
        <v>125</v>
      </c>
      <c r="E221" s="220" t="s">
        <v>249</v>
      </c>
      <c r="F221" s="221" t="s">
        <v>250</v>
      </c>
      <c r="G221" s="222" t="s">
        <v>139</v>
      </c>
      <c r="H221" s="223">
        <v>110.7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38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129</v>
      </c>
      <c r="AT221" s="231" t="s">
        <v>125</v>
      </c>
      <c r="AU221" s="231" t="s">
        <v>83</v>
      </c>
      <c r="AY221" s="17" t="s">
        <v>122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81</v>
      </c>
      <c r="BK221" s="232">
        <f>ROUND(I221*H221,2)</f>
        <v>0</v>
      </c>
      <c r="BL221" s="17" t="s">
        <v>129</v>
      </c>
      <c r="BM221" s="231" t="s">
        <v>251</v>
      </c>
    </row>
    <row r="222" s="14" customFormat="1">
      <c r="A222" s="14"/>
      <c r="B222" s="244"/>
      <c r="C222" s="245"/>
      <c r="D222" s="235" t="s">
        <v>130</v>
      </c>
      <c r="E222" s="246" t="s">
        <v>1</v>
      </c>
      <c r="F222" s="247" t="s">
        <v>252</v>
      </c>
      <c r="G222" s="245"/>
      <c r="H222" s="248">
        <v>110.7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130</v>
      </c>
      <c r="AU222" s="254" t="s">
        <v>83</v>
      </c>
      <c r="AV222" s="14" t="s">
        <v>83</v>
      </c>
      <c r="AW222" s="14" t="s">
        <v>30</v>
      </c>
      <c r="AX222" s="14" t="s">
        <v>73</v>
      </c>
      <c r="AY222" s="254" t="s">
        <v>122</v>
      </c>
    </row>
    <row r="223" s="15" customFormat="1">
      <c r="A223" s="15"/>
      <c r="B223" s="255"/>
      <c r="C223" s="256"/>
      <c r="D223" s="235" t="s">
        <v>130</v>
      </c>
      <c r="E223" s="257" t="s">
        <v>1</v>
      </c>
      <c r="F223" s="258" t="s">
        <v>133</v>
      </c>
      <c r="G223" s="256"/>
      <c r="H223" s="259">
        <v>110.7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130</v>
      </c>
      <c r="AU223" s="265" t="s">
        <v>83</v>
      </c>
      <c r="AV223" s="15" t="s">
        <v>129</v>
      </c>
      <c r="AW223" s="15" t="s">
        <v>30</v>
      </c>
      <c r="AX223" s="15" t="s">
        <v>81</v>
      </c>
      <c r="AY223" s="265" t="s">
        <v>122</v>
      </c>
    </row>
    <row r="224" s="2" customFormat="1" ht="24.15" customHeight="1">
      <c r="A224" s="38"/>
      <c r="B224" s="39"/>
      <c r="C224" s="219" t="s">
        <v>202</v>
      </c>
      <c r="D224" s="219" t="s">
        <v>125</v>
      </c>
      <c r="E224" s="220" t="s">
        <v>253</v>
      </c>
      <c r="F224" s="221" t="s">
        <v>254</v>
      </c>
      <c r="G224" s="222" t="s">
        <v>139</v>
      </c>
      <c r="H224" s="223">
        <v>8.9719999999999995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38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129</v>
      </c>
      <c r="AT224" s="231" t="s">
        <v>125</v>
      </c>
      <c r="AU224" s="231" t="s">
        <v>83</v>
      </c>
      <c r="AY224" s="17" t="s">
        <v>122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81</v>
      </c>
      <c r="BK224" s="232">
        <f>ROUND(I224*H224,2)</f>
        <v>0</v>
      </c>
      <c r="BL224" s="17" t="s">
        <v>129</v>
      </c>
      <c r="BM224" s="231" t="s">
        <v>255</v>
      </c>
    </row>
    <row r="225" s="13" customFormat="1">
      <c r="A225" s="13"/>
      <c r="B225" s="233"/>
      <c r="C225" s="234"/>
      <c r="D225" s="235" t="s">
        <v>130</v>
      </c>
      <c r="E225" s="236" t="s">
        <v>1</v>
      </c>
      <c r="F225" s="237" t="s">
        <v>226</v>
      </c>
      <c r="G225" s="234"/>
      <c r="H225" s="236" t="s">
        <v>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130</v>
      </c>
      <c r="AU225" s="243" t="s">
        <v>83</v>
      </c>
      <c r="AV225" s="13" t="s">
        <v>81</v>
      </c>
      <c r="AW225" s="13" t="s">
        <v>30</v>
      </c>
      <c r="AX225" s="13" t="s">
        <v>73</v>
      </c>
      <c r="AY225" s="243" t="s">
        <v>122</v>
      </c>
    </row>
    <row r="226" s="14" customFormat="1">
      <c r="A226" s="14"/>
      <c r="B226" s="244"/>
      <c r="C226" s="245"/>
      <c r="D226" s="235" t="s">
        <v>130</v>
      </c>
      <c r="E226" s="246" t="s">
        <v>1</v>
      </c>
      <c r="F226" s="247" t="s">
        <v>157</v>
      </c>
      <c r="G226" s="245"/>
      <c r="H226" s="248">
        <v>8.3000000000000007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130</v>
      </c>
      <c r="AU226" s="254" t="s">
        <v>83</v>
      </c>
      <c r="AV226" s="14" t="s">
        <v>83</v>
      </c>
      <c r="AW226" s="14" t="s">
        <v>30</v>
      </c>
      <c r="AX226" s="14" t="s">
        <v>73</v>
      </c>
      <c r="AY226" s="254" t="s">
        <v>122</v>
      </c>
    </row>
    <row r="227" s="13" customFormat="1">
      <c r="A227" s="13"/>
      <c r="B227" s="233"/>
      <c r="C227" s="234"/>
      <c r="D227" s="235" t="s">
        <v>130</v>
      </c>
      <c r="E227" s="236" t="s">
        <v>1</v>
      </c>
      <c r="F227" s="237" t="s">
        <v>227</v>
      </c>
      <c r="G227" s="234"/>
      <c r="H227" s="236" t="s">
        <v>1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130</v>
      </c>
      <c r="AU227" s="243" t="s">
        <v>83</v>
      </c>
      <c r="AV227" s="13" t="s">
        <v>81</v>
      </c>
      <c r="AW227" s="13" t="s">
        <v>30</v>
      </c>
      <c r="AX227" s="13" t="s">
        <v>73</v>
      </c>
      <c r="AY227" s="243" t="s">
        <v>122</v>
      </c>
    </row>
    <row r="228" s="14" customFormat="1">
      <c r="A228" s="14"/>
      <c r="B228" s="244"/>
      <c r="C228" s="245"/>
      <c r="D228" s="235" t="s">
        <v>130</v>
      </c>
      <c r="E228" s="246" t="s">
        <v>1</v>
      </c>
      <c r="F228" s="247" t="s">
        <v>158</v>
      </c>
      <c r="G228" s="245"/>
      <c r="H228" s="248">
        <v>0.67200000000000004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130</v>
      </c>
      <c r="AU228" s="254" t="s">
        <v>83</v>
      </c>
      <c r="AV228" s="14" t="s">
        <v>83</v>
      </c>
      <c r="AW228" s="14" t="s">
        <v>30</v>
      </c>
      <c r="AX228" s="14" t="s">
        <v>73</v>
      </c>
      <c r="AY228" s="254" t="s">
        <v>122</v>
      </c>
    </row>
    <row r="229" s="15" customFormat="1">
      <c r="A229" s="15"/>
      <c r="B229" s="255"/>
      <c r="C229" s="256"/>
      <c r="D229" s="235" t="s">
        <v>130</v>
      </c>
      <c r="E229" s="257" t="s">
        <v>1</v>
      </c>
      <c r="F229" s="258" t="s">
        <v>133</v>
      </c>
      <c r="G229" s="256"/>
      <c r="H229" s="259">
        <v>8.9720000000000013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130</v>
      </c>
      <c r="AU229" s="265" t="s">
        <v>83</v>
      </c>
      <c r="AV229" s="15" t="s">
        <v>129</v>
      </c>
      <c r="AW229" s="15" t="s">
        <v>30</v>
      </c>
      <c r="AX229" s="15" t="s">
        <v>81</v>
      </c>
      <c r="AY229" s="265" t="s">
        <v>122</v>
      </c>
    </row>
    <row r="230" s="2" customFormat="1" ht="24.15" customHeight="1">
      <c r="A230" s="38"/>
      <c r="B230" s="39"/>
      <c r="C230" s="219" t="s">
        <v>256</v>
      </c>
      <c r="D230" s="219" t="s">
        <v>125</v>
      </c>
      <c r="E230" s="220" t="s">
        <v>257</v>
      </c>
      <c r="F230" s="221" t="s">
        <v>258</v>
      </c>
      <c r="G230" s="222" t="s">
        <v>139</v>
      </c>
      <c r="H230" s="223">
        <v>94.123999999999995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38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129</v>
      </c>
      <c r="AT230" s="231" t="s">
        <v>125</v>
      </c>
      <c r="AU230" s="231" t="s">
        <v>83</v>
      </c>
      <c r="AY230" s="17" t="s">
        <v>122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81</v>
      </c>
      <c r="BK230" s="232">
        <f>ROUND(I230*H230,2)</f>
        <v>0</v>
      </c>
      <c r="BL230" s="17" t="s">
        <v>129</v>
      </c>
      <c r="BM230" s="231" t="s">
        <v>259</v>
      </c>
    </row>
    <row r="231" s="13" customFormat="1">
      <c r="A231" s="13"/>
      <c r="B231" s="233"/>
      <c r="C231" s="234"/>
      <c r="D231" s="235" t="s">
        <v>130</v>
      </c>
      <c r="E231" s="236" t="s">
        <v>1</v>
      </c>
      <c r="F231" s="237" t="s">
        <v>168</v>
      </c>
      <c r="G231" s="234"/>
      <c r="H231" s="236" t="s">
        <v>1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130</v>
      </c>
      <c r="AU231" s="243" t="s">
        <v>83</v>
      </c>
      <c r="AV231" s="13" t="s">
        <v>81</v>
      </c>
      <c r="AW231" s="13" t="s">
        <v>30</v>
      </c>
      <c r="AX231" s="13" t="s">
        <v>73</v>
      </c>
      <c r="AY231" s="243" t="s">
        <v>122</v>
      </c>
    </row>
    <row r="232" s="14" customFormat="1">
      <c r="A232" s="14"/>
      <c r="B232" s="244"/>
      <c r="C232" s="245"/>
      <c r="D232" s="235" t="s">
        <v>130</v>
      </c>
      <c r="E232" s="246" t="s">
        <v>1</v>
      </c>
      <c r="F232" s="247" t="s">
        <v>169</v>
      </c>
      <c r="G232" s="245"/>
      <c r="H232" s="248">
        <v>6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130</v>
      </c>
      <c r="AU232" s="254" t="s">
        <v>83</v>
      </c>
      <c r="AV232" s="14" t="s">
        <v>83</v>
      </c>
      <c r="AW232" s="14" t="s">
        <v>30</v>
      </c>
      <c r="AX232" s="14" t="s">
        <v>73</v>
      </c>
      <c r="AY232" s="254" t="s">
        <v>122</v>
      </c>
    </row>
    <row r="233" s="13" customFormat="1">
      <c r="A233" s="13"/>
      <c r="B233" s="233"/>
      <c r="C233" s="234"/>
      <c r="D233" s="235" t="s">
        <v>130</v>
      </c>
      <c r="E233" s="236" t="s">
        <v>1</v>
      </c>
      <c r="F233" s="237" t="s">
        <v>170</v>
      </c>
      <c r="G233" s="234"/>
      <c r="H233" s="236" t="s">
        <v>1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130</v>
      </c>
      <c r="AU233" s="243" t="s">
        <v>83</v>
      </c>
      <c r="AV233" s="13" t="s">
        <v>81</v>
      </c>
      <c r="AW233" s="13" t="s">
        <v>30</v>
      </c>
      <c r="AX233" s="13" t="s">
        <v>73</v>
      </c>
      <c r="AY233" s="243" t="s">
        <v>122</v>
      </c>
    </row>
    <row r="234" s="14" customFormat="1">
      <c r="A234" s="14"/>
      <c r="B234" s="244"/>
      <c r="C234" s="245"/>
      <c r="D234" s="235" t="s">
        <v>130</v>
      </c>
      <c r="E234" s="246" t="s">
        <v>1</v>
      </c>
      <c r="F234" s="247" t="s">
        <v>171</v>
      </c>
      <c r="G234" s="245"/>
      <c r="H234" s="248">
        <v>68.123999999999995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130</v>
      </c>
      <c r="AU234" s="254" t="s">
        <v>83</v>
      </c>
      <c r="AV234" s="14" t="s">
        <v>83</v>
      </c>
      <c r="AW234" s="14" t="s">
        <v>30</v>
      </c>
      <c r="AX234" s="14" t="s">
        <v>73</v>
      </c>
      <c r="AY234" s="254" t="s">
        <v>122</v>
      </c>
    </row>
    <row r="235" s="14" customFormat="1">
      <c r="A235" s="14"/>
      <c r="B235" s="244"/>
      <c r="C235" s="245"/>
      <c r="D235" s="235" t="s">
        <v>130</v>
      </c>
      <c r="E235" s="246" t="s">
        <v>1</v>
      </c>
      <c r="F235" s="247" t="s">
        <v>260</v>
      </c>
      <c r="G235" s="245"/>
      <c r="H235" s="248">
        <v>20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130</v>
      </c>
      <c r="AU235" s="254" t="s">
        <v>83</v>
      </c>
      <c r="AV235" s="14" t="s">
        <v>83</v>
      </c>
      <c r="AW235" s="14" t="s">
        <v>30</v>
      </c>
      <c r="AX235" s="14" t="s">
        <v>73</v>
      </c>
      <c r="AY235" s="254" t="s">
        <v>122</v>
      </c>
    </row>
    <row r="236" s="15" customFormat="1">
      <c r="A236" s="15"/>
      <c r="B236" s="255"/>
      <c r="C236" s="256"/>
      <c r="D236" s="235" t="s">
        <v>130</v>
      </c>
      <c r="E236" s="257" t="s">
        <v>1</v>
      </c>
      <c r="F236" s="258" t="s">
        <v>133</v>
      </c>
      <c r="G236" s="256"/>
      <c r="H236" s="259">
        <v>94.123999999999995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130</v>
      </c>
      <c r="AU236" s="265" t="s">
        <v>83</v>
      </c>
      <c r="AV236" s="15" t="s">
        <v>129</v>
      </c>
      <c r="AW236" s="15" t="s">
        <v>30</v>
      </c>
      <c r="AX236" s="15" t="s">
        <v>81</v>
      </c>
      <c r="AY236" s="265" t="s">
        <v>122</v>
      </c>
    </row>
    <row r="237" s="2" customFormat="1" ht="16.5" customHeight="1">
      <c r="A237" s="38"/>
      <c r="B237" s="39"/>
      <c r="C237" s="219" t="s">
        <v>206</v>
      </c>
      <c r="D237" s="219" t="s">
        <v>125</v>
      </c>
      <c r="E237" s="220" t="s">
        <v>261</v>
      </c>
      <c r="F237" s="221" t="s">
        <v>262</v>
      </c>
      <c r="G237" s="222" t="s">
        <v>128</v>
      </c>
      <c r="H237" s="223">
        <v>95.629999999999995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38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129</v>
      </c>
      <c r="AT237" s="231" t="s">
        <v>125</v>
      </c>
      <c r="AU237" s="231" t="s">
        <v>83</v>
      </c>
      <c r="AY237" s="17" t="s">
        <v>122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81</v>
      </c>
      <c r="BK237" s="232">
        <f>ROUND(I237*H237,2)</f>
        <v>0</v>
      </c>
      <c r="BL237" s="17" t="s">
        <v>129</v>
      </c>
      <c r="BM237" s="231" t="s">
        <v>263</v>
      </c>
    </row>
    <row r="238" s="14" customFormat="1">
      <c r="A238" s="14"/>
      <c r="B238" s="244"/>
      <c r="C238" s="245"/>
      <c r="D238" s="235" t="s">
        <v>130</v>
      </c>
      <c r="E238" s="246" t="s">
        <v>1</v>
      </c>
      <c r="F238" s="247" t="s">
        <v>264</v>
      </c>
      <c r="G238" s="245"/>
      <c r="H238" s="248">
        <v>95.629999999999995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130</v>
      </c>
      <c r="AU238" s="254" t="s">
        <v>83</v>
      </c>
      <c r="AV238" s="14" t="s">
        <v>83</v>
      </c>
      <c r="AW238" s="14" t="s">
        <v>30</v>
      </c>
      <c r="AX238" s="14" t="s">
        <v>73</v>
      </c>
      <c r="AY238" s="254" t="s">
        <v>122</v>
      </c>
    </row>
    <row r="239" s="15" customFormat="1">
      <c r="A239" s="15"/>
      <c r="B239" s="255"/>
      <c r="C239" s="256"/>
      <c r="D239" s="235" t="s">
        <v>130</v>
      </c>
      <c r="E239" s="257" t="s">
        <v>1</v>
      </c>
      <c r="F239" s="258" t="s">
        <v>133</v>
      </c>
      <c r="G239" s="256"/>
      <c r="H239" s="259">
        <v>95.629999999999995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130</v>
      </c>
      <c r="AU239" s="265" t="s">
        <v>83</v>
      </c>
      <c r="AV239" s="15" t="s">
        <v>129</v>
      </c>
      <c r="AW239" s="15" t="s">
        <v>30</v>
      </c>
      <c r="AX239" s="15" t="s">
        <v>81</v>
      </c>
      <c r="AY239" s="265" t="s">
        <v>122</v>
      </c>
    </row>
    <row r="240" s="12" customFormat="1" ht="22.8" customHeight="1">
      <c r="A240" s="12"/>
      <c r="B240" s="203"/>
      <c r="C240" s="204"/>
      <c r="D240" s="205" t="s">
        <v>72</v>
      </c>
      <c r="E240" s="217" t="s">
        <v>265</v>
      </c>
      <c r="F240" s="217" t="s">
        <v>266</v>
      </c>
      <c r="G240" s="204"/>
      <c r="H240" s="204"/>
      <c r="I240" s="207"/>
      <c r="J240" s="218">
        <f>BK240</f>
        <v>0</v>
      </c>
      <c r="K240" s="204"/>
      <c r="L240" s="209"/>
      <c r="M240" s="210"/>
      <c r="N240" s="211"/>
      <c r="O240" s="211"/>
      <c r="P240" s="212">
        <f>SUM(P241:P247)</f>
        <v>0</v>
      </c>
      <c r="Q240" s="211"/>
      <c r="R240" s="212">
        <f>SUM(R241:R247)</f>
        <v>0</v>
      </c>
      <c r="S240" s="211"/>
      <c r="T240" s="213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4" t="s">
        <v>81</v>
      </c>
      <c r="AT240" s="215" t="s">
        <v>72</v>
      </c>
      <c r="AU240" s="215" t="s">
        <v>81</v>
      </c>
      <c r="AY240" s="214" t="s">
        <v>122</v>
      </c>
      <c r="BK240" s="216">
        <f>SUM(BK241:BK247)</f>
        <v>0</v>
      </c>
    </row>
    <row r="241" s="2" customFormat="1" ht="24.15" customHeight="1">
      <c r="A241" s="38"/>
      <c r="B241" s="39"/>
      <c r="C241" s="219" t="s">
        <v>212</v>
      </c>
      <c r="D241" s="219" t="s">
        <v>125</v>
      </c>
      <c r="E241" s="220" t="s">
        <v>267</v>
      </c>
      <c r="F241" s="221" t="s">
        <v>268</v>
      </c>
      <c r="G241" s="222" t="s">
        <v>230</v>
      </c>
      <c r="H241" s="223">
        <v>24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38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129</v>
      </c>
      <c r="AT241" s="231" t="s">
        <v>125</v>
      </c>
      <c r="AU241" s="231" t="s">
        <v>83</v>
      </c>
      <c r="AY241" s="17" t="s">
        <v>122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81</v>
      </c>
      <c r="BK241" s="232">
        <f>ROUND(I241*H241,2)</f>
        <v>0</v>
      </c>
      <c r="BL241" s="17" t="s">
        <v>129</v>
      </c>
      <c r="BM241" s="231" t="s">
        <v>269</v>
      </c>
    </row>
    <row r="242" s="2" customFormat="1" ht="16.5" customHeight="1">
      <c r="A242" s="38"/>
      <c r="B242" s="39"/>
      <c r="C242" s="219" t="s">
        <v>219</v>
      </c>
      <c r="D242" s="219" t="s">
        <v>125</v>
      </c>
      <c r="E242" s="220" t="s">
        <v>270</v>
      </c>
      <c r="F242" s="221" t="s">
        <v>271</v>
      </c>
      <c r="G242" s="222" t="s">
        <v>211</v>
      </c>
      <c r="H242" s="223">
        <v>0.52000000000000002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38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129</v>
      </c>
      <c r="AT242" s="231" t="s">
        <v>125</v>
      </c>
      <c r="AU242" s="231" t="s">
        <v>83</v>
      </c>
      <c r="AY242" s="17" t="s">
        <v>122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81</v>
      </c>
      <c r="BK242" s="232">
        <f>ROUND(I242*H242,2)</f>
        <v>0</v>
      </c>
      <c r="BL242" s="17" t="s">
        <v>129</v>
      </c>
      <c r="BM242" s="231" t="s">
        <v>272</v>
      </c>
    </row>
    <row r="243" s="14" customFormat="1">
      <c r="A243" s="14"/>
      <c r="B243" s="244"/>
      <c r="C243" s="245"/>
      <c r="D243" s="235" t="s">
        <v>130</v>
      </c>
      <c r="E243" s="246" t="s">
        <v>1</v>
      </c>
      <c r="F243" s="247" t="s">
        <v>273</v>
      </c>
      <c r="G243" s="245"/>
      <c r="H243" s="248">
        <v>0.52000000000000002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130</v>
      </c>
      <c r="AU243" s="254" t="s">
        <v>83</v>
      </c>
      <c r="AV243" s="14" t="s">
        <v>83</v>
      </c>
      <c r="AW243" s="14" t="s">
        <v>30</v>
      </c>
      <c r="AX243" s="14" t="s">
        <v>73</v>
      </c>
      <c r="AY243" s="254" t="s">
        <v>122</v>
      </c>
    </row>
    <row r="244" s="15" customFormat="1">
      <c r="A244" s="15"/>
      <c r="B244" s="255"/>
      <c r="C244" s="256"/>
      <c r="D244" s="235" t="s">
        <v>130</v>
      </c>
      <c r="E244" s="257" t="s">
        <v>1</v>
      </c>
      <c r="F244" s="258" t="s">
        <v>133</v>
      </c>
      <c r="G244" s="256"/>
      <c r="H244" s="259">
        <v>0.52000000000000002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130</v>
      </c>
      <c r="AU244" s="265" t="s">
        <v>83</v>
      </c>
      <c r="AV244" s="15" t="s">
        <v>129</v>
      </c>
      <c r="AW244" s="15" t="s">
        <v>30</v>
      </c>
      <c r="AX244" s="15" t="s">
        <v>81</v>
      </c>
      <c r="AY244" s="265" t="s">
        <v>122</v>
      </c>
    </row>
    <row r="245" s="2" customFormat="1" ht="24.15" customHeight="1">
      <c r="A245" s="38"/>
      <c r="B245" s="39"/>
      <c r="C245" s="219" t="s">
        <v>274</v>
      </c>
      <c r="D245" s="219" t="s">
        <v>125</v>
      </c>
      <c r="E245" s="220" t="s">
        <v>275</v>
      </c>
      <c r="F245" s="221" t="s">
        <v>276</v>
      </c>
      <c r="G245" s="222" t="s">
        <v>139</v>
      </c>
      <c r="H245" s="223">
        <v>11.76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38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129</v>
      </c>
      <c r="AT245" s="231" t="s">
        <v>125</v>
      </c>
      <c r="AU245" s="231" t="s">
        <v>83</v>
      </c>
      <c r="AY245" s="17" t="s">
        <v>122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81</v>
      </c>
      <c r="BK245" s="232">
        <f>ROUND(I245*H245,2)</f>
        <v>0</v>
      </c>
      <c r="BL245" s="17" t="s">
        <v>129</v>
      </c>
      <c r="BM245" s="231" t="s">
        <v>277</v>
      </c>
    </row>
    <row r="246" s="14" customFormat="1">
      <c r="A246" s="14"/>
      <c r="B246" s="244"/>
      <c r="C246" s="245"/>
      <c r="D246" s="235" t="s">
        <v>130</v>
      </c>
      <c r="E246" s="246" t="s">
        <v>1</v>
      </c>
      <c r="F246" s="247" t="s">
        <v>278</v>
      </c>
      <c r="G246" s="245"/>
      <c r="H246" s="248">
        <v>11.76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130</v>
      </c>
      <c r="AU246" s="254" t="s">
        <v>83</v>
      </c>
      <c r="AV246" s="14" t="s">
        <v>83</v>
      </c>
      <c r="AW246" s="14" t="s">
        <v>30</v>
      </c>
      <c r="AX246" s="14" t="s">
        <v>73</v>
      </c>
      <c r="AY246" s="254" t="s">
        <v>122</v>
      </c>
    </row>
    <row r="247" s="15" customFormat="1">
      <c r="A247" s="15"/>
      <c r="B247" s="255"/>
      <c r="C247" s="256"/>
      <c r="D247" s="235" t="s">
        <v>130</v>
      </c>
      <c r="E247" s="257" t="s">
        <v>1</v>
      </c>
      <c r="F247" s="258" t="s">
        <v>133</v>
      </c>
      <c r="G247" s="256"/>
      <c r="H247" s="259">
        <v>11.76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130</v>
      </c>
      <c r="AU247" s="265" t="s">
        <v>83</v>
      </c>
      <c r="AV247" s="15" t="s">
        <v>129</v>
      </c>
      <c r="AW247" s="15" t="s">
        <v>30</v>
      </c>
      <c r="AX247" s="15" t="s">
        <v>81</v>
      </c>
      <c r="AY247" s="265" t="s">
        <v>122</v>
      </c>
    </row>
    <row r="248" s="12" customFormat="1" ht="22.8" customHeight="1">
      <c r="A248" s="12"/>
      <c r="B248" s="203"/>
      <c r="C248" s="204"/>
      <c r="D248" s="205" t="s">
        <v>72</v>
      </c>
      <c r="E248" s="217" t="s">
        <v>279</v>
      </c>
      <c r="F248" s="217" t="s">
        <v>280</v>
      </c>
      <c r="G248" s="204"/>
      <c r="H248" s="204"/>
      <c r="I248" s="207"/>
      <c r="J248" s="218">
        <f>BK248</f>
        <v>0</v>
      </c>
      <c r="K248" s="204"/>
      <c r="L248" s="209"/>
      <c r="M248" s="210"/>
      <c r="N248" s="211"/>
      <c r="O248" s="211"/>
      <c r="P248" s="212">
        <f>P249</f>
        <v>0</v>
      </c>
      <c r="Q248" s="211"/>
      <c r="R248" s="212">
        <f>R249</f>
        <v>0</v>
      </c>
      <c r="S248" s="211"/>
      <c r="T248" s="213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4" t="s">
        <v>81</v>
      </c>
      <c r="AT248" s="215" t="s">
        <v>72</v>
      </c>
      <c r="AU248" s="215" t="s">
        <v>81</v>
      </c>
      <c r="AY248" s="214" t="s">
        <v>122</v>
      </c>
      <c r="BK248" s="216">
        <f>BK249</f>
        <v>0</v>
      </c>
    </row>
    <row r="249" s="2" customFormat="1" ht="16.5" customHeight="1">
      <c r="A249" s="38"/>
      <c r="B249" s="39"/>
      <c r="C249" s="219" t="s">
        <v>224</v>
      </c>
      <c r="D249" s="219" t="s">
        <v>125</v>
      </c>
      <c r="E249" s="220" t="s">
        <v>281</v>
      </c>
      <c r="F249" s="221" t="s">
        <v>282</v>
      </c>
      <c r="G249" s="222" t="s">
        <v>211</v>
      </c>
      <c r="H249" s="223">
        <v>588.96500000000003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38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129</v>
      </c>
      <c r="AT249" s="231" t="s">
        <v>125</v>
      </c>
      <c r="AU249" s="231" t="s">
        <v>83</v>
      </c>
      <c r="AY249" s="17" t="s">
        <v>122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81</v>
      </c>
      <c r="BK249" s="232">
        <f>ROUND(I249*H249,2)</f>
        <v>0</v>
      </c>
      <c r="BL249" s="17" t="s">
        <v>129</v>
      </c>
      <c r="BM249" s="231" t="s">
        <v>283</v>
      </c>
    </row>
    <row r="250" s="12" customFormat="1" ht="25.92" customHeight="1">
      <c r="A250" s="12"/>
      <c r="B250" s="203"/>
      <c r="C250" s="204"/>
      <c r="D250" s="205" t="s">
        <v>72</v>
      </c>
      <c r="E250" s="206" t="s">
        <v>284</v>
      </c>
      <c r="F250" s="206" t="s">
        <v>285</v>
      </c>
      <c r="G250" s="204"/>
      <c r="H250" s="204"/>
      <c r="I250" s="207"/>
      <c r="J250" s="208">
        <f>BK250</f>
        <v>0</v>
      </c>
      <c r="K250" s="204"/>
      <c r="L250" s="209"/>
      <c r="M250" s="210"/>
      <c r="N250" s="211"/>
      <c r="O250" s="211"/>
      <c r="P250" s="212">
        <f>P251+P253+P257</f>
        <v>0</v>
      </c>
      <c r="Q250" s="211"/>
      <c r="R250" s="212">
        <f>R251+R253+R257</f>
        <v>0</v>
      </c>
      <c r="S250" s="211"/>
      <c r="T250" s="213">
        <f>T251+T253+T257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81</v>
      </c>
      <c r="AT250" s="215" t="s">
        <v>72</v>
      </c>
      <c r="AU250" s="215" t="s">
        <v>73</v>
      </c>
      <c r="AY250" s="214" t="s">
        <v>122</v>
      </c>
      <c r="BK250" s="216">
        <f>BK251+BK253+BK257</f>
        <v>0</v>
      </c>
    </row>
    <row r="251" s="12" customFormat="1" ht="22.8" customHeight="1">
      <c r="A251" s="12"/>
      <c r="B251" s="203"/>
      <c r="C251" s="204"/>
      <c r="D251" s="205" t="s">
        <v>72</v>
      </c>
      <c r="E251" s="217" t="s">
        <v>81</v>
      </c>
      <c r="F251" s="217" t="s">
        <v>124</v>
      </c>
      <c r="G251" s="204"/>
      <c r="H251" s="204"/>
      <c r="I251" s="207"/>
      <c r="J251" s="218">
        <f>BK251</f>
        <v>0</v>
      </c>
      <c r="K251" s="204"/>
      <c r="L251" s="209"/>
      <c r="M251" s="210"/>
      <c r="N251" s="211"/>
      <c r="O251" s="211"/>
      <c r="P251" s="212">
        <f>P252</f>
        <v>0</v>
      </c>
      <c r="Q251" s="211"/>
      <c r="R251" s="212">
        <f>R252</f>
        <v>0</v>
      </c>
      <c r="S251" s="211"/>
      <c r="T251" s="213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81</v>
      </c>
      <c r="AT251" s="215" t="s">
        <v>72</v>
      </c>
      <c r="AU251" s="215" t="s">
        <v>81</v>
      </c>
      <c r="AY251" s="214" t="s">
        <v>122</v>
      </c>
      <c r="BK251" s="216">
        <f>BK252</f>
        <v>0</v>
      </c>
    </row>
    <row r="252" s="2" customFormat="1" ht="16.5" customHeight="1">
      <c r="A252" s="38"/>
      <c r="B252" s="39"/>
      <c r="C252" s="266" t="s">
        <v>177</v>
      </c>
      <c r="D252" s="266" t="s">
        <v>208</v>
      </c>
      <c r="E252" s="267" t="s">
        <v>286</v>
      </c>
      <c r="F252" s="268" t="s">
        <v>287</v>
      </c>
      <c r="G252" s="269" t="s">
        <v>288</v>
      </c>
      <c r="H252" s="270">
        <v>30.387</v>
      </c>
      <c r="I252" s="271"/>
      <c r="J252" s="272">
        <f>ROUND(I252*H252,2)</f>
        <v>0</v>
      </c>
      <c r="K252" s="273"/>
      <c r="L252" s="274"/>
      <c r="M252" s="275" t="s">
        <v>1</v>
      </c>
      <c r="N252" s="276" t="s">
        <v>38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150</v>
      </c>
      <c r="AT252" s="231" t="s">
        <v>208</v>
      </c>
      <c r="AU252" s="231" t="s">
        <v>83</v>
      </c>
      <c r="AY252" s="17" t="s">
        <v>122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81</v>
      </c>
      <c r="BK252" s="232">
        <f>ROUND(I252*H252,2)</f>
        <v>0</v>
      </c>
      <c r="BL252" s="17" t="s">
        <v>129</v>
      </c>
      <c r="BM252" s="231" t="s">
        <v>289</v>
      </c>
    </row>
    <row r="253" s="12" customFormat="1" ht="22.8" customHeight="1">
      <c r="A253" s="12"/>
      <c r="B253" s="203"/>
      <c r="C253" s="204"/>
      <c r="D253" s="205" t="s">
        <v>72</v>
      </c>
      <c r="E253" s="217" t="s">
        <v>136</v>
      </c>
      <c r="F253" s="217" t="s">
        <v>216</v>
      </c>
      <c r="G253" s="204"/>
      <c r="H253" s="204"/>
      <c r="I253" s="207"/>
      <c r="J253" s="218">
        <f>BK253</f>
        <v>0</v>
      </c>
      <c r="K253" s="204"/>
      <c r="L253" s="209"/>
      <c r="M253" s="210"/>
      <c r="N253" s="211"/>
      <c r="O253" s="211"/>
      <c r="P253" s="212">
        <f>SUM(P254:P256)</f>
        <v>0</v>
      </c>
      <c r="Q253" s="211"/>
      <c r="R253" s="212">
        <f>SUM(R254:R256)</f>
        <v>0</v>
      </c>
      <c r="S253" s="211"/>
      <c r="T253" s="213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4" t="s">
        <v>81</v>
      </c>
      <c r="AT253" s="215" t="s">
        <v>72</v>
      </c>
      <c r="AU253" s="215" t="s">
        <v>81</v>
      </c>
      <c r="AY253" s="214" t="s">
        <v>122</v>
      </c>
      <c r="BK253" s="216">
        <f>SUM(BK254:BK256)</f>
        <v>0</v>
      </c>
    </row>
    <row r="254" s="2" customFormat="1" ht="24.15" customHeight="1">
      <c r="A254" s="38"/>
      <c r="B254" s="39"/>
      <c r="C254" s="219" t="s">
        <v>290</v>
      </c>
      <c r="D254" s="219" t="s">
        <v>125</v>
      </c>
      <c r="E254" s="220" t="s">
        <v>291</v>
      </c>
      <c r="F254" s="221" t="s">
        <v>292</v>
      </c>
      <c r="G254" s="222" t="s">
        <v>293</v>
      </c>
      <c r="H254" s="223">
        <v>1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38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129</v>
      </c>
      <c r="AT254" s="231" t="s">
        <v>125</v>
      </c>
      <c r="AU254" s="231" t="s">
        <v>83</v>
      </c>
      <c r="AY254" s="17" t="s">
        <v>122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81</v>
      </c>
      <c r="BK254" s="232">
        <f>ROUND(I254*H254,2)</f>
        <v>0</v>
      </c>
      <c r="BL254" s="17" t="s">
        <v>129</v>
      </c>
      <c r="BM254" s="231" t="s">
        <v>294</v>
      </c>
    </row>
    <row r="255" s="2" customFormat="1" ht="24.15" customHeight="1">
      <c r="A255" s="38"/>
      <c r="B255" s="39"/>
      <c r="C255" s="219" t="s">
        <v>189</v>
      </c>
      <c r="D255" s="219" t="s">
        <v>125</v>
      </c>
      <c r="E255" s="220" t="s">
        <v>295</v>
      </c>
      <c r="F255" s="221" t="s">
        <v>296</v>
      </c>
      <c r="G255" s="222" t="s">
        <v>297</v>
      </c>
      <c r="H255" s="223">
        <v>1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38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129</v>
      </c>
      <c r="AT255" s="231" t="s">
        <v>125</v>
      </c>
      <c r="AU255" s="231" t="s">
        <v>83</v>
      </c>
      <c r="AY255" s="17" t="s">
        <v>122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81</v>
      </c>
      <c r="BK255" s="232">
        <f>ROUND(I255*H255,2)</f>
        <v>0</v>
      </c>
      <c r="BL255" s="17" t="s">
        <v>129</v>
      </c>
      <c r="BM255" s="231" t="s">
        <v>298</v>
      </c>
    </row>
    <row r="256" s="2" customFormat="1" ht="16.5" customHeight="1">
      <c r="A256" s="38"/>
      <c r="B256" s="39"/>
      <c r="C256" s="219" t="s">
        <v>7</v>
      </c>
      <c r="D256" s="219" t="s">
        <v>125</v>
      </c>
      <c r="E256" s="220" t="s">
        <v>299</v>
      </c>
      <c r="F256" s="221" t="s">
        <v>300</v>
      </c>
      <c r="G256" s="222" t="s">
        <v>301</v>
      </c>
      <c r="H256" s="223">
        <v>1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38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129</v>
      </c>
      <c r="AT256" s="231" t="s">
        <v>125</v>
      </c>
      <c r="AU256" s="231" t="s">
        <v>83</v>
      </c>
      <c r="AY256" s="17" t="s">
        <v>122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81</v>
      </c>
      <c r="BK256" s="232">
        <f>ROUND(I256*H256,2)</f>
        <v>0</v>
      </c>
      <c r="BL256" s="17" t="s">
        <v>129</v>
      </c>
      <c r="BM256" s="231" t="s">
        <v>302</v>
      </c>
    </row>
    <row r="257" s="12" customFormat="1" ht="22.8" customHeight="1">
      <c r="A257" s="12"/>
      <c r="B257" s="203"/>
      <c r="C257" s="204"/>
      <c r="D257" s="205" t="s">
        <v>72</v>
      </c>
      <c r="E257" s="217" t="s">
        <v>150</v>
      </c>
      <c r="F257" s="217" t="s">
        <v>303</v>
      </c>
      <c r="G257" s="204"/>
      <c r="H257" s="204"/>
      <c r="I257" s="207"/>
      <c r="J257" s="218">
        <f>BK257</f>
        <v>0</v>
      </c>
      <c r="K257" s="204"/>
      <c r="L257" s="209"/>
      <c r="M257" s="210"/>
      <c r="N257" s="211"/>
      <c r="O257" s="211"/>
      <c r="P257" s="212">
        <f>SUM(P258:P260)</f>
        <v>0</v>
      </c>
      <c r="Q257" s="211"/>
      <c r="R257" s="212">
        <f>SUM(R258:R260)</f>
        <v>0</v>
      </c>
      <c r="S257" s="211"/>
      <c r="T257" s="213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81</v>
      </c>
      <c r="AT257" s="215" t="s">
        <v>72</v>
      </c>
      <c r="AU257" s="215" t="s">
        <v>81</v>
      </c>
      <c r="AY257" s="214" t="s">
        <v>122</v>
      </c>
      <c r="BK257" s="216">
        <f>SUM(BK258:BK260)</f>
        <v>0</v>
      </c>
    </row>
    <row r="258" s="2" customFormat="1" ht="24.15" customHeight="1">
      <c r="A258" s="38"/>
      <c r="B258" s="39"/>
      <c r="C258" s="266" t="s">
        <v>304</v>
      </c>
      <c r="D258" s="266" t="s">
        <v>208</v>
      </c>
      <c r="E258" s="267" t="s">
        <v>305</v>
      </c>
      <c r="F258" s="268" t="s">
        <v>306</v>
      </c>
      <c r="G258" s="269" t="s">
        <v>230</v>
      </c>
      <c r="H258" s="270">
        <v>24.359999999999999</v>
      </c>
      <c r="I258" s="271"/>
      <c r="J258" s="272">
        <f>ROUND(I258*H258,2)</f>
        <v>0</v>
      </c>
      <c r="K258" s="273"/>
      <c r="L258" s="274"/>
      <c r="M258" s="275" t="s">
        <v>1</v>
      </c>
      <c r="N258" s="276" t="s">
        <v>38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150</v>
      </c>
      <c r="AT258" s="231" t="s">
        <v>208</v>
      </c>
      <c r="AU258" s="231" t="s">
        <v>83</v>
      </c>
      <c r="AY258" s="17" t="s">
        <v>122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81</v>
      </c>
      <c r="BK258" s="232">
        <f>ROUND(I258*H258,2)</f>
        <v>0</v>
      </c>
      <c r="BL258" s="17" t="s">
        <v>129</v>
      </c>
      <c r="BM258" s="231" t="s">
        <v>307</v>
      </c>
    </row>
    <row r="259" s="14" customFormat="1">
      <c r="A259" s="14"/>
      <c r="B259" s="244"/>
      <c r="C259" s="245"/>
      <c r="D259" s="235" t="s">
        <v>130</v>
      </c>
      <c r="E259" s="246" t="s">
        <v>1</v>
      </c>
      <c r="F259" s="247" t="s">
        <v>308</v>
      </c>
      <c r="G259" s="245"/>
      <c r="H259" s="248">
        <v>24.359999999999999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130</v>
      </c>
      <c r="AU259" s="254" t="s">
        <v>83</v>
      </c>
      <c r="AV259" s="14" t="s">
        <v>83</v>
      </c>
      <c r="AW259" s="14" t="s">
        <v>30</v>
      </c>
      <c r="AX259" s="14" t="s">
        <v>73</v>
      </c>
      <c r="AY259" s="254" t="s">
        <v>122</v>
      </c>
    </row>
    <row r="260" s="15" customFormat="1">
      <c r="A260" s="15"/>
      <c r="B260" s="255"/>
      <c r="C260" s="256"/>
      <c r="D260" s="235" t="s">
        <v>130</v>
      </c>
      <c r="E260" s="257" t="s">
        <v>1</v>
      </c>
      <c r="F260" s="258" t="s">
        <v>133</v>
      </c>
      <c r="G260" s="256"/>
      <c r="H260" s="259">
        <v>24.359999999999999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5" t="s">
        <v>130</v>
      </c>
      <c r="AU260" s="265" t="s">
        <v>83</v>
      </c>
      <c r="AV260" s="15" t="s">
        <v>129</v>
      </c>
      <c r="AW260" s="15" t="s">
        <v>30</v>
      </c>
      <c r="AX260" s="15" t="s">
        <v>81</v>
      </c>
      <c r="AY260" s="265" t="s">
        <v>122</v>
      </c>
    </row>
    <row r="261" s="12" customFormat="1" ht="25.92" customHeight="1">
      <c r="A261" s="12"/>
      <c r="B261" s="203"/>
      <c r="C261" s="204"/>
      <c r="D261" s="205" t="s">
        <v>72</v>
      </c>
      <c r="E261" s="206" t="s">
        <v>309</v>
      </c>
      <c r="F261" s="206" t="s">
        <v>310</v>
      </c>
      <c r="G261" s="204"/>
      <c r="H261" s="204"/>
      <c r="I261" s="207"/>
      <c r="J261" s="208">
        <f>BK261</f>
        <v>0</v>
      </c>
      <c r="K261" s="204"/>
      <c r="L261" s="209"/>
      <c r="M261" s="210"/>
      <c r="N261" s="211"/>
      <c r="O261" s="211"/>
      <c r="P261" s="212">
        <f>P262</f>
        <v>0</v>
      </c>
      <c r="Q261" s="211"/>
      <c r="R261" s="212">
        <f>R262</f>
        <v>0</v>
      </c>
      <c r="S261" s="211"/>
      <c r="T261" s="213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4" t="s">
        <v>81</v>
      </c>
      <c r="AT261" s="215" t="s">
        <v>72</v>
      </c>
      <c r="AU261" s="215" t="s">
        <v>73</v>
      </c>
      <c r="AY261" s="214" t="s">
        <v>122</v>
      </c>
      <c r="BK261" s="216">
        <f>BK262</f>
        <v>0</v>
      </c>
    </row>
    <row r="262" s="12" customFormat="1" ht="22.8" customHeight="1">
      <c r="A262" s="12"/>
      <c r="B262" s="203"/>
      <c r="C262" s="204"/>
      <c r="D262" s="205" t="s">
        <v>72</v>
      </c>
      <c r="E262" s="217" t="s">
        <v>311</v>
      </c>
      <c r="F262" s="217" t="s">
        <v>312</v>
      </c>
      <c r="G262" s="204"/>
      <c r="H262" s="204"/>
      <c r="I262" s="207"/>
      <c r="J262" s="218">
        <f>BK262</f>
        <v>0</v>
      </c>
      <c r="K262" s="204"/>
      <c r="L262" s="209"/>
      <c r="M262" s="210"/>
      <c r="N262" s="211"/>
      <c r="O262" s="211"/>
      <c r="P262" s="212">
        <f>SUM(P263:P265)</f>
        <v>0</v>
      </c>
      <c r="Q262" s="211"/>
      <c r="R262" s="212">
        <f>SUM(R263:R265)</f>
        <v>0</v>
      </c>
      <c r="S262" s="211"/>
      <c r="T262" s="213">
        <f>SUM(T263:T265)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4" t="s">
        <v>83</v>
      </c>
      <c r="AT262" s="215" t="s">
        <v>72</v>
      </c>
      <c r="AU262" s="215" t="s">
        <v>81</v>
      </c>
      <c r="AY262" s="214" t="s">
        <v>122</v>
      </c>
      <c r="BK262" s="216">
        <f>SUM(BK263:BK265)</f>
        <v>0</v>
      </c>
    </row>
    <row r="263" s="2" customFormat="1" ht="21.75" customHeight="1">
      <c r="A263" s="38"/>
      <c r="B263" s="39"/>
      <c r="C263" s="219" t="s">
        <v>313</v>
      </c>
      <c r="D263" s="219" t="s">
        <v>125</v>
      </c>
      <c r="E263" s="220" t="s">
        <v>314</v>
      </c>
      <c r="F263" s="221" t="s">
        <v>315</v>
      </c>
      <c r="G263" s="222" t="s">
        <v>128</v>
      </c>
      <c r="H263" s="223">
        <v>31.199999999999999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38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181</v>
      </c>
      <c r="AT263" s="231" t="s">
        <v>125</v>
      </c>
      <c r="AU263" s="231" t="s">
        <v>83</v>
      </c>
      <c r="AY263" s="17" t="s">
        <v>122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81</v>
      </c>
      <c r="BK263" s="232">
        <f>ROUND(I263*H263,2)</f>
        <v>0</v>
      </c>
      <c r="BL263" s="17" t="s">
        <v>181</v>
      </c>
      <c r="BM263" s="231" t="s">
        <v>316</v>
      </c>
    </row>
    <row r="264" s="14" customFormat="1">
      <c r="A264" s="14"/>
      <c r="B264" s="244"/>
      <c r="C264" s="245"/>
      <c r="D264" s="235" t="s">
        <v>130</v>
      </c>
      <c r="E264" s="246" t="s">
        <v>1</v>
      </c>
      <c r="F264" s="247" t="s">
        <v>317</v>
      </c>
      <c r="G264" s="245"/>
      <c r="H264" s="248">
        <v>31.199999999999999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130</v>
      </c>
      <c r="AU264" s="254" t="s">
        <v>83</v>
      </c>
      <c r="AV264" s="14" t="s">
        <v>83</v>
      </c>
      <c r="AW264" s="14" t="s">
        <v>30</v>
      </c>
      <c r="AX264" s="14" t="s">
        <v>73</v>
      </c>
      <c r="AY264" s="254" t="s">
        <v>122</v>
      </c>
    </row>
    <row r="265" s="15" customFormat="1">
      <c r="A265" s="15"/>
      <c r="B265" s="255"/>
      <c r="C265" s="256"/>
      <c r="D265" s="235" t="s">
        <v>130</v>
      </c>
      <c r="E265" s="257" t="s">
        <v>1</v>
      </c>
      <c r="F265" s="258" t="s">
        <v>133</v>
      </c>
      <c r="G265" s="256"/>
      <c r="H265" s="259">
        <v>31.199999999999999</v>
      </c>
      <c r="I265" s="260"/>
      <c r="J265" s="256"/>
      <c r="K265" s="256"/>
      <c r="L265" s="261"/>
      <c r="M265" s="277"/>
      <c r="N265" s="278"/>
      <c r="O265" s="278"/>
      <c r="P265" s="278"/>
      <c r="Q265" s="278"/>
      <c r="R265" s="278"/>
      <c r="S265" s="278"/>
      <c r="T265" s="27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130</v>
      </c>
      <c r="AU265" s="265" t="s">
        <v>83</v>
      </c>
      <c r="AV265" s="15" t="s">
        <v>129</v>
      </c>
      <c r="AW265" s="15" t="s">
        <v>30</v>
      </c>
      <c r="AX265" s="15" t="s">
        <v>81</v>
      </c>
      <c r="AY265" s="265" t="s">
        <v>122</v>
      </c>
    </row>
    <row r="266" s="2" customFormat="1" ht="6.96" customHeight="1">
      <c r="A266" s="38"/>
      <c r="B266" s="66"/>
      <c r="C266" s="67"/>
      <c r="D266" s="67"/>
      <c r="E266" s="67"/>
      <c r="F266" s="67"/>
      <c r="G266" s="67"/>
      <c r="H266" s="67"/>
      <c r="I266" s="67"/>
      <c r="J266" s="67"/>
      <c r="K266" s="67"/>
      <c r="L266" s="44"/>
      <c r="M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</row>
  </sheetData>
  <sheetProtection sheet="1" autoFilter="0" formatColumns="0" formatRows="0" objects="1" scenarios="1" spinCount="100000" saltValue="dHk5Es4yXfnsB31DWXmoN8durT2UhkP0cll7NDguSH9s//vmxwhTjflDb9+j3bRXL8PXVI9JViBBD7CJj8B0Ww==" hashValue="zRaLbi8A8ER+wGuH/IllhRuhONhdh1kHzeejWFhkNQ3UTU/RtBqxuVVY3tOcVteNQwx6cJQAK+NpDjsLIWfRdg==" algorithmName="SHA-512" password="CC35"/>
  <autoFilter ref="C127:K26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87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Pasečnice Stará Huť - Výstavba MVN a Tůně - Slepý rozpočet pro VZv1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318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17. 11. 2024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ROUND((SUM(BE120:BE134)),  2)</f>
        <v>0</v>
      </c>
      <c r="G33" s="38"/>
      <c r="H33" s="38"/>
      <c r="I33" s="155">
        <v>0.20999999999999999</v>
      </c>
      <c r="J33" s="154">
        <f>ROUND(((SUM(BE120:BE134))*I33),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ROUND((SUM(BF120:BF134)),  2)</f>
        <v>0</v>
      </c>
      <c r="G34" s="38"/>
      <c r="H34" s="38"/>
      <c r="I34" s="155">
        <v>0.12</v>
      </c>
      <c r="J34" s="154">
        <f>ROUND(((SUM(BF120:BF134))*I34),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ROUND((SUM(BG120:BG134)),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ROUND((SUM(BH120:BH134)),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ROUND((SUM(BI120:BI134)),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Pasečnice Stará Huť - Výstavba MVN a Tůně - Slepý rozpočet pro VZv1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02.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17. 11. 2024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91</v>
      </c>
      <c r="D94" s="176"/>
      <c r="E94" s="176"/>
      <c r="F94" s="176"/>
      <c r="G94" s="176"/>
      <c r="H94" s="176"/>
      <c r="I94" s="176"/>
      <c r="J94" s="177" t="s">
        <v>92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93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9"/>
      <c r="C97" s="180"/>
      <c r="D97" s="181" t="s">
        <v>95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97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319</v>
      </c>
      <c r="E99" s="182"/>
      <c r="F99" s="182"/>
      <c r="G99" s="182"/>
      <c r="H99" s="182"/>
      <c r="I99" s="182"/>
      <c r="J99" s="183">
        <f>J124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320</v>
      </c>
      <c r="E100" s="188"/>
      <c r="F100" s="188"/>
      <c r="G100" s="188"/>
      <c r="H100" s="188"/>
      <c r="I100" s="188"/>
      <c r="J100" s="189">
        <f>J125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74" t="str">
        <f>E7</f>
        <v>Pasečnice Stará Huť - Výstavba MVN a Tůně - Slepý rozpočet pro VZv1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88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02. - VRN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17. 11. 2024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29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32" t="s">
        <v>31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108</v>
      </c>
      <c r="D119" s="194" t="s">
        <v>58</v>
      </c>
      <c r="E119" s="194" t="s">
        <v>54</v>
      </c>
      <c r="F119" s="194" t="s">
        <v>55</v>
      </c>
      <c r="G119" s="194" t="s">
        <v>109</v>
      </c>
      <c r="H119" s="194" t="s">
        <v>110</v>
      </c>
      <c r="I119" s="194" t="s">
        <v>111</v>
      </c>
      <c r="J119" s="195" t="s">
        <v>92</v>
      </c>
      <c r="K119" s="196" t="s">
        <v>112</v>
      </c>
      <c r="L119" s="197"/>
      <c r="M119" s="100" t="s">
        <v>1</v>
      </c>
      <c r="N119" s="101" t="s">
        <v>37</v>
      </c>
      <c r="O119" s="101" t="s">
        <v>113</v>
      </c>
      <c r="P119" s="101" t="s">
        <v>114</v>
      </c>
      <c r="Q119" s="101" t="s">
        <v>115</v>
      </c>
      <c r="R119" s="101" t="s">
        <v>116</v>
      </c>
      <c r="S119" s="101" t="s">
        <v>117</v>
      </c>
      <c r="T119" s="102" t="s">
        <v>118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119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P121+P124</f>
        <v>0</v>
      </c>
      <c r="Q120" s="104"/>
      <c r="R120" s="200">
        <f>R121+R124</f>
        <v>0</v>
      </c>
      <c r="S120" s="104"/>
      <c r="T120" s="201">
        <f>T121+T124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94</v>
      </c>
      <c r="BK120" s="202">
        <f>BK121+BK124</f>
        <v>0</v>
      </c>
    </row>
    <row r="121" s="12" customFormat="1" ht="25.92" customHeight="1">
      <c r="A121" s="12"/>
      <c r="B121" s="203"/>
      <c r="C121" s="204"/>
      <c r="D121" s="205" t="s">
        <v>72</v>
      </c>
      <c r="E121" s="206" t="s">
        <v>120</v>
      </c>
      <c r="F121" s="206" t="s">
        <v>121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</f>
        <v>0</v>
      </c>
      <c r="Q121" s="211"/>
      <c r="R121" s="212">
        <f>R122</f>
        <v>0</v>
      </c>
      <c r="S121" s="211"/>
      <c r="T121" s="213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81</v>
      </c>
      <c r="AT121" s="215" t="s">
        <v>72</v>
      </c>
      <c r="AU121" s="215" t="s">
        <v>73</v>
      </c>
      <c r="AY121" s="214" t="s">
        <v>122</v>
      </c>
      <c r="BK121" s="216">
        <f>BK122</f>
        <v>0</v>
      </c>
    </row>
    <row r="122" s="12" customFormat="1" ht="22.8" customHeight="1">
      <c r="A122" s="12"/>
      <c r="B122" s="203"/>
      <c r="C122" s="204"/>
      <c r="D122" s="205" t="s">
        <v>72</v>
      </c>
      <c r="E122" s="217" t="s">
        <v>215</v>
      </c>
      <c r="F122" s="217" t="s">
        <v>216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P123</f>
        <v>0</v>
      </c>
      <c r="Q122" s="211"/>
      <c r="R122" s="212">
        <f>R123</f>
        <v>0</v>
      </c>
      <c r="S122" s="211"/>
      <c r="T122" s="21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81</v>
      </c>
      <c r="AT122" s="215" t="s">
        <v>72</v>
      </c>
      <c r="AU122" s="215" t="s">
        <v>81</v>
      </c>
      <c r="AY122" s="214" t="s">
        <v>122</v>
      </c>
      <c r="BK122" s="216">
        <f>BK123</f>
        <v>0</v>
      </c>
    </row>
    <row r="123" s="2" customFormat="1" ht="21.75" customHeight="1">
      <c r="A123" s="38"/>
      <c r="B123" s="39"/>
      <c r="C123" s="219" t="s">
        <v>162</v>
      </c>
      <c r="D123" s="219" t="s">
        <v>125</v>
      </c>
      <c r="E123" s="220" t="s">
        <v>228</v>
      </c>
      <c r="F123" s="221" t="s">
        <v>229</v>
      </c>
      <c r="G123" s="222" t="s">
        <v>230</v>
      </c>
      <c r="H123" s="223">
        <v>400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38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129</v>
      </c>
      <c r="AT123" s="231" t="s">
        <v>125</v>
      </c>
      <c r="AU123" s="231" t="s">
        <v>83</v>
      </c>
      <c r="AY123" s="17" t="s">
        <v>122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81</v>
      </c>
      <c r="BK123" s="232">
        <f>ROUND(I123*H123,2)</f>
        <v>0</v>
      </c>
      <c r="BL123" s="17" t="s">
        <v>129</v>
      </c>
      <c r="BM123" s="231" t="s">
        <v>83</v>
      </c>
    </row>
    <row r="124" s="12" customFormat="1" ht="25.92" customHeight="1">
      <c r="A124" s="12"/>
      <c r="B124" s="203"/>
      <c r="C124" s="204"/>
      <c r="D124" s="205" t="s">
        <v>72</v>
      </c>
      <c r="E124" s="206" t="s">
        <v>321</v>
      </c>
      <c r="F124" s="206" t="s">
        <v>322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</f>
        <v>0</v>
      </c>
      <c r="Q124" s="211"/>
      <c r="R124" s="212">
        <f>R125</f>
        <v>0</v>
      </c>
      <c r="S124" s="211"/>
      <c r="T124" s="21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73</v>
      </c>
      <c r="AY124" s="214" t="s">
        <v>122</v>
      </c>
      <c r="BK124" s="216">
        <f>BK125</f>
        <v>0</v>
      </c>
    </row>
    <row r="125" s="12" customFormat="1" ht="22.8" customHeight="1">
      <c r="A125" s="12"/>
      <c r="B125" s="203"/>
      <c r="C125" s="204"/>
      <c r="D125" s="205" t="s">
        <v>72</v>
      </c>
      <c r="E125" s="217" t="s">
        <v>323</v>
      </c>
      <c r="F125" s="217" t="s">
        <v>322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SUM(P126:P134)</f>
        <v>0</v>
      </c>
      <c r="Q125" s="211"/>
      <c r="R125" s="212">
        <f>SUM(R126:R134)</f>
        <v>0</v>
      </c>
      <c r="S125" s="211"/>
      <c r="T125" s="213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81</v>
      </c>
      <c r="AT125" s="215" t="s">
        <v>72</v>
      </c>
      <c r="AU125" s="215" t="s">
        <v>81</v>
      </c>
      <c r="AY125" s="214" t="s">
        <v>122</v>
      </c>
      <c r="BK125" s="216">
        <f>SUM(BK126:BK134)</f>
        <v>0</v>
      </c>
    </row>
    <row r="126" s="2" customFormat="1" ht="24.15" customHeight="1">
      <c r="A126" s="38"/>
      <c r="B126" s="39"/>
      <c r="C126" s="219" t="s">
        <v>81</v>
      </c>
      <c r="D126" s="219" t="s">
        <v>125</v>
      </c>
      <c r="E126" s="220" t="s">
        <v>324</v>
      </c>
      <c r="F126" s="221" t="s">
        <v>325</v>
      </c>
      <c r="G126" s="222" t="s">
        <v>301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129</v>
      </c>
      <c r="AT126" s="231" t="s">
        <v>125</v>
      </c>
      <c r="AU126" s="231" t="s">
        <v>83</v>
      </c>
      <c r="AY126" s="17" t="s">
        <v>122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129</v>
      </c>
      <c r="BM126" s="231" t="s">
        <v>129</v>
      </c>
    </row>
    <row r="127" s="2" customFormat="1" ht="33" customHeight="1">
      <c r="A127" s="38"/>
      <c r="B127" s="39"/>
      <c r="C127" s="219" t="s">
        <v>83</v>
      </c>
      <c r="D127" s="219" t="s">
        <v>125</v>
      </c>
      <c r="E127" s="220" t="s">
        <v>326</v>
      </c>
      <c r="F127" s="221" t="s">
        <v>327</v>
      </c>
      <c r="G127" s="222" t="s">
        <v>301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129</v>
      </c>
      <c r="AT127" s="231" t="s">
        <v>125</v>
      </c>
      <c r="AU127" s="231" t="s">
        <v>83</v>
      </c>
      <c r="AY127" s="17" t="s">
        <v>122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129</v>
      </c>
      <c r="BM127" s="231" t="s">
        <v>140</v>
      </c>
    </row>
    <row r="128" s="2" customFormat="1" ht="16.5" customHeight="1">
      <c r="A128" s="38"/>
      <c r="B128" s="39"/>
      <c r="C128" s="219" t="s">
        <v>136</v>
      </c>
      <c r="D128" s="219" t="s">
        <v>125</v>
      </c>
      <c r="E128" s="220" t="s">
        <v>328</v>
      </c>
      <c r="F128" s="221" t="s">
        <v>329</v>
      </c>
      <c r="G128" s="222" t="s">
        <v>301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129</v>
      </c>
      <c r="AT128" s="231" t="s">
        <v>125</v>
      </c>
      <c r="AU128" s="231" t="s">
        <v>83</v>
      </c>
      <c r="AY128" s="17" t="s">
        <v>122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129</v>
      </c>
      <c r="BM128" s="231" t="s">
        <v>150</v>
      </c>
    </row>
    <row r="129" s="2" customFormat="1" ht="24.15" customHeight="1">
      <c r="A129" s="38"/>
      <c r="B129" s="39"/>
      <c r="C129" s="219" t="s">
        <v>129</v>
      </c>
      <c r="D129" s="219" t="s">
        <v>125</v>
      </c>
      <c r="E129" s="220" t="s">
        <v>330</v>
      </c>
      <c r="F129" s="221" t="s">
        <v>331</v>
      </c>
      <c r="G129" s="222" t="s">
        <v>301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129</v>
      </c>
      <c r="AT129" s="231" t="s">
        <v>125</v>
      </c>
      <c r="AU129" s="231" t="s">
        <v>83</v>
      </c>
      <c r="AY129" s="17" t="s">
        <v>122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129</v>
      </c>
      <c r="BM129" s="231" t="s">
        <v>162</v>
      </c>
    </row>
    <row r="130" s="2" customFormat="1" ht="37.8" customHeight="1">
      <c r="A130" s="38"/>
      <c r="B130" s="39"/>
      <c r="C130" s="219" t="s">
        <v>159</v>
      </c>
      <c r="D130" s="219" t="s">
        <v>125</v>
      </c>
      <c r="E130" s="220" t="s">
        <v>332</v>
      </c>
      <c r="F130" s="221" t="s">
        <v>333</v>
      </c>
      <c r="G130" s="222" t="s">
        <v>301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129</v>
      </c>
      <c r="AT130" s="231" t="s">
        <v>125</v>
      </c>
      <c r="AU130" s="231" t="s">
        <v>83</v>
      </c>
      <c r="AY130" s="17" t="s">
        <v>122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129</v>
      </c>
      <c r="BM130" s="231" t="s">
        <v>8</v>
      </c>
    </row>
    <row r="131" s="2" customFormat="1" ht="24.15" customHeight="1">
      <c r="A131" s="38"/>
      <c r="B131" s="39"/>
      <c r="C131" s="219" t="s">
        <v>140</v>
      </c>
      <c r="D131" s="219" t="s">
        <v>125</v>
      </c>
      <c r="E131" s="220" t="s">
        <v>334</v>
      </c>
      <c r="F131" s="221" t="s">
        <v>335</v>
      </c>
      <c r="G131" s="222" t="s">
        <v>301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129</v>
      </c>
      <c r="AT131" s="231" t="s">
        <v>125</v>
      </c>
      <c r="AU131" s="231" t="s">
        <v>83</v>
      </c>
      <c r="AY131" s="17" t="s">
        <v>122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129</v>
      </c>
      <c r="BM131" s="231" t="s">
        <v>177</v>
      </c>
    </row>
    <row r="132" s="2" customFormat="1" ht="16.5" customHeight="1">
      <c r="A132" s="38"/>
      <c r="B132" s="39"/>
      <c r="C132" s="219" t="s">
        <v>174</v>
      </c>
      <c r="D132" s="219" t="s">
        <v>125</v>
      </c>
      <c r="E132" s="220" t="s">
        <v>336</v>
      </c>
      <c r="F132" s="221" t="s">
        <v>337</v>
      </c>
      <c r="G132" s="222" t="s">
        <v>301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129</v>
      </c>
      <c r="AT132" s="231" t="s">
        <v>125</v>
      </c>
      <c r="AU132" s="231" t="s">
        <v>83</v>
      </c>
      <c r="AY132" s="17" t="s">
        <v>122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129</v>
      </c>
      <c r="BM132" s="231" t="s">
        <v>181</v>
      </c>
    </row>
    <row r="133" s="2" customFormat="1" ht="24.15" customHeight="1">
      <c r="A133" s="38"/>
      <c r="B133" s="39"/>
      <c r="C133" s="219" t="s">
        <v>150</v>
      </c>
      <c r="D133" s="219" t="s">
        <v>125</v>
      </c>
      <c r="E133" s="220" t="s">
        <v>338</v>
      </c>
      <c r="F133" s="221" t="s">
        <v>339</v>
      </c>
      <c r="G133" s="222" t="s">
        <v>301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129</v>
      </c>
      <c r="AT133" s="231" t="s">
        <v>125</v>
      </c>
      <c r="AU133" s="231" t="s">
        <v>83</v>
      </c>
      <c r="AY133" s="17" t="s">
        <v>122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129</v>
      </c>
      <c r="BM133" s="231" t="s">
        <v>188</v>
      </c>
    </row>
    <row r="134" s="2" customFormat="1" ht="37.8" customHeight="1">
      <c r="A134" s="38"/>
      <c r="B134" s="39"/>
      <c r="C134" s="219" t="s">
        <v>185</v>
      </c>
      <c r="D134" s="219" t="s">
        <v>125</v>
      </c>
      <c r="E134" s="220" t="s">
        <v>340</v>
      </c>
      <c r="F134" s="221" t="s">
        <v>341</v>
      </c>
      <c r="G134" s="222" t="s">
        <v>301</v>
      </c>
      <c r="H134" s="223">
        <v>1</v>
      </c>
      <c r="I134" s="224"/>
      <c r="J134" s="225">
        <f>ROUND(I134*H134,2)</f>
        <v>0</v>
      </c>
      <c r="K134" s="226"/>
      <c r="L134" s="44"/>
      <c r="M134" s="280" t="s">
        <v>1</v>
      </c>
      <c r="N134" s="281" t="s">
        <v>38</v>
      </c>
      <c r="O134" s="282"/>
      <c r="P134" s="283">
        <f>O134*H134</f>
        <v>0</v>
      </c>
      <c r="Q134" s="283">
        <v>0</v>
      </c>
      <c r="R134" s="283">
        <f>Q134*H134</f>
        <v>0</v>
      </c>
      <c r="S134" s="283">
        <v>0</v>
      </c>
      <c r="T134" s="28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129</v>
      </c>
      <c r="AT134" s="231" t="s">
        <v>125</v>
      </c>
      <c r="AU134" s="231" t="s">
        <v>83</v>
      </c>
      <c r="AY134" s="17" t="s">
        <v>122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129</v>
      </c>
      <c r="BM134" s="231" t="s">
        <v>189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iwZzKzCPz/C5uO/T4eLmTU0UZZINWX7EIYRF3zI6OkaRu/mfpOTCL6brcnchQv4ObGAu1JnoDoPFLofLwt62JA==" hashValue="MtBjJJsYs1yRWeHRRFqJBSjVYHj0mKs03SgMOEu4pju8YXF5ZJxrcUJs8L4mWXIKh3LcqXHDVQ6pPVVsMhOYAg==" algorithmName="SHA-512" password="CC35"/>
  <autoFilter ref="C119:K13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Jelínek</dc:creator>
  <cp:lastModifiedBy>Jan Jelínek</cp:lastModifiedBy>
  <dcterms:created xsi:type="dcterms:W3CDTF">2024-11-17T18:01:18Z</dcterms:created>
  <dcterms:modified xsi:type="dcterms:W3CDTF">2024-11-17T18:01:21Z</dcterms:modified>
</cp:coreProperties>
</file>