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DOMAŽLICE CHODNÍK\rozpočet\"/>
    </mc:Choice>
  </mc:AlternateContent>
  <bookViews>
    <workbookView xWindow="0" yWindow="0" windowWidth="0" windowHeight="0"/>
  </bookViews>
  <sheets>
    <sheet name="Rekapitulace stavby" sheetId="1" r:id="rId1"/>
    <sheet name="01 - CHODNÍK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CHODNÍK'!$C$123:$K$211</definedName>
    <definedName name="_xlnm.Print_Area" localSheetId="1">'01 - CHODNÍK'!$C$4:$J$76,'01 - CHODNÍK'!$C$82:$J$105,'01 - CHODNÍK'!$C$111:$K$211</definedName>
    <definedName name="_xlnm.Print_Titles" localSheetId="1">'01 - CHODNÍK'!$123:$123</definedName>
    <definedName name="_xlnm.Print_Area" localSheetId="2">'Seznam figur'!$C$4:$G$17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P191"/>
  <c r="J37"/>
  <c r="J36"/>
  <c i="1" r="AY95"/>
  <c i="2" r="J35"/>
  <c i="1" r="AX95"/>
  <c i="2" r="BI210"/>
  <c r="BH210"/>
  <c r="BG210"/>
  <c r="BF210"/>
  <c r="T210"/>
  <c r="T209"/>
  <c r="T208"/>
  <c r="R210"/>
  <c r="R209"/>
  <c r="R208"/>
  <c r="P210"/>
  <c r="P209"/>
  <c r="P208"/>
  <c r="BI207"/>
  <c r="BH207"/>
  <c r="BG207"/>
  <c r="BF207"/>
  <c r="T207"/>
  <c r="T206"/>
  <c r="R207"/>
  <c r="R206"/>
  <c r="P207"/>
  <c r="P206"/>
  <c r="BI205"/>
  <c r="BH205"/>
  <c r="BG205"/>
  <c r="BF205"/>
  <c r="T205"/>
  <c r="T204"/>
  <c r="R205"/>
  <c r="R204"/>
  <c r="P205"/>
  <c r="P204"/>
  <c r="BI202"/>
  <c r="BH202"/>
  <c r="BG202"/>
  <c r="BF202"/>
  <c r="T202"/>
  <c r="R202"/>
  <c r="P202"/>
  <c r="BI201"/>
  <c r="BH201"/>
  <c r="BG201"/>
  <c r="BF201"/>
  <c r="T201"/>
  <c r="R201"/>
  <c r="P201"/>
  <c r="BI196"/>
  <c r="BH196"/>
  <c r="BG196"/>
  <c r="BF196"/>
  <c r="T196"/>
  <c r="R196"/>
  <c r="P196"/>
  <c r="BI192"/>
  <c r="BH192"/>
  <c r="BG192"/>
  <c r="BF192"/>
  <c r="T192"/>
  <c r="R192"/>
  <c r="P192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89"/>
  <c r="E7"/>
  <c r="E114"/>
  <c i="1" r="L90"/>
  <c r="AM90"/>
  <c r="AM89"/>
  <c r="L89"/>
  <c r="AM87"/>
  <c r="L87"/>
  <c r="L85"/>
  <c r="L84"/>
  <c i="2" r="J205"/>
  <c r="J171"/>
  <c r="BK159"/>
  <c r="BK143"/>
  <c r="J127"/>
  <c r="BK205"/>
  <c r="J202"/>
  <c r="BK196"/>
  <c r="J179"/>
  <c r="BK167"/>
  <c r="BK146"/>
  <c r="BK131"/>
  <c r="BK187"/>
  <c r="J159"/>
  <c r="J143"/>
  <c r="BK127"/>
  <c r="BK192"/>
  <c r="J175"/>
  <c r="BK150"/>
  <c r="J135"/>
  <c r="J207"/>
  <c r="BK201"/>
  <c r="J196"/>
  <c r="J183"/>
  <c r="BK175"/>
  <c r="J163"/>
  <c r="J139"/>
  <c r="BK210"/>
  <c r="J167"/>
  <c r="J150"/>
  <c r="BK135"/>
  <c r="BK207"/>
  <c r="J192"/>
  <c r="BK163"/>
  <c r="J146"/>
  <c r="J131"/>
  <c r="J210"/>
  <c r="BK202"/>
  <c r="J201"/>
  <c r="BK183"/>
  <c r="BK179"/>
  <c r="BK171"/>
  <c r="BK155"/>
  <c i="1" r="AS94"/>
  <c i="2" r="J187"/>
  <c r="J155"/>
  <c r="BK139"/>
  <c l="1" r="R126"/>
  <c r="T154"/>
  <c r="BK126"/>
  <c r="T126"/>
  <c r="T125"/>
  <c r="T124"/>
  <c r="R154"/>
  <c r="R191"/>
  <c r="P126"/>
  <c r="BK154"/>
  <c r="J154"/>
  <c r="J99"/>
  <c r="P154"/>
  <c r="BK191"/>
  <c r="J191"/>
  <c r="J100"/>
  <c r="T191"/>
  <c r="BK204"/>
  <c r="J204"/>
  <c r="J101"/>
  <c r="BK206"/>
  <c r="J206"/>
  <c r="J102"/>
  <c r="BK209"/>
  <c r="J209"/>
  <c r="J104"/>
  <c r="F92"/>
  <c r="BE131"/>
  <c r="BE135"/>
  <c r="BE143"/>
  <c r="BE159"/>
  <c r="BE163"/>
  <c r="BE187"/>
  <c r="BE210"/>
  <c r="BE192"/>
  <c r="E85"/>
  <c r="J118"/>
  <c r="BE127"/>
  <c r="BE139"/>
  <c r="BE175"/>
  <c r="BE179"/>
  <c r="BE183"/>
  <c r="BE196"/>
  <c r="BE201"/>
  <c r="BE205"/>
  <c r="BE146"/>
  <c r="BE150"/>
  <c r="BE155"/>
  <c r="BE167"/>
  <c r="BE171"/>
  <c r="BE202"/>
  <c r="BE207"/>
  <c r="J34"/>
  <c i="1" r="AW95"/>
  <c i="2" r="F36"/>
  <c i="1" r="BC95"/>
  <c r="BC94"/>
  <c r="W32"/>
  <c i="2" r="F35"/>
  <c i="1" r="BB95"/>
  <c r="BB94"/>
  <c r="W31"/>
  <c i="2" r="F34"/>
  <c i="1" r="BA95"/>
  <c r="BA94"/>
  <c r="AW94"/>
  <c r="AK30"/>
  <c i="2" r="F37"/>
  <c i="1" r="BD95"/>
  <c r="BD94"/>
  <c r="W33"/>
  <c i="2" l="1" r="P125"/>
  <c r="P124"/>
  <c i="1" r="AU95"/>
  <c i="2" r="BK125"/>
  <c r="R125"/>
  <c r="R124"/>
  <c r="J126"/>
  <c r="J98"/>
  <c r="BK208"/>
  <c r="J208"/>
  <c r="J103"/>
  <c i="1" r="AU94"/>
  <c r="AY94"/>
  <c r="AX94"/>
  <c i="2" r="J33"/>
  <c i="1" r="AV95"/>
  <c r="AT95"/>
  <c i="2" r="F33"/>
  <c i="1" r="AZ95"/>
  <c r="AZ94"/>
  <c r="AV94"/>
  <c r="AK29"/>
  <c r="W30"/>
  <c i="2" l="1" r="BK124"/>
  <c r="J124"/>
  <c r="J125"/>
  <c r="J97"/>
  <c r="J30"/>
  <c i="1" r="AG95"/>
  <c r="AG94"/>
  <c r="AK26"/>
  <c r="W29"/>
  <c r="AT94"/>
  <c r="AN94"/>
  <c i="2" l="1" r="J39"/>
  <c r="J96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<sst xmlns="http://schemas.openxmlformats.org/spreadsheetml/2006/main">
  <si>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</si>
  <si>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</si>
  <si>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</si>
  <si>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</si>
  <si>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</si>
  <si>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{5eebee93-493d-464e-a753-b720c648cdb6}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</si>
  <si>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</si>
  <si>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</si>
  <si>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</si>
  <si>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</si>
  <si>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</si>
  <si>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</si>
  <si>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</si>
  <si>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</si>
  <si>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1424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</si>
  <si>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</si>
  <si>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</si>
  <si>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DOMAŽLICE - OPRAVA CHODNÍKU U MUZEA JINDŘICHA JINDŘICHA</t>
  </si>
  <si>
    <t>KSO:</t>
  </si>
  <si>
    <t>CC-CZ:</t>
  </si>
  <si>
    <t>Místo:</t>
  </si>
  <si>
    <t>DOMAŽLICE</t>
  </si>
  <si>
    <t>Datum:</t>
  </si>
  <si>
    <t>16. 3. 2024</t>
  </si>
  <si>
    <t>Zadavatel:</t>
  </si>
  <si>
    <t>IČ:</t>
  </si>
  <si>
    <t>MĚSTO DOMAŽLICE</t>
  </si>
  <si>
    <t>DIČ:</t>
  </si>
  <si>
    <t>Uchazeč:</t>
  </si>
  <si>
    <t>Vyplň údaj</t>
  </si>
  <si>
    <t>Projektant:</t>
  </si>
  <si>
    <t>MACÁN PROJEKCE DS s.r.o.</t>
  </si>
  <si>
    <t>True</t>
  </si>
  <si>
    <t>Zpracovatel:</t>
  </si>
  <si>
    <t>Žižkovský Petr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</si>
  <si>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</si>
  <si>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</si>
  <si>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</si>
  <si>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</si>
  <si>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</si>
  <si>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</si>
  <si>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</si>
  <si>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</si>
  <si>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</si>
  <si>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</si>
  <si>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</si>
  <si>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</si>
  <si>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</si>
  <si>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</si>
  <si>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</si>
  <si>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</si>
  <si>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</si>
  <si>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</si>
  <si>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</si>
  <si>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</si>
  <si>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</si>
  <si>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</si>
  <si>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</si>
  <si>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</si>
  <si>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</si>
  <si>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</si>
  <si>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</si>
  <si>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</si>
  <si>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</si>
  <si>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</si>
  <si>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</si>
  <si>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</si>
  <si>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</si>
  <si>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</si>
  <si>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</si>
  <si>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</si>
  <si>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</si>
  <si>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</si>
  <si>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</si>
  <si>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</si>
  <si>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</si>
  <si>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</si>
  <si>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</si>
  <si>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</si>
  <si>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</si>
  <si>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</si>
  <si>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</si>
  <si>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CHODNÍK</t>
  </si>
  <si>
    <t>STA</t>
  </si>
  <si>
    <t>1</t>
  </si>
  <si>
    <t>{5a66ec05-72f8-472f-8e0d-6341468b886f}</t>
  </si>
  <si>
    <t>2</t>
  </si>
  <si>
    <t>odkop</t>
  </si>
  <si>
    <t>m3</t>
  </si>
  <si>
    <t>81,75</t>
  </si>
  <si>
    <t>KRYCÍ LIST SOUPISU PRACÍ</t>
  </si>
  <si>
    <t>Objekt:</t>
  </si>
  <si>
    <t>01 - CHODNÍK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</si>
  <si>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</si>
  <si>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</si>
  <si>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</si>
  <si>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</si>
  <si>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</si>
  <si>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</si>
  <si>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</si>
  <si>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</si>
  <si>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</si>
  <si>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</si>
  <si>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</si>
  <si>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</si>
  <si>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</si>
  <si>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</si>
  <si>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</si>
  <si>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</si>
  <si>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</si>
  <si>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</si>
  <si>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</si>
  <si>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</si>
  <si>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</si>
  <si>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</si>
  <si>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</si>
  <si>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</si>
  <si>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</si>
  <si>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</si>
  <si>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</si>
  <si>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</si>
  <si>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</si>
  <si>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</si>
  <si>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</si>
  <si>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113107241</t>
  </si>
  <si>
    <t>Odstranění podkladů nebo krytů strojně plochy jednotlivě přes 200 m2 s přemístěním hmot na skládku na vzdálenost do 20 m nebo s naložením na dopravní prostředek živičných, o tl. vrstvy do 50 mm</t>
  </si>
  <si>
    <t>m2</t>
  </si>
  <si>
    <t>CS ÚRS 2024 01</t>
  </si>
  <si>
    <t>4</t>
  </si>
  <si>
    <t>-1341387036</t>
  </si>
  <si>
    <t>VV</t>
  </si>
  <si>
    <t>chodník</t>
  </si>
  <si>
    <t>327</t>
  </si>
  <si>
    <t>Součet</t>
  </si>
  <si>
    <t>113204111</t>
  </si>
  <si>
    <t>Vytrhání obrub s vybouráním lože, s přemístěním hmot na skládku na vzdálenost do 3 m nebo s naložením na dopravní prostředek záhonových</t>
  </si>
  <si>
    <t>m</t>
  </si>
  <si>
    <t>-1821219925</t>
  </si>
  <si>
    <t>obruby stávající záhonové</t>
  </si>
  <si>
    <t>135</t>
  </si>
  <si>
    <t>3</t>
  </si>
  <si>
    <t>122151103</t>
  </si>
  <si>
    <t>Odkopávky a prokopávky nezapažené strojně v hornině třídy těžitelnosti I skupiny 1 a 2 přes 50 do 100 m3</t>
  </si>
  <si>
    <t>-1433937112</t>
  </si>
  <si>
    <t>327*0,25</t>
  </si>
  <si>
    <t>132151102</t>
  </si>
  <si>
    <t>Hloubení nezapažených rýh šířky do 800 mm strojně s urovnáním dna do předepsaného profilu a spádu v hornině třídy těžitelnosti I skupiny 1 a 2 přes 20 do 50 m3</t>
  </si>
  <si>
    <t>-655870125</t>
  </si>
  <si>
    <t>rýha pro chráničku</t>
  </si>
  <si>
    <t>160*0,6*0,4</t>
  </si>
  <si>
    <t>5</t>
  </si>
  <si>
    <t>162701105R</t>
  </si>
  <si>
    <t xml:space="preserve">Vodorovné přemístění výkopku nebo sypaniny po suchu  na obvyklém dopravním prostředku, bez naložení výkopku, avšak se složením bez rozhrnutí z horniny tř. 1 až 4 na skládku včetně likvidace v souladu se zákonem o odpadech</t>
  </si>
  <si>
    <t>-1473445858</t>
  </si>
  <si>
    <t>6</t>
  </si>
  <si>
    <t>174151101</t>
  </si>
  <si>
    <t>Zásyp sypaninou z jakékoliv horniny strojně s uložením výkopku ve vrstvách se zhutněním jam, šachet, rýh nebo kolem objektů v těchto vykopávkách</t>
  </si>
  <si>
    <t>-1087934925</t>
  </si>
  <si>
    <t>7</t>
  </si>
  <si>
    <t>181951112</t>
  </si>
  <si>
    <t>Úprava pláně vyrovnáním výškových rozdílů strojně v hornině třídy těžitelnosti I, skupiny 1 až 3 se zhutněním</t>
  </si>
  <si>
    <t>2045167648</t>
  </si>
  <si>
    <t>Komunikace pozemní</t>
  </si>
  <si>
    <t>8</t>
  </si>
  <si>
    <t>564851111</t>
  </si>
  <si>
    <t>Podklad ze štěrkodrti ŠD s rozprostřením a zhutněním plochy přes 100 m2, po zhutnění tl. 150 mm</t>
  </si>
  <si>
    <t>1673866947</t>
  </si>
  <si>
    <t>9</t>
  </si>
  <si>
    <t>591411111</t>
  </si>
  <si>
    <t>Kladení dlažby z mozaiky komunikací pro pěší s vyplněním spár, s dvojím beraněním a se smetením přebytečného materiálu na vzdálenost do 3 m jednobarevné, s ložem tl. do 40 mm z kameniva</t>
  </si>
  <si>
    <t>-1260642614</t>
  </si>
  <si>
    <t>chodník bez sjezdů, dlažby pro nevidomé a lemování</t>
  </si>
  <si>
    <t>300</t>
  </si>
  <si>
    <t>10</t>
  </si>
  <si>
    <t>M</t>
  </si>
  <si>
    <t>58381005</t>
  </si>
  <si>
    <t>kostka štípaná dlažební mozaika žula 4/6 šedá</t>
  </si>
  <si>
    <t>-837840948</t>
  </si>
  <si>
    <t>300*1,02</t>
  </si>
  <si>
    <t>11</t>
  </si>
  <si>
    <t>591211111</t>
  </si>
  <si>
    <t>Kladení dlažby z kostek s provedením lože do tl. 40 mm, s vyplněním spár, s dvojím beraněním a se smetením přebytečného materiálu na krajnici drobných z kamene, do lože z kameniva drceného</t>
  </si>
  <si>
    <t>-1416208744</t>
  </si>
  <si>
    <t>chodník sjezdy</t>
  </si>
  <si>
    <t>58381007</t>
  </si>
  <si>
    <t>kostka štípaná dlažební žula drobná 8/10</t>
  </si>
  <si>
    <t>267352193</t>
  </si>
  <si>
    <t>10*1,02</t>
  </si>
  <si>
    <t>13</t>
  </si>
  <si>
    <t>596211210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</si>
  <si>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do 50 m2</t>
  </si>
  <si>
    <t>-721530741</t>
  </si>
  <si>
    <t>dlažba pro nevidomé</t>
  </si>
  <si>
    <t>14</t>
  </si>
  <si>
    <t>59245226</t>
  </si>
  <si>
    <t>dlažba pro nevidomé betonová 200x100mm tl 80mm barevná</t>
  </si>
  <si>
    <t>-647890368</t>
  </si>
  <si>
    <t>15</t>
  </si>
  <si>
    <t>596811120</t>
  </si>
  <si>
    <t>Kladení dlažby z betonových nebo kamenných dlaždic komunikací pro pěší s vyplněním spár a se smetením přebytečného materiálu na vzdálenost do 3 m s ložem z kameniva těženého tl. do 40 mm velikosti dlaždic do 0,09 m2 (bez zámku), pro plochy do 50 m2</t>
  </si>
  <si>
    <t>-1683274802</t>
  </si>
  <si>
    <t>lemování kolem dlažby pro nevidomé</t>
  </si>
  <si>
    <t>16</t>
  </si>
  <si>
    <t>58381154R</t>
  </si>
  <si>
    <t>deska dlažební tryskaná žula 250x250mm tl 80mm</t>
  </si>
  <si>
    <t>-667678448</t>
  </si>
  <si>
    <t>7*1,02</t>
  </si>
  <si>
    <t>Ostatní konstrukce a práce, bourání</t>
  </si>
  <si>
    <t>17</t>
  </si>
  <si>
    <t>916241213</t>
  </si>
  <si>
    <t>Osazení obrubníku kamenného se zřízením lože, s vyplněním a zatřením spár cementovou maltou stojatého s boční opěrou z betonu prostého, do lože z betonu prostého</t>
  </si>
  <si>
    <t>-1030124724</t>
  </si>
  <si>
    <t>žulový krajník KS3</t>
  </si>
  <si>
    <t>160</t>
  </si>
  <si>
    <t>18</t>
  </si>
  <si>
    <t>58380001</t>
  </si>
  <si>
    <t>krajník kamenný žulový silniční 130x200x300-800mm</t>
  </si>
  <si>
    <t>1919684244</t>
  </si>
  <si>
    <t>P</t>
  </si>
  <si>
    <t>Poznámka k položce:_x000d_
šířka 100 - 130 mm</t>
  </si>
  <si>
    <t>19</t>
  </si>
  <si>
    <t>001R</t>
  </si>
  <si>
    <t>Montáž a dodávka kabelové chráničky průměr 50 mm</t>
  </si>
  <si>
    <t>1891341809</t>
  </si>
  <si>
    <t>20</t>
  </si>
  <si>
    <t>34111076</t>
  </si>
  <si>
    <t>kabel CYKY 4x10</t>
  </si>
  <si>
    <t>923004902</t>
  </si>
  <si>
    <t>Poznámka k položce:_x000d_
m</t>
  </si>
  <si>
    <t>997</t>
  </si>
  <si>
    <t>Přesun sutě</t>
  </si>
  <si>
    <t>997211511R</t>
  </si>
  <si>
    <t>Vodorovná doprava suti nebo vybouraných hmot suti se složením a hrubým urovnáním, na skládku včetně likvidace v souladu se zákonem o odpadech</t>
  </si>
  <si>
    <t>t</t>
  </si>
  <si>
    <t>360884644</t>
  </si>
  <si>
    <t>998</t>
  </si>
  <si>
    <t>Přesun hmot</t>
  </si>
  <si>
    <t>22</t>
  </si>
  <si>
    <t>998225111</t>
  </si>
  <si>
    <t xml:space="preserve">Přesun hmot pro komunikace s krytem z kameniva, monolitickým betonovým nebo živičným  dopravní vzdálenost do 200 m jakékoliv délky objektu</t>
  </si>
  <si>
    <t>-1304899103</t>
  </si>
  <si>
    <t>VRN</t>
  </si>
  <si>
    <t>Vedlejší rozpočtové náklady</t>
  </si>
  <si>
    <t>VRN3</t>
  </si>
  <si>
    <t>Zařízení staveniště</t>
  </si>
  <si>
    <t>23</t>
  </si>
  <si>
    <t>034303000</t>
  </si>
  <si>
    <t>Dopravní značení na staveništi</t>
  </si>
  <si>
    <t>kpl</t>
  </si>
  <si>
    <t>1024</t>
  </si>
  <si>
    <t>1183156930</t>
  </si>
  <si>
    <t>Poznámka k položce:_x000d_
DIO zajištění včetně projednání s úřady</t>
  </si>
  <si>
    <t>SEZNAM FIGUR</t>
  </si>
  <si>
    <t>Výměra</t>
  </si>
  <si>
    <t xml:space="preserve"> 01</t>
  </si>
  <si>
    <t>Použití figury:</t>
  </si>
  <si>
    <t>Odkopávky a prokopávky nezapažené v hornině třídy těžitelnosti I skupiny 1 a 2 objem do 100 m3 strojně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</si>
</sst>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1424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DOMAŽLICE - OPRAVA CHODNÍKU U MUZEA JINDŘICHA JINDŘICHA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DOMAŽLICE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16. 3. 2024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DOMAŽLICE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MACÁN PROJEKCE DS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Žižkovský Petr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CHODNÍK'!J30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'01 - CHODNÍK'!P124</f>
        <v>0</v>
      </c>
      <c r="AV95" s="128">
        <f>'01 - CHODNÍK'!J33</f>
        <v>0</v>
      </c>
      <c r="AW95" s="128">
        <f>'01 - CHODNÍK'!J34</f>
        <v>0</v>
      </c>
      <c r="AX95" s="128">
        <f>'01 - CHODNÍK'!J35</f>
        <v>0</v>
      </c>
      <c r="AY95" s="128">
        <f>'01 - CHODNÍK'!J36</f>
        <v>0</v>
      </c>
      <c r="AZ95" s="128">
        <f>'01 - CHODNÍK'!F33</f>
        <v>0</v>
      </c>
      <c r="BA95" s="128">
        <f>'01 - CHODNÍK'!F34</f>
        <v>0</v>
      </c>
      <c r="BB95" s="128">
        <f>'01 - CHODNÍK'!F35</f>
        <v>0</v>
      </c>
      <c r="BC95" s="128">
        <f>'01 - CHODNÍK'!F36</f>
        <v>0</v>
      </c>
      <c r="BD95" s="130">
        <f>'01 - CHODNÍK'!F37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Q+QPVV6k+GYtYGnJyVK7f7Ui7E4pDd83tD9tm3KyV6m+UEyfpk68UFBhuVg6kZwokv8QPRG0LYFyXGyOl7+Hhw==" hashValue="4CTaT7jmvpUgo9oXW2rf0NJ2RmioQC7Z3mcBn3q6D8xdf5qLuE8DBFxmVYVGDODKX6MLCdmBcdNUkGTtpoXz/g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CHODNÍK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  <c r="AZ2" s="132" t="s">
        <v>87</v>
      </c>
      <c r="BA2" s="132" t="s">
        <v>87</v>
      </c>
      <c r="BB2" s="132" t="s">
        <v>88</v>
      </c>
      <c r="BC2" s="132" t="s">
        <v>89</v>
      </c>
      <c r="BD2" s="132" t="s">
        <v>86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0"/>
      <c r="AT3" s="17" t="s">
        <v>86</v>
      </c>
    </row>
    <row r="4" s="1" customFormat="1" ht="24.96" customHeight="1">
      <c r="B4" s="20"/>
      <c r="D4" s="135" t="s">
        <v>90</v>
      </c>
      <c r="L4" s="20"/>
      <c r="M4" s="136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7" t="s">
        <v>16</v>
      </c>
      <c r="L6" s="20"/>
    </row>
    <row r="7" s="1" customFormat="1" ht="26.25" customHeight="1">
      <c r="B7" s="20"/>
      <c r="E7" s="138" t="str">
        <f>'Rekapitulace stavby'!K6</f>
        <v>DOMAŽLICE - OPRAVA CHODNÍKU U MUZEA JINDŘICHA JINDŘICHA</v>
      </c>
      <c r="F7" s="137"/>
      <c r="G7" s="137"/>
      <c r="H7" s="137"/>
      <c r="L7" s="20"/>
    </row>
    <row r="8" s="2" customFormat="1" ht="12" customHeight="1">
      <c r="A8" s="38"/>
      <c r="B8" s="44"/>
      <c r="C8" s="38"/>
      <c r="D8" s="137" t="s">
        <v>91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9" t="s">
        <v>92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7" t="s">
        <v>18</v>
      </c>
      <c r="E11" s="38"/>
      <c r="F11" s="140" t="s">
        <v>1</v>
      </c>
      <c r="G11" s="38"/>
      <c r="H11" s="38"/>
      <c r="I11" s="137" t="s">
        <v>19</v>
      </c>
      <c r="J11" s="140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7" t="s">
        <v>20</v>
      </c>
      <c r="E12" s="38"/>
      <c r="F12" s="140" t="s">
        <v>21</v>
      </c>
      <c r="G12" s="38"/>
      <c r="H12" s="38"/>
      <c r="I12" s="137" t="s">
        <v>22</v>
      </c>
      <c r="J12" s="141" t="str">
        <f>'Rekapitulace stavby'!AN8</f>
        <v>16. 3. 2024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7" t="s">
        <v>24</v>
      </c>
      <c r="E14" s="38"/>
      <c r="F14" s="38"/>
      <c r="G14" s="38"/>
      <c r="H14" s="38"/>
      <c r="I14" s="137" t="s">
        <v>25</v>
      </c>
      <c r="J14" s="140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0" t="s">
        <v>26</v>
      </c>
      <c r="F15" s="38"/>
      <c r="G15" s="38"/>
      <c r="H15" s="38"/>
      <c r="I15" s="137" t="s">
        <v>27</v>
      </c>
      <c r="J15" s="140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7" t="s">
        <v>28</v>
      </c>
      <c r="E17" s="38"/>
      <c r="F17" s="38"/>
      <c r="G17" s="38"/>
      <c r="H17" s="38"/>
      <c r="I17" s="13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0"/>
      <c r="G18" s="140"/>
      <c r="H18" s="140"/>
      <c r="I18" s="137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7" t="s">
        <v>30</v>
      </c>
      <c r="E20" s="38"/>
      <c r="F20" s="38"/>
      <c r="G20" s="38"/>
      <c r="H20" s="38"/>
      <c r="I20" s="137" t="s">
        <v>25</v>
      </c>
      <c r="J20" s="140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0" t="s">
        <v>31</v>
      </c>
      <c r="F21" s="38"/>
      <c r="G21" s="38"/>
      <c r="H21" s="38"/>
      <c r="I21" s="137" t="s">
        <v>27</v>
      </c>
      <c r="J21" s="140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7" t="s">
        <v>33</v>
      </c>
      <c r="E23" s="38"/>
      <c r="F23" s="38"/>
      <c r="G23" s="38"/>
      <c r="H23" s="38"/>
      <c r="I23" s="137" t="s">
        <v>25</v>
      </c>
      <c r="J23" s="140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0" t="s">
        <v>34</v>
      </c>
      <c r="F24" s="38"/>
      <c r="G24" s="38"/>
      <c r="H24" s="38"/>
      <c r="I24" s="137" t="s">
        <v>27</v>
      </c>
      <c r="J24" s="140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7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6"/>
      <c r="E29" s="146"/>
      <c r="F29" s="146"/>
      <c r="G29" s="146"/>
      <c r="H29" s="146"/>
      <c r="I29" s="146"/>
      <c r="J29" s="146"/>
      <c r="K29" s="146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7" t="s">
        <v>36</v>
      </c>
      <c r="E30" s="38"/>
      <c r="F30" s="38"/>
      <c r="G30" s="38"/>
      <c r="H30" s="38"/>
      <c r="I30" s="38"/>
      <c r="J30" s="148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6"/>
      <c r="E31" s="146"/>
      <c r="F31" s="146"/>
      <c r="G31" s="146"/>
      <c r="H31" s="146"/>
      <c r="I31" s="146"/>
      <c r="J31" s="146"/>
      <c r="K31" s="146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9" t="s">
        <v>38</v>
      </c>
      <c r="G32" s="38"/>
      <c r="H32" s="38"/>
      <c r="I32" s="149" t="s">
        <v>37</v>
      </c>
      <c r="J32" s="149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0" t="s">
        <v>40</v>
      </c>
      <c r="E33" s="137" t="s">
        <v>41</v>
      </c>
      <c r="F33" s="151">
        <f>ROUND((SUM(BE124:BE211)),  2)</f>
        <v>0</v>
      </c>
      <c r="G33" s="38"/>
      <c r="H33" s="38"/>
      <c r="I33" s="152">
        <v>0.20999999999999999</v>
      </c>
      <c r="J33" s="151">
        <f>ROUND(((SUM(BE124:BE211))*I33),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7" t="s">
        <v>42</v>
      </c>
      <c r="F34" s="151">
        <f>ROUND((SUM(BF124:BF211)),  2)</f>
        <v>0</v>
      </c>
      <c r="G34" s="38"/>
      <c r="H34" s="38"/>
      <c r="I34" s="152">
        <v>0.12</v>
      </c>
      <c r="J34" s="151">
        <f>ROUND(((SUM(BF124:BF211))*I34),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7" t="s">
        <v>43</v>
      </c>
      <c r="F35" s="151">
        <f>ROUND((SUM(BG124:BG211)),  2)</f>
        <v>0</v>
      </c>
      <c r="G35" s="38"/>
      <c r="H35" s="38"/>
      <c r="I35" s="152">
        <v>0.20999999999999999</v>
      </c>
      <c r="J35" s="15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7" t="s">
        <v>44</v>
      </c>
      <c r="F36" s="151">
        <f>ROUND((SUM(BH124:BH211)),  2)</f>
        <v>0</v>
      </c>
      <c r="G36" s="38"/>
      <c r="H36" s="38"/>
      <c r="I36" s="152">
        <v>0.12</v>
      </c>
      <c r="J36" s="15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7" t="s">
        <v>45</v>
      </c>
      <c r="F37" s="151">
        <f>ROUND((SUM(BI124:BI211)),  2)</f>
        <v>0</v>
      </c>
      <c r="G37" s="38"/>
      <c r="H37" s="38"/>
      <c r="I37" s="152">
        <v>0</v>
      </c>
      <c r="J37" s="15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5"/>
      <c r="J39" s="158">
        <f>SUM(J30:J37)</f>
        <v>0</v>
      </c>
      <c r="K39" s="159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0" t="s">
        <v>49</v>
      </c>
      <c r="E50" s="161"/>
      <c r="F50" s="161"/>
      <c r="G50" s="160" t="s">
        <v>50</v>
      </c>
      <c r="H50" s="161"/>
      <c r="I50" s="161"/>
      <c r="J50" s="161"/>
      <c r="K50" s="161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2" t="s">
        <v>51</v>
      </c>
      <c r="E61" s="163"/>
      <c r="F61" s="164" t="s">
        <v>52</v>
      </c>
      <c r="G61" s="162" t="s">
        <v>51</v>
      </c>
      <c r="H61" s="163"/>
      <c r="I61" s="163"/>
      <c r="J61" s="165" t="s">
        <v>52</v>
      </c>
      <c r="K61" s="163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0" t="s">
        <v>53</v>
      </c>
      <c r="E65" s="166"/>
      <c r="F65" s="166"/>
      <c r="G65" s="160" t="s">
        <v>54</v>
      </c>
      <c r="H65" s="166"/>
      <c r="I65" s="166"/>
      <c r="J65" s="166"/>
      <c r="K65" s="166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2" t="s">
        <v>51</v>
      </c>
      <c r="E76" s="163"/>
      <c r="F76" s="164" t="s">
        <v>52</v>
      </c>
      <c r="G76" s="162" t="s">
        <v>51</v>
      </c>
      <c r="H76" s="163"/>
      <c r="I76" s="163"/>
      <c r="J76" s="165" t="s">
        <v>52</v>
      </c>
      <c r="K76" s="163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1" t="str">
        <f>E7</f>
        <v>DOMAŽLICE - OPRAVA CHODNÍKU U MUZEA JINDŘICHA JINDŘICHA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CHODNÍK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DOMAŽLICE</v>
      </c>
      <c r="G89" s="40"/>
      <c r="H89" s="40"/>
      <c r="I89" s="32" t="s">
        <v>22</v>
      </c>
      <c r="J89" s="79" t="str">
        <f>IF(J12="","",J12)</f>
        <v>16. 3. 2024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DOMAŽLICE</v>
      </c>
      <c r="G91" s="40"/>
      <c r="H91" s="40"/>
      <c r="I91" s="32" t="s">
        <v>30</v>
      </c>
      <c r="J91" s="36" t="str">
        <f>E21</f>
        <v>MACÁN PROJEKCE DS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Žižkovský Petr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2" t="s">
        <v>94</v>
      </c>
      <c r="D94" s="173"/>
      <c r="E94" s="173"/>
      <c r="F94" s="173"/>
      <c r="G94" s="173"/>
      <c r="H94" s="173"/>
      <c r="I94" s="173"/>
      <c r="J94" s="174" t="s">
        <v>95</v>
      </c>
      <c r="K94" s="173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5" t="s">
        <v>96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97</v>
      </c>
    </row>
    <row r="97" s="9" customFormat="1" ht="24.96" customHeight="1">
      <c r="A97" s="9"/>
      <c r="B97" s="176"/>
      <c r="C97" s="177"/>
      <c r="D97" s="178" t="s">
        <v>98</v>
      </c>
      <c r="E97" s="179"/>
      <c r="F97" s="179"/>
      <c r="G97" s="179"/>
      <c r="H97" s="179"/>
      <c r="I97" s="179"/>
      <c r="J97" s="180">
        <f>J125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99</v>
      </c>
      <c r="E98" s="185"/>
      <c r="F98" s="185"/>
      <c r="G98" s="185"/>
      <c r="H98" s="185"/>
      <c r="I98" s="185"/>
      <c r="J98" s="186">
        <f>J126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100</v>
      </c>
      <c r="E99" s="185"/>
      <c r="F99" s="185"/>
      <c r="G99" s="185"/>
      <c r="H99" s="185"/>
      <c r="I99" s="185"/>
      <c r="J99" s="186">
        <f>J154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101</v>
      </c>
      <c r="E100" s="185"/>
      <c r="F100" s="185"/>
      <c r="G100" s="185"/>
      <c r="H100" s="185"/>
      <c r="I100" s="185"/>
      <c r="J100" s="186">
        <f>J191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102</v>
      </c>
      <c r="E101" s="185"/>
      <c r="F101" s="185"/>
      <c r="G101" s="185"/>
      <c r="H101" s="185"/>
      <c r="I101" s="185"/>
      <c r="J101" s="186">
        <f>J204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103</v>
      </c>
      <c r="E102" s="185"/>
      <c r="F102" s="185"/>
      <c r="G102" s="185"/>
      <c r="H102" s="185"/>
      <c r="I102" s="185"/>
      <c r="J102" s="186">
        <f>J206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6"/>
      <c r="C103" s="177"/>
      <c r="D103" s="178" t="s">
        <v>104</v>
      </c>
      <c r="E103" s="179"/>
      <c r="F103" s="179"/>
      <c r="G103" s="179"/>
      <c r="H103" s="179"/>
      <c r="I103" s="179"/>
      <c r="J103" s="180">
        <f>J208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2"/>
      <c r="C104" s="183"/>
      <c r="D104" s="184" t="s">
        <v>105</v>
      </c>
      <c r="E104" s="185"/>
      <c r="F104" s="185"/>
      <c r="G104" s="185"/>
      <c r="H104" s="185"/>
      <c r="I104" s="185"/>
      <c r="J104" s="186">
        <f>J209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106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6.25" customHeight="1">
      <c r="A114" s="38"/>
      <c r="B114" s="39"/>
      <c r="C114" s="40"/>
      <c r="D114" s="40"/>
      <c r="E114" s="171" t="str">
        <f>E7</f>
        <v>DOMAŽLICE - OPRAVA CHODNÍKU U MUZEA JINDŘICHA JINDŘICHA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91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01 - CHODNÍK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>DOMAŽLICE</v>
      </c>
      <c r="G118" s="40"/>
      <c r="H118" s="40"/>
      <c r="I118" s="32" t="s">
        <v>22</v>
      </c>
      <c r="J118" s="79" t="str">
        <f>IF(J12="","",J12)</f>
        <v>16. 3. 2024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2" t="s">
        <v>24</v>
      </c>
      <c r="D120" s="40"/>
      <c r="E120" s="40"/>
      <c r="F120" s="27" t="str">
        <f>E15</f>
        <v>MĚSTO DOMAŽLICE</v>
      </c>
      <c r="G120" s="40"/>
      <c r="H120" s="40"/>
      <c r="I120" s="32" t="s">
        <v>30</v>
      </c>
      <c r="J120" s="36" t="str">
        <f>E21</f>
        <v>MACÁN PROJEKCE DS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IF(E18="","",E18)</f>
        <v>Vyplň údaj</v>
      </c>
      <c r="G121" s="40"/>
      <c r="H121" s="40"/>
      <c r="I121" s="32" t="s">
        <v>33</v>
      </c>
      <c r="J121" s="36" t="str">
        <f>E24</f>
        <v>Žižkovský Petr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88"/>
      <c r="B123" s="189"/>
      <c r="C123" s="190" t="s">
        <v>107</v>
      </c>
      <c r="D123" s="191" t="s">
        <v>61</v>
      </c>
      <c r="E123" s="191" t="s">
        <v>57</v>
      </c>
      <c r="F123" s="191" t="s">
        <v>58</v>
      </c>
      <c r="G123" s="191" t="s">
        <v>108</v>
      </c>
      <c r="H123" s="191" t="s">
        <v>109</v>
      </c>
      <c r="I123" s="191" t="s">
        <v>110</v>
      </c>
      <c r="J123" s="191" t="s">
        <v>95</v>
      </c>
      <c r="K123" s="192" t="s">
        <v>111</v>
      </c>
      <c r="L123" s="193"/>
      <c r="M123" s="100" t="s">
        <v>1</v>
      </c>
      <c r="N123" s="101" t="s">
        <v>40</v>
      </c>
      <c r="O123" s="101" t="s">
        <v>112</v>
      </c>
      <c r="P123" s="101" t="s">
        <v>113</v>
      </c>
      <c r="Q123" s="101" t="s">
        <v>114</v>
      </c>
      <c r="R123" s="101" t="s">
        <v>115</v>
      </c>
      <c r="S123" s="101" t="s">
        <v>116</v>
      </c>
      <c r="T123" s="102" t="s">
        <v>117</v>
      </c>
      <c r="U123" s="188"/>
      <c r="V123" s="188"/>
      <c r="W123" s="188"/>
      <c r="X123" s="188"/>
      <c r="Y123" s="188"/>
      <c r="Z123" s="188"/>
      <c r="AA123" s="188"/>
      <c r="AB123" s="188"/>
      <c r="AC123" s="188"/>
      <c r="AD123" s="188"/>
      <c r="AE123" s="188"/>
    </row>
    <row r="124" s="2" customFormat="1" ht="22.8" customHeight="1">
      <c r="A124" s="38"/>
      <c r="B124" s="39"/>
      <c r="C124" s="107" t="s">
        <v>118</v>
      </c>
      <c r="D124" s="40"/>
      <c r="E124" s="40"/>
      <c r="F124" s="40"/>
      <c r="G124" s="40"/>
      <c r="H124" s="40"/>
      <c r="I124" s="40"/>
      <c r="J124" s="194">
        <f>BK124</f>
        <v>0</v>
      </c>
      <c r="K124" s="40"/>
      <c r="L124" s="44"/>
      <c r="M124" s="103"/>
      <c r="N124" s="195"/>
      <c r="O124" s="104"/>
      <c r="P124" s="196">
        <f>P125+P208</f>
        <v>0</v>
      </c>
      <c r="Q124" s="104"/>
      <c r="R124" s="196">
        <f>R125+R208</f>
        <v>127.68109999999999</v>
      </c>
      <c r="S124" s="104"/>
      <c r="T124" s="197">
        <f>T125+T208</f>
        <v>37.445999999999998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75</v>
      </c>
      <c r="AU124" s="17" t="s">
        <v>97</v>
      </c>
      <c r="BK124" s="198">
        <f>BK125+BK208</f>
        <v>0</v>
      </c>
    </row>
    <row r="125" s="12" customFormat="1" ht="25.92" customHeight="1">
      <c r="A125" s="12"/>
      <c r="B125" s="199"/>
      <c r="C125" s="200"/>
      <c r="D125" s="201" t="s">
        <v>75</v>
      </c>
      <c r="E125" s="202" t="s">
        <v>119</v>
      </c>
      <c r="F125" s="202" t="s">
        <v>120</v>
      </c>
      <c r="G125" s="200"/>
      <c r="H125" s="200"/>
      <c r="I125" s="203"/>
      <c r="J125" s="204">
        <f>BK125</f>
        <v>0</v>
      </c>
      <c r="K125" s="200"/>
      <c r="L125" s="205"/>
      <c r="M125" s="206"/>
      <c r="N125" s="207"/>
      <c r="O125" s="207"/>
      <c r="P125" s="208">
        <f>P126+P154+P191+P204+P206</f>
        <v>0</v>
      </c>
      <c r="Q125" s="207"/>
      <c r="R125" s="208">
        <f>R126+R154+R191+R204+R206</f>
        <v>127.68109999999999</v>
      </c>
      <c r="S125" s="207"/>
      <c r="T125" s="209">
        <f>T126+T154+T191+T204+T206</f>
        <v>37.445999999999998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84</v>
      </c>
      <c r="AT125" s="211" t="s">
        <v>75</v>
      </c>
      <c r="AU125" s="211" t="s">
        <v>76</v>
      </c>
      <c r="AY125" s="210" t="s">
        <v>121</v>
      </c>
      <c r="BK125" s="212">
        <f>BK126+BK154+BK191+BK204+BK206</f>
        <v>0</v>
      </c>
    </row>
    <row r="126" s="12" customFormat="1" ht="22.8" customHeight="1">
      <c r="A126" s="12"/>
      <c r="B126" s="199"/>
      <c r="C126" s="200"/>
      <c r="D126" s="201" t="s">
        <v>75</v>
      </c>
      <c r="E126" s="213" t="s">
        <v>84</v>
      </c>
      <c r="F126" s="213" t="s">
        <v>122</v>
      </c>
      <c r="G126" s="200"/>
      <c r="H126" s="200"/>
      <c r="I126" s="203"/>
      <c r="J126" s="214">
        <f>BK126</f>
        <v>0</v>
      </c>
      <c r="K126" s="200"/>
      <c r="L126" s="205"/>
      <c r="M126" s="206"/>
      <c r="N126" s="207"/>
      <c r="O126" s="207"/>
      <c r="P126" s="208">
        <f>SUM(P127:P153)</f>
        <v>0</v>
      </c>
      <c r="Q126" s="207"/>
      <c r="R126" s="208">
        <f>SUM(R127:R153)</f>
        <v>0</v>
      </c>
      <c r="S126" s="207"/>
      <c r="T126" s="209">
        <f>SUM(T127:T153)</f>
        <v>37.445999999999998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0" t="s">
        <v>84</v>
      </c>
      <c r="AT126" s="211" t="s">
        <v>75</v>
      </c>
      <c r="AU126" s="211" t="s">
        <v>84</v>
      </c>
      <c r="AY126" s="210" t="s">
        <v>121</v>
      </c>
      <c r="BK126" s="212">
        <f>SUM(BK127:BK153)</f>
        <v>0</v>
      </c>
    </row>
    <row r="127" s="2" customFormat="1" ht="55.5" customHeight="1">
      <c r="A127" s="38"/>
      <c r="B127" s="39"/>
      <c r="C127" s="215" t="s">
        <v>84</v>
      </c>
      <c r="D127" s="215" t="s">
        <v>123</v>
      </c>
      <c r="E127" s="216" t="s">
        <v>124</v>
      </c>
      <c r="F127" s="217" t="s">
        <v>125</v>
      </c>
      <c r="G127" s="218" t="s">
        <v>126</v>
      </c>
      <c r="H127" s="219">
        <v>327</v>
      </c>
      <c r="I127" s="220"/>
      <c r="J127" s="221">
        <f>ROUND(I127*H127,2)</f>
        <v>0</v>
      </c>
      <c r="K127" s="217" t="s">
        <v>127</v>
      </c>
      <c r="L127" s="44"/>
      <c r="M127" s="222" t="s">
        <v>1</v>
      </c>
      <c r="N127" s="223" t="s">
        <v>41</v>
      </c>
      <c r="O127" s="91"/>
      <c r="P127" s="224">
        <f>O127*H127</f>
        <v>0</v>
      </c>
      <c r="Q127" s="224">
        <v>0</v>
      </c>
      <c r="R127" s="224">
        <f>Q127*H127</f>
        <v>0</v>
      </c>
      <c r="S127" s="224">
        <v>0.098000000000000004</v>
      </c>
      <c r="T127" s="225">
        <f>S127*H127</f>
        <v>32.045999999999999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6" t="s">
        <v>128</v>
      </c>
      <c r="AT127" s="226" t="s">
        <v>123</v>
      </c>
      <c r="AU127" s="226" t="s">
        <v>86</v>
      </c>
      <c r="AY127" s="17" t="s">
        <v>121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7" t="s">
        <v>84</v>
      </c>
      <c r="BK127" s="227">
        <f>ROUND(I127*H127,2)</f>
        <v>0</v>
      </c>
      <c r="BL127" s="17" t="s">
        <v>128</v>
      </c>
      <c r="BM127" s="226" t="s">
        <v>129</v>
      </c>
    </row>
    <row r="128" s="13" customFormat="1">
      <c r="A128" s="13"/>
      <c r="B128" s="228"/>
      <c r="C128" s="229"/>
      <c r="D128" s="230" t="s">
        <v>130</v>
      </c>
      <c r="E128" s="231" t="s">
        <v>1</v>
      </c>
      <c r="F128" s="232" t="s">
        <v>131</v>
      </c>
      <c r="G128" s="229"/>
      <c r="H128" s="231" t="s">
        <v>1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8" t="s">
        <v>130</v>
      </c>
      <c r="AU128" s="238" t="s">
        <v>86</v>
      </c>
      <c r="AV128" s="13" t="s">
        <v>84</v>
      </c>
      <c r="AW128" s="13" t="s">
        <v>32</v>
      </c>
      <c r="AX128" s="13" t="s">
        <v>76</v>
      </c>
      <c r="AY128" s="238" t="s">
        <v>121</v>
      </c>
    </row>
    <row r="129" s="14" customFormat="1">
      <c r="A129" s="14"/>
      <c r="B129" s="239"/>
      <c r="C129" s="240"/>
      <c r="D129" s="230" t="s">
        <v>130</v>
      </c>
      <c r="E129" s="241" t="s">
        <v>1</v>
      </c>
      <c r="F129" s="242" t="s">
        <v>132</v>
      </c>
      <c r="G129" s="240"/>
      <c r="H129" s="243">
        <v>327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9" t="s">
        <v>130</v>
      </c>
      <c r="AU129" s="249" t="s">
        <v>86</v>
      </c>
      <c r="AV129" s="14" t="s">
        <v>86</v>
      </c>
      <c r="AW129" s="14" t="s">
        <v>32</v>
      </c>
      <c r="AX129" s="14" t="s">
        <v>76</v>
      </c>
      <c r="AY129" s="249" t="s">
        <v>121</v>
      </c>
    </row>
    <row r="130" s="15" customFormat="1">
      <c r="A130" s="15"/>
      <c r="B130" s="250"/>
      <c r="C130" s="251"/>
      <c r="D130" s="230" t="s">
        <v>130</v>
      </c>
      <c r="E130" s="252" t="s">
        <v>1</v>
      </c>
      <c r="F130" s="253" t="s">
        <v>133</v>
      </c>
      <c r="G130" s="251"/>
      <c r="H130" s="254">
        <v>327</v>
      </c>
      <c r="I130" s="255"/>
      <c r="J130" s="251"/>
      <c r="K130" s="251"/>
      <c r="L130" s="256"/>
      <c r="M130" s="257"/>
      <c r="N130" s="258"/>
      <c r="O130" s="258"/>
      <c r="P130" s="258"/>
      <c r="Q130" s="258"/>
      <c r="R130" s="258"/>
      <c r="S130" s="258"/>
      <c r="T130" s="259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0" t="s">
        <v>130</v>
      </c>
      <c r="AU130" s="260" t="s">
        <v>86</v>
      </c>
      <c r="AV130" s="15" t="s">
        <v>128</v>
      </c>
      <c r="AW130" s="15" t="s">
        <v>32</v>
      </c>
      <c r="AX130" s="15" t="s">
        <v>84</v>
      </c>
      <c r="AY130" s="260" t="s">
        <v>121</v>
      </c>
    </row>
    <row r="131" s="2" customFormat="1" ht="37.8" customHeight="1">
      <c r="A131" s="38"/>
      <c r="B131" s="39"/>
      <c r="C131" s="215" t="s">
        <v>86</v>
      </c>
      <c r="D131" s="215" t="s">
        <v>123</v>
      </c>
      <c r="E131" s="216" t="s">
        <v>134</v>
      </c>
      <c r="F131" s="217" t="s">
        <v>135</v>
      </c>
      <c r="G131" s="218" t="s">
        <v>136</v>
      </c>
      <c r="H131" s="219">
        <v>135</v>
      </c>
      <c r="I131" s="220"/>
      <c r="J131" s="221">
        <f>ROUND(I131*H131,2)</f>
        <v>0</v>
      </c>
      <c r="K131" s="217" t="s">
        <v>127</v>
      </c>
      <c r="L131" s="44"/>
      <c r="M131" s="222" t="s">
        <v>1</v>
      </c>
      <c r="N131" s="223" t="s">
        <v>41</v>
      </c>
      <c r="O131" s="91"/>
      <c r="P131" s="224">
        <f>O131*H131</f>
        <v>0</v>
      </c>
      <c r="Q131" s="224">
        <v>0</v>
      </c>
      <c r="R131" s="224">
        <f>Q131*H131</f>
        <v>0</v>
      </c>
      <c r="S131" s="224">
        <v>0.040000000000000001</v>
      </c>
      <c r="T131" s="225">
        <f>S131*H131</f>
        <v>5.4000000000000004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6" t="s">
        <v>128</v>
      </c>
      <c r="AT131" s="226" t="s">
        <v>123</v>
      </c>
      <c r="AU131" s="226" t="s">
        <v>86</v>
      </c>
      <c r="AY131" s="17" t="s">
        <v>121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7" t="s">
        <v>84</v>
      </c>
      <c r="BK131" s="227">
        <f>ROUND(I131*H131,2)</f>
        <v>0</v>
      </c>
      <c r="BL131" s="17" t="s">
        <v>128</v>
      </c>
      <c r="BM131" s="226" t="s">
        <v>137</v>
      </c>
    </row>
    <row r="132" s="13" customFormat="1">
      <c r="A132" s="13"/>
      <c r="B132" s="228"/>
      <c r="C132" s="229"/>
      <c r="D132" s="230" t="s">
        <v>130</v>
      </c>
      <c r="E132" s="231" t="s">
        <v>1</v>
      </c>
      <c r="F132" s="232" t="s">
        <v>138</v>
      </c>
      <c r="G132" s="229"/>
      <c r="H132" s="231" t="s">
        <v>1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8" t="s">
        <v>130</v>
      </c>
      <c r="AU132" s="238" t="s">
        <v>86</v>
      </c>
      <c r="AV132" s="13" t="s">
        <v>84</v>
      </c>
      <c r="AW132" s="13" t="s">
        <v>32</v>
      </c>
      <c r="AX132" s="13" t="s">
        <v>76</v>
      </c>
      <c r="AY132" s="238" t="s">
        <v>121</v>
      </c>
    </row>
    <row r="133" s="14" customFormat="1">
      <c r="A133" s="14"/>
      <c r="B133" s="239"/>
      <c r="C133" s="240"/>
      <c r="D133" s="230" t="s">
        <v>130</v>
      </c>
      <c r="E133" s="241" t="s">
        <v>1</v>
      </c>
      <c r="F133" s="242" t="s">
        <v>139</v>
      </c>
      <c r="G133" s="240"/>
      <c r="H133" s="243">
        <v>135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9" t="s">
        <v>130</v>
      </c>
      <c r="AU133" s="249" t="s">
        <v>86</v>
      </c>
      <c r="AV133" s="14" t="s">
        <v>86</v>
      </c>
      <c r="AW133" s="14" t="s">
        <v>32</v>
      </c>
      <c r="AX133" s="14" t="s">
        <v>76</v>
      </c>
      <c r="AY133" s="249" t="s">
        <v>121</v>
      </c>
    </row>
    <row r="134" s="15" customFormat="1">
      <c r="A134" s="15"/>
      <c r="B134" s="250"/>
      <c r="C134" s="251"/>
      <c r="D134" s="230" t="s">
        <v>130</v>
      </c>
      <c r="E134" s="252" t="s">
        <v>1</v>
      </c>
      <c r="F134" s="253" t="s">
        <v>133</v>
      </c>
      <c r="G134" s="251"/>
      <c r="H134" s="254">
        <v>135</v>
      </c>
      <c r="I134" s="255"/>
      <c r="J134" s="251"/>
      <c r="K134" s="251"/>
      <c r="L134" s="256"/>
      <c r="M134" s="257"/>
      <c r="N134" s="258"/>
      <c r="O134" s="258"/>
      <c r="P134" s="258"/>
      <c r="Q134" s="258"/>
      <c r="R134" s="258"/>
      <c r="S134" s="258"/>
      <c r="T134" s="259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0" t="s">
        <v>130</v>
      </c>
      <c r="AU134" s="260" t="s">
        <v>86</v>
      </c>
      <c r="AV134" s="15" t="s">
        <v>128</v>
      </c>
      <c r="AW134" s="15" t="s">
        <v>32</v>
      </c>
      <c r="AX134" s="15" t="s">
        <v>84</v>
      </c>
      <c r="AY134" s="260" t="s">
        <v>121</v>
      </c>
    </row>
    <row r="135" s="2" customFormat="1" ht="33" customHeight="1">
      <c r="A135" s="38"/>
      <c r="B135" s="39"/>
      <c r="C135" s="215" t="s">
        <v>140</v>
      </c>
      <c r="D135" s="215" t="s">
        <v>123</v>
      </c>
      <c r="E135" s="216" t="s">
        <v>141</v>
      </c>
      <c r="F135" s="217" t="s">
        <v>142</v>
      </c>
      <c r="G135" s="218" t="s">
        <v>88</v>
      </c>
      <c r="H135" s="219">
        <v>81.75</v>
      </c>
      <c r="I135" s="220"/>
      <c r="J135" s="221">
        <f>ROUND(I135*H135,2)</f>
        <v>0</v>
      </c>
      <c r="K135" s="217" t="s">
        <v>127</v>
      </c>
      <c r="L135" s="44"/>
      <c r="M135" s="222" t="s">
        <v>1</v>
      </c>
      <c r="N135" s="223" t="s">
        <v>41</v>
      </c>
      <c r="O135" s="91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6" t="s">
        <v>128</v>
      </c>
      <c r="AT135" s="226" t="s">
        <v>123</v>
      </c>
      <c r="AU135" s="226" t="s">
        <v>86</v>
      </c>
      <c r="AY135" s="17" t="s">
        <v>121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7" t="s">
        <v>84</v>
      </c>
      <c r="BK135" s="227">
        <f>ROUND(I135*H135,2)</f>
        <v>0</v>
      </c>
      <c r="BL135" s="17" t="s">
        <v>128</v>
      </c>
      <c r="BM135" s="226" t="s">
        <v>143</v>
      </c>
    </row>
    <row r="136" s="13" customFormat="1">
      <c r="A136" s="13"/>
      <c r="B136" s="228"/>
      <c r="C136" s="229"/>
      <c r="D136" s="230" t="s">
        <v>130</v>
      </c>
      <c r="E136" s="231" t="s">
        <v>1</v>
      </c>
      <c r="F136" s="232" t="s">
        <v>131</v>
      </c>
      <c r="G136" s="229"/>
      <c r="H136" s="231" t="s">
        <v>1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8" t="s">
        <v>130</v>
      </c>
      <c r="AU136" s="238" t="s">
        <v>86</v>
      </c>
      <c r="AV136" s="13" t="s">
        <v>84</v>
      </c>
      <c r="AW136" s="13" t="s">
        <v>32</v>
      </c>
      <c r="AX136" s="13" t="s">
        <v>76</v>
      </c>
      <c r="AY136" s="238" t="s">
        <v>121</v>
      </c>
    </row>
    <row r="137" s="14" customFormat="1">
      <c r="A137" s="14"/>
      <c r="B137" s="239"/>
      <c r="C137" s="240"/>
      <c r="D137" s="230" t="s">
        <v>130</v>
      </c>
      <c r="E137" s="241" t="s">
        <v>1</v>
      </c>
      <c r="F137" s="242" t="s">
        <v>144</v>
      </c>
      <c r="G137" s="240"/>
      <c r="H137" s="243">
        <v>81.75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9" t="s">
        <v>130</v>
      </c>
      <c r="AU137" s="249" t="s">
        <v>86</v>
      </c>
      <c r="AV137" s="14" t="s">
        <v>86</v>
      </c>
      <c r="AW137" s="14" t="s">
        <v>32</v>
      </c>
      <c r="AX137" s="14" t="s">
        <v>76</v>
      </c>
      <c r="AY137" s="249" t="s">
        <v>121</v>
      </c>
    </row>
    <row r="138" s="15" customFormat="1">
      <c r="A138" s="15"/>
      <c r="B138" s="250"/>
      <c r="C138" s="251"/>
      <c r="D138" s="230" t="s">
        <v>130</v>
      </c>
      <c r="E138" s="252" t="s">
        <v>87</v>
      </c>
      <c r="F138" s="253" t="s">
        <v>133</v>
      </c>
      <c r="G138" s="251"/>
      <c r="H138" s="254">
        <v>81.75</v>
      </c>
      <c r="I138" s="255"/>
      <c r="J138" s="251"/>
      <c r="K138" s="251"/>
      <c r="L138" s="256"/>
      <c r="M138" s="257"/>
      <c r="N138" s="258"/>
      <c r="O138" s="258"/>
      <c r="P138" s="258"/>
      <c r="Q138" s="258"/>
      <c r="R138" s="258"/>
      <c r="S138" s="258"/>
      <c r="T138" s="259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0" t="s">
        <v>130</v>
      </c>
      <c r="AU138" s="260" t="s">
        <v>86</v>
      </c>
      <c r="AV138" s="15" t="s">
        <v>128</v>
      </c>
      <c r="AW138" s="15" t="s">
        <v>32</v>
      </c>
      <c r="AX138" s="15" t="s">
        <v>84</v>
      </c>
      <c r="AY138" s="260" t="s">
        <v>121</v>
      </c>
    </row>
    <row r="139" s="2" customFormat="1" ht="49.05" customHeight="1">
      <c r="A139" s="38"/>
      <c r="B139" s="39"/>
      <c r="C139" s="215" t="s">
        <v>128</v>
      </c>
      <c r="D139" s="215" t="s">
        <v>123</v>
      </c>
      <c r="E139" s="216" t="s">
        <v>145</v>
      </c>
      <c r="F139" s="217" t="s">
        <v>146</v>
      </c>
      <c r="G139" s="218" t="s">
        <v>88</v>
      </c>
      <c r="H139" s="219">
        <v>38.399999999999999</v>
      </c>
      <c r="I139" s="220"/>
      <c r="J139" s="221">
        <f>ROUND(I139*H139,2)</f>
        <v>0</v>
      </c>
      <c r="K139" s="217" t="s">
        <v>127</v>
      </c>
      <c r="L139" s="44"/>
      <c r="M139" s="222" t="s">
        <v>1</v>
      </c>
      <c r="N139" s="223" t="s">
        <v>41</v>
      </c>
      <c r="O139" s="91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6" t="s">
        <v>128</v>
      </c>
      <c r="AT139" s="226" t="s">
        <v>123</v>
      </c>
      <c r="AU139" s="226" t="s">
        <v>86</v>
      </c>
      <c r="AY139" s="17" t="s">
        <v>121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7" t="s">
        <v>84</v>
      </c>
      <c r="BK139" s="227">
        <f>ROUND(I139*H139,2)</f>
        <v>0</v>
      </c>
      <c r="BL139" s="17" t="s">
        <v>128</v>
      </c>
      <c r="BM139" s="226" t="s">
        <v>147</v>
      </c>
    </row>
    <row r="140" s="13" customFormat="1">
      <c r="A140" s="13"/>
      <c r="B140" s="228"/>
      <c r="C140" s="229"/>
      <c r="D140" s="230" t="s">
        <v>130</v>
      </c>
      <c r="E140" s="231" t="s">
        <v>1</v>
      </c>
      <c r="F140" s="232" t="s">
        <v>148</v>
      </c>
      <c r="G140" s="229"/>
      <c r="H140" s="231" t="s">
        <v>1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8" t="s">
        <v>130</v>
      </c>
      <c r="AU140" s="238" t="s">
        <v>86</v>
      </c>
      <c r="AV140" s="13" t="s">
        <v>84</v>
      </c>
      <c r="AW140" s="13" t="s">
        <v>32</v>
      </c>
      <c r="AX140" s="13" t="s">
        <v>76</v>
      </c>
      <c r="AY140" s="238" t="s">
        <v>121</v>
      </c>
    </row>
    <row r="141" s="14" customFormat="1">
      <c r="A141" s="14"/>
      <c r="B141" s="239"/>
      <c r="C141" s="240"/>
      <c r="D141" s="230" t="s">
        <v>130</v>
      </c>
      <c r="E141" s="241" t="s">
        <v>1</v>
      </c>
      <c r="F141" s="242" t="s">
        <v>149</v>
      </c>
      <c r="G141" s="240"/>
      <c r="H141" s="243">
        <v>38.399999999999999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9" t="s">
        <v>130</v>
      </c>
      <c r="AU141" s="249" t="s">
        <v>86</v>
      </c>
      <c r="AV141" s="14" t="s">
        <v>86</v>
      </c>
      <c r="AW141" s="14" t="s">
        <v>32</v>
      </c>
      <c r="AX141" s="14" t="s">
        <v>76</v>
      </c>
      <c r="AY141" s="249" t="s">
        <v>121</v>
      </c>
    </row>
    <row r="142" s="15" customFormat="1">
      <c r="A142" s="15"/>
      <c r="B142" s="250"/>
      <c r="C142" s="251"/>
      <c r="D142" s="230" t="s">
        <v>130</v>
      </c>
      <c r="E142" s="252" t="s">
        <v>1</v>
      </c>
      <c r="F142" s="253" t="s">
        <v>133</v>
      </c>
      <c r="G142" s="251"/>
      <c r="H142" s="254">
        <v>38.399999999999999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0" t="s">
        <v>130</v>
      </c>
      <c r="AU142" s="260" t="s">
        <v>86</v>
      </c>
      <c r="AV142" s="15" t="s">
        <v>128</v>
      </c>
      <c r="AW142" s="15" t="s">
        <v>32</v>
      </c>
      <c r="AX142" s="15" t="s">
        <v>84</v>
      </c>
      <c r="AY142" s="260" t="s">
        <v>121</v>
      </c>
    </row>
    <row r="143" s="2" customFormat="1" ht="66.75" customHeight="1">
      <c r="A143" s="38"/>
      <c r="B143" s="39"/>
      <c r="C143" s="215" t="s">
        <v>150</v>
      </c>
      <c r="D143" s="215" t="s">
        <v>123</v>
      </c>
      <c r="E143" s="216" t="s">
        <v>151</v>
      </c>
      <c r="F143" s="217" t="s">
        <v>152</v>
      </c>
      <c r="G143" s="218" t="s">
        <v>88</v>
      </c>
      <c r="H143" s="219">
        <v>81.75</v>
      </c>
      <c r="I143" s="220"/>
      <c r="J143" s="221">
        <f>ROUND(I143*H143,2)</f>
        <v>0</v>
      </c>
      <c r="K143" s="217" t="s">
        <v>1</v>
      </c>
      <c r="L143" s="44"/>
      <c r="M143" s="222" t="s">
        <v>1</v>
      </c>
      <c r="N143" s="223" t="s">
        <v>41</v>
      </c>
      <c r="O143" s="91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6" t="s">
        <v>128</v>
      </c>
      <c r="AT143" s="226" t="s">
        <v>123</v>
      </c>
      <c r="AU143" s="226" t="s">
        <v>86</v>
      </c>
      <c r="AY143" s="17" t="s">
        <v>121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7" t="s">
        <v>84</v>
      </c>
      <c r="BK143" s="227">
        <f>ROUND(I143*H143,2)</f>
        <v>0</v>
      </c>
      <c r="BL143" s="17" t="s">
        <v>128</v>
      </c>
      <c r="BM143" s="226" t="s">
        <v>153</v>
      </c>
    </row>
    <row r="144" s="14" customFormat="1">
      <c r="A144" s="14"/>
      <c r="B144" s="239"/>
      <c r="C144" s="240"/>
      <c r="D144" s="230" t="s">
        <v>130</v>
      </c>
      <c r="E144" s="241" t="s">
        <v>1</v>
      </c>
      <c r="F144" s="242" t="s">
        <v>87</v>
      </c>
      <c r="G144" s="240"/>
      <c r="H144" s="243">
        <v>81.75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9" t="s">
        <v>130</v>
      </c>
      <c r="AU144" s="249" t="s">
        <v>86</v>
      </c>
      <c r="AV144" s="14" t="s">
        <v>86</v>
      </c>
      <c r="AW144" s="14" t="s">
        <v>32</v>
      </c>
      <c r="AX144" s="14" t="s">
        <v>76</v>
      </c>
      <c r="AY144" s="249" t="s">
        <v>121</v>
      </c>
    </row>
    <row r="145" s="15" customFormat="1">
      <c r="A145" s="15"/>
      <c r="B145" s="250"/>
      <c r="C145" s="251"/>
      <c r="D145" s="230" t="s">
        <v>130</v>
      </c>
      <c r="E145" s="252" t="s">
        <v>1</v>
      </c>
      <c r="F145" s="253" t="s">
        <v>133</v>
      </c>
      <c r="G145" s="251"/>
      <c r="H145" s="254">
        <v>81.75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0" t="s">
        <v>130</v>
      </c>
      <c r="AU145" s="260" t="s">
        <v>86</v>
      </c>
      <c r="AV145" s="15" t="s">
        <v>128</v>
      </c>
      <c r="AW145" s="15" t="s">
        <v>32</v>
      </c>
      <c r="AX145" s="15" t="s">
        <v>84</v>
      </c>
      <c r="AY145" s="260" t="s">
        <v>121</v>
      </c>
    </row>
    <row r="146" s="2" customFormat="1" ht="44.25" customHeight="1">
      <c r="A146" s="38"/>
      <c r="B146" s="39"/>
      <c r="C146" s="215" t="s">
        <v>154</v>
      </c>
      <c r="D146" s="215" t="s">
        <v>123</v>
      </c>
      <c r="E146" s="216" t="s">
        <v>155</v>
      </c>
      <c r="F146" s="217" t="s">
        <v>156</v>
      </c>
      <c r="G146" s="218" t="s">
        <v>88</v>
      </c>
      <c r="H146" s="219">
        <v>38.399999999999999</v>
      </c>
      <c r="I146" s="220"/>
      <c r="J146" s="221">
        <f>ROUND(I146*H146,2)</f>
        <v>0</v>
      </c>
      <c r="K146" s="217" t="s">
        <v>127</v>
      </c>
      <c r="L146" s="44"/>
      <c r="M146" s="222" t="s">
        <v>1</v>
      </c>
      <c r="N146" s="223" t="s">
        <v>41</v>
      </c>
      <c r="O146" s="91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6" t="s">
        <v>128</v>
      </c>
      <c r="AT146" s="226" t="s">
        <v>123</v>
      </c>
      <c r="AU146" s="226" t="s">
        <v>86</v>
      </c>
      <c r="AY146" s="17" t="s">
        <v>121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7" t="s">
        <v>84</v>
      </c>
      <c r="BK146" s="227">
        <f>ROUND(I146*H146,2)</f>
        <v>0</v>
      </c>
      <c r="BL146" s="17" t="s">
        <v>128</v>
      </c>
      <c r="BM146" s="226" t="s">
        <v>157</v>
      </c>
    </row>
    <row r="147" s="13" customFormat="1">
      <c r="A147" s="13"/>
      <c r="B147" s="228"/>
      <c r="C147" s="229"/>
      <c r="D147" s="230" t="s">
        <v>130</v>
      </c>
      <c r="E147" s="231" t="s">
        <v>1</v>
      </c>
      <c r="F147" s="232" t="s">
        <v>148</v>
      </c>
      <c r="G147" s="229"/>
      <c r="H147" s="231" t="s">
        <v>1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8" t="s">
        <v>130</v>
      </c>
      <c r="AU147" s="238" t="s">
        <v>86</v>
      </c>
      <c r="AV147" s="13" t="s">
        <v>84</v>
      </c>
      <c r="AW147" s="13" t="s">
        <v>32</v>
      </c>
      <c r="AX147" s="13" t="s">
        <v>76</v>
      </c>
      <c r="AY147" s="238" t="s">
        <v>121</v>
      </c>
    </row>
    <row r="148" s="14" customFormat="1">
      <c r="A148" s="14"/>
      <c r="B148" s="239"/>
      <c r="C148" s="240"/>
      <c r="D148" s="230" t="s">
        <v>130</v>
      </c>
      <c r="E148" s="241" t="s">
        <v>1</v>
      </c>
      <c r="F148" s="242" t="s">
        <v>149</v>
      </c>
      <c r="G148" s="240"/>
      <c r="H148" s="243">
        <v>38.399999999999999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9" t="s">
        <v>130</v>
      </c>
      <c r="AU148" s="249" t="s">
        <v>86</v>
      </c>
      <c r="AV148" s="14" t="s">
        <v>86</v>
      </c>
      <c r="AW148" s="14" t="s">
        <v>32</v>
      </c>
      <c r="AX148" s="14" t="s">
        <v>76</v>
      </c>
      <c r="AY148" s="249" t="s">
        <v>121</v>
      </c>
    </row>
    <row r="149" s="15" customFormat="1">
      <c r="A149" s="15"/>
      <c r="B149" s="250"/>
      <c r="C149" s="251"/>
      <c r="D149" s="230" t="s">
        <v>130</v>
      </c>
      <c r="E149" s="252" t="s">
        <v>1</v>
      </c>
      <c r="F149" s="253" t="s">
        <v>133</v>
      </c>
      <c r="G149" s="251"/>
      <c r="H149" s="254">
        <v>38.399999999999999</v>
      </c>
      <c r="I149" s="255"/>
      <c r="J149" s="251"/>
      <c r="K149" s="251"/>
      <c r="L149" s="256"/>
      <c r="M149" s="257"/>
      <c r="N149" s="258"/>
      <c r="O149" s="258"/>
      <c r="P149" s="258"/>
      <c r="Q149" s="258"/>
      <c r="R149" s="258"/>
      <c r="S149" s="258"/>
      <c r="T149" s="259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0" t="s">
        <v>130</v>
      </c>
      <c r="AU149" s="260" t="s">
        <v>86</v>
      </c>
      <c r="AV149" s="15" t="s">
        <v>128</v>
      </c>
      <c r="AW149" s="15" t="s">
        <v>32</v>
      </c>
      <c r="AX149" s="15" t="s">
        <v>84</v>
      </c>
      <c r="AY149" s="260" t="s">
        <v>121</v>
      </c>
    </row>
    <row r="150" s="2" customFormat="1" ht="33" customHeight="1">
      <c r="A150" s="38"/>
      <c r="B150" s="39"/>
      <c r="C150" s="215" t="s">
        <v>158</v>
      </c>
      <c r="D150" s="215" t="s">
        <v>123</v>
      </c>
      <c r="E150" s="216" t="s">
        <v>159</v>
      </c>
      <c r="F150" s="217" t="s">
        <v>160</v>
      </c>
      <c r="G150" s="218" t="s">
        <v>126</v>
      </c>
      <c r="H150" s="219">
        <v>327</v>
      </c>
      <c r="I150" s="220"/>
      <c r="J150" s="221">
        <f>ROUND(I150*H150,2)</f>
        <v>0</v>
      </c>
      <c r="K150" s="217" t="s">
        <v>127</v>
      </c>
      <c r="L150" s="44"/>
      <c r="M150" s="222" t="s">
        <v>1</v>
      </c>
      <c r="N150" s="223" t="s">
        <v>41</v>
      </c>
      <c r="O150" s="91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6" t="s">
        <v>128</v>
      </c>
      <c r="AT150" s="226" t="s">
        <v>123</v>
      </c>
      <c r="AU150" s="226" t="s">
        <v>86</v>
      </c>
      <c r="AY150" s="17" t="s">
        <v>121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7" t="s">
        <v>84</v>
      </c>
      <c r="BK150" s="227">
        <f>ROUND(I150*H150,2)</f>
        <v>0</v>
      </c>
      <c r="BL150" s="17" t="s">
        <v>128</v>
      </c>
      <c r="BM150" s="226" t="s">
        <v>161</v>
      </c>
    </row>
    <row r="151" s="13" customFormat="1">
      <c r="A151" s="13"/>
      <c r="B151" s="228"/>
      <c r="C151" s="229"/>
      <c r="D151" s="230" t="s">
        <v>130</v>
      </c>
      <c r="E151" s="231" t="s">
        <v>1</v>
      </c>
      <c r="F151" s="232" t="s">
        <v>131</v>
      </c>
      <c r="G151" s="229"/>
      <c r="H151" s="231" t="s">
        <v>1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8" t="s">
        <v>130</v>
      </c>
      <c r="AU151" s="238" t="s">
        <v>86</v>
      </c>
      <c r="AV151" s="13" t="s">
        <v>84</v>
      </c>
      <c r="AW151" s="13" t="s">
        <v>32</v>
      </c>
      <c r="AX151" s="13" t="s">
        <v>76</v>
      </c>
      <c r="AY151" s="238" t="s">
        <v>121</v>
      </c>
    </row>
    <row r="152" s="14" customFormat="1">
      <c r="A152" s="14"/>
      <c r="B152" s="239"/>
      <c r="C152" s="240"/>
      <c r="D152" s="230" t="s">
        <v>130</v>
      </c>
      <c r="E152" s="241" t="s">
        <v>1</v>
      </c>
      <c r="F152" s="242" t="s">
        <v>132</v>
      </c>
      <c r="G152" s="240"/>
      <c r="H152" s="243">
        <v>327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9" t="s">
        <v>130</v>
      </c>
      <c r="AU152" s="249" t="s">
        <v>86</v>
      </c>
      <c r="AV152" s="14" t="s">
        <v>86</v>
      </c>
      <c r="AW152" s="14" t="s">
        <v>32</v>
      </c>
      <c r="AX152" s="14" t="s">
        <v>76</v>
      </c>
      <c r="AY152" s="249" t="s">
        <v>121</v>
      </c>
    </row>
    <row r="153" s="15" customFormat="1">
      <c r="A153" s="15"/>
      <c r="B153" s="250"/>
      <c r="C153" s="251"/>
      <c r="D153" s="230" t="s">
        <v>130</v>
      </c>
      <c r="E153" s="252" t="s">
        <v>1</v>
      </c>
      <c r="F153" s="253" t="s">
        <v>133</v>
      </c>
      <c r="G153" s="251"/>
      <c r="H153" s="254">
        <v>327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0" t="s">
        <v>130</v>
      </c>
      <c r="AU153" s="260" t="s">
        <v>86</v>
      </c>
      <c r="AV153" s="15" t="s">
        <v>128</v>
      </c>
      <c r="AW153" s="15" t="s">
        <v>32</v>
      </c>
      <c r="AX153" s="15" t="s">
        <v>84</v>
      </c>
      <c r="AY153" s="260" t="s">
        <v>121</v>
      </c>
    </row>
    <row r="154" s="12" customFormat="1" ht="22.8" customHeight="1">
      <c r="A154" s="12"/>
      <c r="B154" s="199"/>
      <c r="C154" s="200"/>
      <c r="D154" s="201" t="s">
        <v>75</v>
      </c>
      <c r="E154" s="213" t="s">
        <v>150</v>
      </c>
      <c r="F154" s="213" t="s">
        <v>162</v>
      </c>
      <c r="G154" s="200"/>
      <c r="H154" s="200"/>
      <c r="I154" s="203"/>
      <c r="J154" s="214">
        <f>BK154</f>
        <v>0</v>
      </c>
      <c r="K154" s="200"/>
      <c r="L154" s="205"/>
      <c r="M154" s="206"/>
      <c r="N154" s="207"/>
      <c r="O154" s="207"/>
      <c r="P154" s="208">
        <f>SUM(P155:P190)</f>
        <v>0</v>
      </c>
      <c r="Q154" s="207"/>
      <c r="R154" s="208">
        <f>SUM(R155:R190)</f>
        <v>94.671499999999995</v>
      </c>
      <c r="S154" s="207"/>
      <c r="T154" s="209">
        <f>SUM(T155:T190)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0" t="s">
        <v>84</v>
      </c>
      <c r="AT154" s="211" t="s">
        <v>75</v>
      </c>
      <c r="AU154" s="211" t="s">
        <v>84</v>
      </c>
      <c r="AY154" s="210" t="s">
        <v>121</v>
      </c>
      <c r="BK154" s="212">
        <f>SUM(BK155:BK190)</f>
        <v>0</v>
      </c>
    </row>
    <row r="155" s="2" customFormat="1" ht="33" customHeight="1">
      <c r="A155" s="38"/>
      <c r="B155" s="39"/>
      <c r="C155" s="215" t="s">
        <v>163</v>
      </c>
      <c r="D155" s="215" t="s">
        <v>123</v>
      </c>
      <c r="E155" s="216" t="s">
        <v>164</v>
      </c>
      <c r="F155" s="217" t="s">
        <v>165</v>
      </c>
      <c r="G155" s="218" t="s">
        <v>126</v>
      </c>
      <c r="H155" s="219">
        <v>327</v>
      </c>
      <c r="I155" s="220"/>
      <c r="J155" s="221">
        <f>ROUND(I155*H155,2)</f>
        <v>0</v>
      </c>
      <c r="K155" s="217" t="s">
        <v>127</v>
      </c>
      <c r="L155" s="44"/>
      <c r="M155" s="222" t="s">
        <v>1</v>
      </c>
      <c r="N155" s="223" t="s">
        <v>41</v>
      </c>
      <c r="O155" s="91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6" t="s">
        <v>128</v>
      </c>
      <c r="AT155" s="226" t="s">
        <v>123</v>
      </c>
      <c r="AU155" s="226" t="s">
        <v>86</v>
      </c>
      <c r="AY155" s="17" t="s">
        <v>121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7" t="s">
        <v>84</v>
      </c>
      <c r="BK155" s="227">
        <f>ROUND(I155*H155,2)</f>
        <v>0</v>
      </c>
      <c r="BL155" s="17" t="s">
        <v>128</v>
      </c>
      <c r="BM155" s="226" t="s">
        <v>166</v>
      </c>
    </row>
    <row r="156" s="13" customFormat="1">
      <c r="A156" s="13"/>
      <c r="B156" s="228"/>
      <c r="C156" s="229"/>
      <c r="D156" s="230" t="s">
        <v>130</v>
      </c>
      <c r="E156" s="231" t="s">
        <v>1</v>
      </c>
      <c r="F156" s="232" t="s">
        <v>131</v>
      </c>
      <c r="G156" s="229"/>
      <c r="H156" s="231" t="s">
        <v>1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8" t="s">
        <v>130</v>
      </c>
      <c r="AU156" s="238" t="s">
        <v>86</v>
      </c>
      <c r="AV156" s="13" t="s">
        <v>84</v>
      </c>
      <c r="AW156" s="13" t="s">
        <v>32</v>
      </c>
      <c r="AX156" s="13" t="s">
        <v>76</v>
      </c>
      <c r="AY156" s="238" t="s">
        <v>121</v>
      </c>
    </row>
    <row r="157" s="14" customFormat="1">
      <c r="A157" s="14"/>
      <c r="B157" s="239"/>
      <c r="C157" s="240"/>
      <c r="D157" s="230" t="s">
        <v>130</v>
      </c>
      <c r="E157" s="241" t="s">
        <v>1</v>
      </c>
      <c r="F157" s="242" t="s">
        <v>132</v>
      </c>
      <c r="G157" s="240"/>
      <c r="H157" s="243">
        <v>327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9" t="s">
        <v>130</v>
      </c>
      <c r="AU157" s="249" t="s">
        <v>86</v>
      </c>
      <c r="AV157" s="14" t="s">
        <v>86</v>
      </c>
      <c r="AW157" s="14" t="s">
        <v>32</v>
      </c>
      <c r="AX157" s="14" t="s">
        <v>76</v>
      </c>
      <c r="AY157" s="249" t="s">
        <v>121</v>
      </c>
    </row>
    <row r="158" s="15" customFormat="1">
      <c r="A158" s="15"/>
      <c r="B158" s="250"/>
      <c r="C158" s="251"/>
      <c r="D158" s="230" t="s">
        <v>130</v>
      </c>
      <c r="E158" s="252" t="s">
        <v>1</v>
      </c>
      <c r="F158" s="253" t="s">
        <v>133</v>
      </c>
      <c r="G158" s="251"/>
      <c r="H158" s="254">
        <v>327</v>
      </c>
      <c r="I158" s="255"/>
      <c r="J158" s="251"/>
      <c r="K158" s="251"/>
      <c r="L158" s="256"/>
      <c r="M158" s="257"/>
      <c r="N158" s="258"/>
      <c r="O158" s="258"/>
      <c r="P158" s="258"/>
      <c r="Q158" s="258"/>
      <c r="R158" s="258"/>
      <c r="S158" s="258"/>
      <c r="T158" s="259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0" t="s">
        <v>130</v>
      </c>
      <c r="AU158" s="260" t="s">
        <v>86</v>
      </c>
      <c r="AV158" s="15" t="s">
        <v>128</v>
      </c>
      <c r="AW158" s="15" t="s">
        <v>32</v>
      </c>
      <c r="AX158" s="15" t="s">
        <v>84</v>
      </c>
      <c r="AY158" s="260" t="s">
        <v>121</v>
      </c>
    </row>
    <row r="159" s="2" customFormat="1" ht="55.5" customHeight="1">
      <c r="A159" s="38"/>
      <c r="B159" s="39"/>
      <c r="C159" s="215" t="s">
        <v>167</v>
      </c>
      <c r="D159" s="215" t="s">
        <v>123</v>
      </c>
      <c r="E159" s="216" t="s">
        <v>168</v>
      </c>
      <c r="F159" s="217" t="s">
        <v>169</v>
      </c>
      <c r="G159" s="218" t="s">
        <v>126</v>
      </c>
      <c r="H159" s="219">
        <v>300</v>
      </c>
      <c r="I159" s="220"/>
      <c r="J159" s="221">
        <f>ROUND(I159*H159,2)</f>
        <v>0</v>
      </c>
      <c r="K159" s="217" t="s">
        <v>127</v>
      </c>
      <c r="L159" s="44"/>
      <c r="M159" s="222" t="s">
        <v>1</v>
      </c>
      <c r="N159" s="223" t="s">
        <v>41</v>
      </c>
      <c r="O159" s="91"/>
      <c r="P159" s="224">
        <f>O159*H159</f>
        <v>0</v>
      </c>
      <c r="Q159" s="224">
        <v>0.16700000000000001</v>
      </c>
      <c r="R159" s="224">
        <f>Q159*H159</f>
        <v>50.100000000000001</v>
      </c>
      <c r="S159" s="224">
        <v>0</v>
      </c>
      <c r="T159" s="22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6" t="s">
        <v>128</v>
      </c>
      <c r="AT159" s="226" t="s">
        <v>123</v>
      </c>
      <c r="AU159" s="226" t="s">
        <v>86</v>
      </c>
      <c r="AY159" s="17" t="s">
        <v>121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7" t="s">
        <v>84</v>
      </c>
      <c r="BK159" s="227">
        <f>ROUND(I159*H159,2)</f>
        <v>0</v>
      </c>
      <c r="BL159" s="17" t="s">
        <v>128</v>
      </c>
      <c r="BM159" s="226" t="s">
        <v>170</v>
      </c>
    </row>
    <row r="160" s="13" customFormat="1">
      <c r="A160" s="13"/>
      <c r="B160" s="228"/>
      <c r="C160" s="229"/>
      <c r="D160" s="230" t="s">
        <v>130</v>
      </c>
      <c r="E160" s="231" t="s">
        <v>1</v>
      </c>
      <c r="F160" s="232" t="s">
        <v>171</v>
      </c>
      <c r="G160" s="229"/>
      <c r="H160" s="231" t="s">
        <v>1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8" t="s">
        <v>130</v>
      </c>
      <c r="AU160" s="238" t="s">
        <v>86</v>
      </c>
      <c r="AV160" s="13" t="s">
        <v>84</v>
      </c>
      <c r="AW160" s="13" t="s">
        <v>32</v>
      </c>
      <c r="AX160" s="13" t="s">
        <v>76</v>
      </c>
      <c r="AY160" s="238" t="s">
        <v>121</v>
      </c>
    </row>
    <row r="161" s="14" customFormat="1">
      <c r="A161" s="14"/>
      <c r="B161" s="239"/>
      <c r="C161" s="240"/>
      <c r="D161" s="230" t="s">
        <v>130</v>
      </c>
      <c r="E161" s="241" t="s">
        <v>1</v>
      </c>
      <c r="F161" s="242" t="s">
        <v>172</v>
      </c>
      <c r="G161" s="240"/>
      <c r="H161" s="243">
        <v>300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9" t="s">
        <v>130</v>
      </c>
      <c r="AU161" s="249" t="s">
        <v>86</v>
      </c>
      <c r="AV161" s="14" t="s">
        <v>86</v>
      </c>
      <c r="AW161" s="14" t="s">
        <v>32</v>
      </c>
      <c r="AX161" s="14" t="s">
        <v>76</v>
      </c>
      <c r="AY161" s="249" t="s">
        <v>121</v>
      </c>
    </row>
    <row r="162" s="15" customFormat="1">
      <c r="A162" s="15"/>
      <c r="B162" s="250"/>
      <c r="C162" s="251"/>
      <c r="D162" s="230" t="s">
        <v>130</v>
      </c>
      <c r="E162" s="252" t="s">
        <v>1</v>
      </c>
      <c r="F162" s="253" t="s">
        <v>133</v>
      </c>
      <c r="G162" s="251"/>
      <c r="H162" s="254">
        <v>300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0" t="s">
        <v>130</v>
      </c>
      <c r="AU162" s="260" t="s">
        <v>86</v>
      </c>
      <c r="AV162" s="15" t="s">
        <v>128</v>
      </c>
      <c r="AW162" s="15" t="s">
        <v>32</v>
      </c>
      <c r="AX162" s="15" t="s">
        <v>84</v>
      </c>
      <c r="AY162" s="260" t="s">
        <v>121</v>
      </c>
    </row>
    <row r="163" s="2" customFormat="1" ht="16.5" customHeight="1">
      <c r="A163" s="38"/>
      <c r="B163" s="39"/>
      <c r="C163" s="261" t="s">
        <v>173</v>
      </c>
      <c r="D163" s="261" t="s">
        <v>174</v>
      </c>
      <c r="E163" s="262" t="s">
        <v>175</v>
      </c>
      <c r="F163" s="263" t="s">
        <v>176</v>
      </c>
      <c r="G163" s="264" t="s">
        <v>126</v>
      </c>
      <c r="H163" s="265">
        <v>306</v>
      </c>
      <c r="I163" s="266"/>
      <c r="J163" s="267">
        <f>ROUND(I163*H163,2)</f>
        <v>0</v>
      </c>
      <c r="K163" s="263" t="s">
        <v>127</v>
      </c>
      <c r="L163" s="268"/>
      <c r="M163" s="269" t="s">
        <v>1</v>
      </c>
      <c r="N163" s="270" t="s">
        <v>41</v>
      </c>
      <c r="O163" s="91"/>
      <c r="P163" s="224">
        <f>O163*H163</f>
        <v>0</v>
      </c>
      <c r="Q163" s="224">
        <v>0.11799999999999999</v>
      </c>
      <c r="R163" s="224">
        <f>Q163*H163</f>
        <v>36.107999999999997</v>
      </c>
      <c r="S163" s="224">
        <v>0</v>
      </c>
      <c r="T163" s="225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6" t="s">
        <v>163</v>
      </c>
      <c r="AT163" s="226" t="s">
        <v>174</v>
      </c>
      <c r="AU163" s="226" t="s">
        <v>86</v>
      </c>
      <c r="AY163" s="17" t="s">
        <v>121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7" t="s">
        <v>84</v>
      </c>
      <c r="BK163" s="227">
        <f>ROUND(I163*H163,2)</f>
        <v>0</v>
      </c>
      <c r="BL163" s="17" t="s">
        <v>128</v>
      </c>
      <c r="BM163" s="226" t="s">
        <v>177</v>
      </c>
    </row>
    <row r="164" s="13" customFormat="1">
      <c r="A164" s="13"/>
      <c r="B164" s="228"/>
      <c r="C164" s="229"/>
      <c r="D164" s="230" t="s">
        <v>130</v>
      </c>
      <c r="E164" s="231" t="s">
        <v>1</v>
      </c>
      <c r="F164" s="232" t="s">
        <v>171</v>
      </c>
      <c r="G164" s="229"/>
      <c r="H164" s="231" t="s">
        <v>1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8" t="s">
        <v>130</v>
      </c>
      <c r="AU164" s="238" t="s">
        <v>86</v>
      </c>
      <c r="AV164" s="13" t="s">
        <v>84</v>
      </c>
      <c r="AW164" s="13" t="s">
        <v>32</v>
      </c>
      <c r="AX164" s="13" t="s">
        <v>76</v>
      </c>
      <c r="AY164" s="238" t="s">
        <v>121</v>
      </c>
    </row>
    <row r="165" s="14" customFormat="1">
      <c r="A165" s="14"/>
      <c r="B165" s="239"/>
      <c r="C165" s="240"/>
      <c r="D165" s="230" t="s">
        <v>130</v>
      </c>
      <c r="E165" s="241" t="s">
        <v>1</v>
      </c>
      <c r="F165" s="242" t="s">
        <v>178</v>
      </c>
      <c r="G165" s="240"/>
      <c r="H165" s="243">
        <v>306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9" t="s">
        <v>130</v>
      </c>
      <c r="AU165" s="249" t="s">
        <v>86</v>
      </c>
      <c r="AV165" s="14" t="s">
        <v>86</v>
      </c>
      <c r="AW165" s="14" t="s">
        <v>32</v>
      </c>
      <c r="AX165" s="14" t="s">
        <v>76</v>
      </c>
      <c r="AY165" s="249" t="s">
        <v>121</v>
      </c>
    </row>
    <row r="166" s="15" customFormat="1">
      <c r="A166" s="15"/>
      <c r="B166" s="250"/>
      <c r="C166" s="251"/>
      <c r="D166" s="230" t="s">
        <v>130</v>
      </c>
      <c r="E166" s="252" t="s">
        <v>1</v>
      </c>
      <c r="F166" s="253" t="s">
        <v>133</v>
      </c>
      <c r="G166" s="251"/>
      <c r="H166" s="254">
        <v>306</v>
      </c>
      <c r="I166" s="255"/>
      <c r="J166" s="251"/>
      <c r="K166" s="251"/>
      <c r="L166" s="256"/>
      <c r="M166" s="257"/>
      <c r="N166" s="258"/>
      <c r="O166" s="258"/>
      <c r="P166" s="258"/>
      <c r="Q166" s="258"/>
      <c r="R166" s="258"/>
      <c r="S166" s="258"/>
      <c r="T166" s="259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0" t="s">
        <v>130</v>
      </c>
      <c r="AU166" s="260" t="s">
        <v>86</v>
      </c>
      <c r="AV166" s="15" t="s">
        <v>128</v>
      </c>
      <c r="AW166" s="15" t="s">
        <v>32</v>
      </c>
      <c r="AX166" s="15" t="s">
        <v>84</v>
      </c>
      <c r="AY166" s="260" t="s">
        <v>121</v>
      </c>
    </row>
    <row r="167" s="2" customFormat="1" ht="55.5" customHeight="1">
      <c r="A167" s="38"/>
      <c r="B167" s="39"/>
      <c r="C167" s="215" t="s">
        <v>179</v>
      </c>
      <c r="D167" s="215" t="s">
        <v>123</v>
      </c>
      <c r="E167" s="216" t="s">
        <v>180</v>
      </c>
      <c r="F167" s="217" t="s">
        <v>181</v>
      </c>
      <c r="G167" s="218" t="s">
        <v>126</v>
      </c>
      <c r="H167" s="219">
        <v>10</v>
      </c>
      <c r="I167" s="220"/>
      <c r="J167" s="221">
        <f>ROUND(I167*H167,2)</f>
        <v>0</v>
      </c>
      <c r="K167" s="217" t="s">
        <v>127</v>
      </c>
      <c r="L167" s="44"/>
      <c r="M167" s="222" t="s">
        <v>1</v>
      </c>
      <c r="N167" s="223" t="s">
        <v>41</v>
      </c>
      <c r="O167" s="91"/>
      <c r="P167" s="224">
        <f>O167*H167</f>
        <v>0</v>
      </c>
      <c r="Q167" s="224">
        <v>0.1837</v>
      </c>
      <c r="R167" s="224">
        <f>Q167*H167</f>
        <v>1.837</v>
      </c>
      <c r="S167" s="224">
        <v>0</v>
      </c>
      <c r="T167" s="22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6" t="s">
        <v>128</v>
      </c>
      <c r="AT167" s="226" t="s">
        <v>123</v>
      </c>
      <c r="AU167" s="226" t="s">
        <v>86</v>
      </c>
      <c r="AY167" s="17" t="s">
        <v>121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7" t="s">
        <v>84</v>
      </c>
      <c r="BK167" s="227">
        <f>ROUND(I167*H167,2)</f>
        <v>0</v>
      </c>
      <c r="BL167" s="17" t="s">
        <v>128</v>
      </c>
      <c r="BM167" s="226" t="s">
        <v>182</v>
      </c>
    </row>
    <row r="168" s="13" customFormat="1">
      <c r="A168" s="13"/>
      <c r="B168" s="228"/>
      <c r="C168" s="229"/>
      <c r="D168" s="230" t="s">
        <v>130</v>
      </c>
      <c r="E168" s="231" t="s">
        <v>1</v>
      </c>
      <c r="F168" s="232" t="s">
        <v>183</v>
      </c>
      <c r="G168" s="229"/>
      <c r="H168" s="231" t="s">
        <v>1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8" t="s">
        <v>130</v>
      </c>
      <c r="AU168" s="238" t="s">
        <v>86</v>
      </c>
      <c r="AV168" s="13" t="s">
        <v>84</v>
      </c>
      <c r="AW168" s="13" t="s">
        <v>32</v>
      </c>
      <c r="AX168" s="13" t="s">
        <v>76</v>
      </c>
      <c r="AY168" s="238" t="s">
        <v>121</v>
      </c>
    </row>
    <row r="169" s="14" customFormat="1">
      <c r="A169" s="14"/>
      <c r="B169" s="239"/>
      <c r="C169" s="240"/>
      <c r="D169" s="230" t="s">
        <v>130</v>
      </c>
      <c r="E169" s="241" t="s">
        <v>1</v>
      </c>
      <c r="F169" s="242" t="s">
        <v>173</v>
      </c>
      <c r="G169" s="240"/>
      <c r="H169" s="243">
        <v>10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9" t="s">
        <v>130</v>
      </c>
      <c r="AU169" s="249" t="s">
        <v>86</v>
      </c>
      <c r="AV169" s="14" t="s">
        <v>86</v>
      </c>
      <c r="AW169" s="14" t="s">
        <v>32</v>
      </c>
      <c r="AX169" s="14" t="s">
        <v>76</v>
      </c>
      <c r="AY169" s="249" t="s">
        <v>121</v>
      </c>
    </row>
    <row r="170" s="15" customFormat="1">
      <c r="A170" s="15"/>
      <c r="B170" s="250"/>
      <c r="C170" s="251"/>
      <c r="D170" s="230" t="s">
        <v>130</v>
      </c>
      <c r="E170" s="252" t="s">
        <v>1</v>
      </c>
      <c r="F170" s="253" t="s">
        <v>133</v>
      </c>
      <c r="G170" s="251"/>
      <c r="H170" s="254">
        <v>10</v>
      </c>
      <c r="I170" s="255"/>
      <c r="J170" s="251"/>
      <c r="K170" s="251"/>
      <c r="L170" s="256"/>
      <c r="M170" s="257"/>
      <c r="N170" s="258"/>
      <c r="O170" s="258"/>
      <c r="P170" s="258"/>
      <c r="Q170" s="258"/>
      <c r="R170" s="258"/>
      <c r="S170" s="258"/>
      <c r="T170" s="259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0" t="s">
        <v>130</v>
      </c>
      <c r="AU170" s="260" t="s">
        <v>86</v>
      </c>
      <c r="AV170" s="15" t="s">
        <v>128</v>
      </c>
      <c r="AW170" s="15" t="s">
        <v>32</v>
      </c>
      <c r="AX170" s="15" t="s">
        <v>84</v>
      </c>
      <c r="AY170" s="260" t="s">
        <v>121</v>
      </c>
    </row>
    <row r="171" s="2" customFormat="1" ht="16.5" customHeight="1">
      <c r="A171" s="38"/>
      <c r="B171" s="39"/>
      <c r="C171" s="261" t="s">
        <v>8</v>
      </c>
      <c r="D171" s="261" t="s">
        <v>174</v>
      </c>
      <c r="E171" s="262" t="s">
        <v>184</v>
      </c>
      <c r="F171" s="263" t="s">
        <v>185</v>
      </c>
      <c r="G171" s="264" t="s">
        <v>126</v>
      </c>
      <c r="H171" s="265">
        <v>10.199999999999999</v>
      </c>
      <c r="I171" s="266"/>
      <c r="J171" s="267">
        <f>ROUND(I171*H171,2)</f>
        <v>0</v>
      </c>
      <c r="K171" s="263" t="s">
        <v>127</v>
      </c>
      <c r="L171" s="268"/>
      <c r="M171" s="269" t="s">
        <v>1</v>
      </c>
      <c r="N171" s="270" t="s">
        <v>41</v>
      </c>
      <c r="O171" s="91"/>
      <c r="P171" s="224">
        <f>O171*H171</f>
        <v>0</v>
      </c>
      <c r="Q171" s="224">
        <v>0.222</v>
      </c>
      <c r="R171" s="224">
        <f>Q171*H171</f>
        <v>2.2643999999999997</v>
      </c>
      <c r="S171" s="224">
        <v>0</v>
      </c>
      <c r="T171" s="225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6" t="s">
        <v>163</v>
      </c>
      <c r="AT171" s="226" t="s">
        <v>174</v>
      </c>
      <c r="AU171" s="226" t="s">
        <v>86</v>
      </c>
      <c r="AY171" s="17" t="s">
        <v>121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7" t="s">
        <v>84</v>
      </c>
      <c r="BK171" s="227">
        <f>ROUND(I171*H171,2)</f>
        <v>0</v>
      </c>
      <c r="BL171" s="17" t="s">
        <v>128</v>
      </c>
      <c r="BM171" s="226" t="s">
        <v>186</v>
      </c>
    </row>
    <row r="172" s="13" customFormat="1">
      <c r="A172" s="13"/>
      <c r="B172" s="228"/>
      <c r="C172" s="229"/>
      <c r="D172" s="230" t="s">
        <v>130</v>
      </c>
      <c r="E172" s="231" t="s">
        <v>1</v>
      </c>
      <c r="F172" s="232" t="s">
        <v>183</v>
      </c>
      <c r="G172" s="229"/>
      <c r="H172" s="231" t="s">
        <v>1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8" t="s">
        <v>130</v>
      </c>
      <c r="AU172" s="238" t="s">
        <v>86</v>
      </c>
      <c r="AV172" s="13" t="s">
        <v>84</v>
      </c>
      <c r="AW172" s="13" t="s">
        <v>32</v>
      </c>
      <c r="AX172" s="13" t="s">
        <v>76</v>
      </c>
      <c r="AY172" s="238" t="s">
        <v>121</v>
      </c>
    </row>
    <row r="173" s="14" customFormat="1">
      <c r="A173" s="14"/>
      <c r="B173" s="239"/>
      <c r="C173" s="240"/>
      <c r="D173" s="230" t="s">
        <v>130</v>
      </c>
      <c r="E173" s="241" t="s">
        <v>1</v>
      </c>
      <c r="F173" s="242" t="s">
        <v>187</v>
      </c>
      <c r="G173" s="240"/>
      <c r="H173" s="243">
        <v>10.199999999999999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9" t="s">
        <v>130</v>
      </c>
      <c r="AU173" s="249" t="s">
        <v>86</v>
      </c>
      <c r="AV173" s="14" t="s">
        <v>86</v>
      </c>
      <c r="AW173" s="14" t="s">
        <v>32</v>
      </c>
      <c r="AX173" s="14" t="s">
        <v>76</v>
      </c>
      <c r="AY173" s="249" t="s">
        <v>121</v>
      </c>
    </row>
    <row r="174" s="15" customFormat="1">
      <c r="A174" s="15"/>
      <c r="B174" s="250"/>
      <c r="C174" s="251"/>
      <c r="D174" s="230" t="s">
        <v>130</v>
      </c>
      <c r="E174" s="252" t="s">
        <v>1</v>
      </c>
      <c r="F174" s="253" t="s">
        <v>133</v>
      </c>
      <c r="G174" s="251"/>
      <c r="H174" s="254">
        <v>10.199999999999999</v>
      </c>
      <c r="I174" s="255"/>
      <c r="J174" s="251"/>
      <c r="K174" s="251"/>
      <c r="L174" s="256"/>
      <c r="M174" s="257"/>
      <c r="N174" s="258"/>
      <c r="O174" s="258"/>
      <c r="P174" s="258"/>
      <c r="Q174" s="258"/>
      <c r="R174" s="258"/>
      <c r="S174" s="258"/>
      <c r="T174" s="25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0" t="s">
        <v>130</v>
      </c>
      <c r="AU174" s="260" t="s">
        <v>86</v>
      </c>
      <c r="AV174" s="15" t="s">
        <v>128</v>
      </c>
      <c r="AW174" s="15" t="s">
        <v>32</v>
      </c>
      <c r="AX174" s="15" t="s">
        <v>84</v>
      </c>
      <c r="AY174" s="260" t="s">
        <v>121</v>
      </c>
    </row>
    <row r="175" s="2" customFormat="1" ht="78" customHeight="1">
      <c r="A175" s="38"/>
      <c r="B175" s="39"/>
      <c r="C175" s="215" t="s">
        <v>188</v>
      </c>
      <c r="D175" s="215" t="s">
        <v>123</v>
      </c>
      <c r="E175" s="216" t="s">
        <v>189</v>
      </c>
      <c r="F175" s="217" t="s">
        <v>190</v>
      </c>
      <c r="G175" s="218" t="s">
        <v>126</v>
      </c>
      <c r="H175" s="219">
        <v>10</v>
      </c>
      <c r="I175" s="220"/>
      <c r="J175" s="221">
        <f>ROUND(I175*H175,2)</f>
        <v>0</v>
      </c>
      <c r="K175" s="217" t="s">
        <v>127</v>
      </c>
      <c r="L175" s="44"/>
      <c r="M175" s="222" t="s">
        <v>1</v>
      </c>
      <c r="N175" s="223" t="s">
        <v>41</v>
      </c>
      <c r="O175" s="91"/>
      <c r="P175" s="224">
        <f>O175*H175</f>
        <v>0</v>
      </c>
      <c r="Q175" s="224">
        <v>0.090620000000000006</v>
      </c>
      <c r="R175" s="224">
        <f>Q175*H175</f>
        <v>0.90620000000000012</v>
      </c>
      <c r="S175" s="224">
        <v>0</v>
      </c>
      <c r="T175" s="22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6" t="s">
        <v>128</v>
      </c>
      <c r="AT175" s="226" t="s">
        <v>123</v>
      </c>
      <c r="AU175" s="226" t="s">
        <v>86</v>
      </c>
      <c r="AY175" s="17" t="s">
        <v>121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7" t="s">
        <v>84</v>
      </c>
      <c r="BK175" s="227">
        <f>ROUND(I175*H175,2)</f>
        <v>0</v>
      </c>
      <c r="BL175" s="17" t="s">
        <v>128</v>
      </c>
      <c r="BM175" s="226" t="s">
        <v>191</v>
      </c>
    </row>
    <row r="176" s="13" customFormat="1">
      <c r="A176" s="13"/>
      <c r="B176" s="228"/>
      <c r="C176" s="229"/>
      <c r="D176" s="230" t="s">
        <v>130</v>
      </c>
      <c r="E176" s="231" t="s">
        <v>1</v>
      </c>
      <c r="F176" s="232" t="s">
        <v>192</v>
      </c>
      <c r="G176" s="229"/>
      <c r="H176" s="231" t="s">
        <v>1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8" t="s">
        <v>130</v>
      </c>
      <c r="AU176" s="238" t="s">
        <v>86</v>
      </c>
      <c r="AV176" s="13" t="s">
        <v>84</v>
      </c>
      <c r="AW176" s="13" t="s">
        <v>32</v>
      </c>
      <c r="AX176" s="13" t="s">
        <v>76</v>
      </c>
      <c r="AY176" s="238" t="s">
        <v>121</v>
      </c>
    </row>
    <row r="177" s="14" customFormat="1">
      <c r="A177" s="14"/>
      <c r="B177" s="239"/>
      <c r="C177" s="240"/>
      <c r="D177" s="230" t="s">
        <v>130</v>
      </c>
      <c r="E177" s="241" t="s">
        <v>1</v>
      </c>
      <c r="F177" s="242" t="s">
        <v>173</v>
      </c>
      <c r="G177" s="240"/>
      <c r="H177" s="243">
        <v>10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9" t="s">
        <v>130</v>
      </c>
      <c r="AU177" s="249" t="s">
        <v>86</v>
      </c>
      <c r="AV177" s="14" t="s">
        <v>86</v>
      </c>
      <c r="AW177" s="14" t="s">
        <v>32</v>
      </c>
      <c r="AX177" s="14" t="s">
        <v>76</v>
      </c>
      <c r="AY177" s="249" t="s">
        <v>121</v>
      </c>
    </row>
    <row r="178" s="15" customFormat="1">
      <c r="A178" s="15"/>
      <c r="B178" s="250"/>
      <c r="C178" s="251"/>
      <c r="D178" s="230" t="s">
        <v>130</v>
      </c>
      <c r="E178" s="252" t="s">
        <v>1</v>
      </c>
      <c r="F178" s="253" t="s">
        <v>133</v>
      </c>
      <c r="G178" s="251"/>
      <c r="H178" s="254">
        <v>10</v>
      </c>
      <c r="I178" s="255"/>
      <c r="J178" s="251"/>
      <c r="K178" s="251"/>
      <c r="L178" s="256"/>
      <c r="M178" s="257"/>
      <c r="N178" s="258"/>
      <c r="O178" s="258"/>
      <c r="P178" s="258"/>
      <c r="Q178" s="258"/>
      <c r="R178" s="258"/>
      <c r="S178" s="258"/>
      <c r="T178" s="259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0" t="s">
        <v>130</v>
      </c>
      <c r="AU178" s="260" t="s">
        <v>86</v>
      </c>
      <c r="AV178" s="15" t="s">
        <v>128</v>
      </c>
      <c r="AW178" s="15" t="s">
        <v>32</v>
      </c>
      <c r="AX178" s="15" t="s">
        <v>84</v>
      </c>
      <c r="AY178" s="260" t="s">
        <v>121</v>
      </c>
    </row>
    <row r="179" s="2" customFormat="1" ht="24.15" customHeight="1">
      <c r="A179" s="38"/>
      <c r="B179" s="39"/>
      <c r="C179" s="261" t="s">
        <v>193</v>
      </c>
      <c r="D179" s="261" t="s">
        <v>174</v>
      </c>
      <c r="E179" s="262" t="s">
        <v>194</v>
      </c>
      <c r="F179" s="263" t="s">
        <v>195</v>
      </c>
      <c r="G179" s="264" t="s">
        <v>126</v>
      </c>
      <c r="H179" s="265">
        <v>10.199999999999999</v>
      </c>
      <c r="I179" s="266"/>
      <c r="J179" s="267">
        <f>ROUND(I179*H179,2)</f>
        <v>0</v>
      </c>
      <c r="K179" s="263" t="s">
        <v>127</v>
      </c>
      <c r="L179" s="268"/>
      <c r="M179" s="269" t="s">
        <v>1</v>
      </c>
      <c r="N179" s="270" t="s">
        <v>41</v>
      </c>
      <c r="O179" s="91"/>
      <c r="P179" s="224">
        <f>O179*H179</f>
        <v>0</v>
      </c>
      <c r="Q179" s="224">
        <v>0.17499999999999999</v>
      </c>
      <c r="R179" s="224">
        <f>Q179*H179</f>
        <v>1.7849999999999997</v>
      </c>
      <c r="S179" s="224">
        <v>0</v>
      </c>
      <c r="T179" s="225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6" t="s">
        <v>163</v>
      </c>
      <c r="AT179" s="226" t="s">
        <v>174</v>
      </c>
      <c r="AU179" s="226" t="s">
        <v>86</v>
      </c>
      <c r="AY179" s="17" t="s">
        <v>121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7" t="s">
        <v>84</v>
      </c>
      <c r="BK179" s="227">
        <f>ROUND(I179*H179,2)</f>
        <v>0</v>
      </c>
      <c r="BL179" s="17" t="s">
        <v>128</v>
      </c>
      <c r="BM179" s="226" t="s">
        <v>196</v>
      </c>
    </row>
    <row r="180" s="13" customFormat="1">
      <c r="A180" s="13"/>
      <c r="B180" s="228"/>
      <c r="C180" s="229"/>
      <c r="D180" s="230" t="s">
        <v>130</v>
      </c>
      <c r="E180" s="231" t="s">
        <v>1</v>
      </c>
      <c r="F180" s="232" t="s">
        <v>192</v>
      </c>
      <c r="G180" s="229"/>
      <c r="H180" s="231" t="s">
        <v>1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8" t="s">
        <v>130</v>
      </c>
      <c r="AU180" s="238" t="s">
        <v>86</v>
      </c>
      <c r="AV180" s="13" t="s">
        <v>84</v>
      </c>
      <c r="AW180" s="13" t="s">
        <v>32</v>
      </c>
      <c r="AX180" s="13" t="s">
        <v>76</v>
      </c>
      <c r="AY180" s="238" t="s">
        <v>121</v>
      </c>
    </row>
    <row r="181" s="14" customFormat="1">
      <c r="A181" s="14"/>
      <c r="B181" s="239"/>
      <c r="C181" s="240"/>
      <c r="D181" s="230" t="s">
        <v>130</v>
      </c>
      <c r="E181" s="241" t="s">
        <v>1</v>
      </c>
      <c r="F181" s="242" t="s">
        <v>187</v>
      </c>
      <c r="G181" s="240"/>
      <c r="H181" s="243">
        <v>10.199999999999999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9" t="s">
        <v>130</v>
      </c>
      <c r="AU181" s="249" t="s">
        <v>86</v>
      </c>
      <c r="AV181" s="14" t="s">
        <v>86</v>
      </c>
      <c r="AW181" s="14" t="s">
        <v>32</v>
      </c>
      <c r="AX181" s="14" t="s">
        <v>76</v>
      </c>
      <c r="AY181" s="249" t="s">
        <v>121</v>
      </c>
    </row>
    <row r="182" s="15" customFormat="1">
      <c r="A182" s="15"/>
      <c r="B182" s="250"/>
      <c r="C182" s="251"/>
      <c r="D182" s="230" t="s">
        <v>130</v>
      </c>
      <c r="E182" s="252" t="s">
        <v>1</v>
      </c>
      <c r="F182" s="253" t="s">
        <v>133</v>
      </c>
      <c r="G182" s="251"/>
      <c r="H182" s="254">
        <v>10.199999999999999</v>
      </c>
      <c r="I182" s="255"/>
      <c r="J182" s="251"/>
      <c r="K182" s="251"/>
      <c r="L182" s="256"/>
      <c r="M182" s="257"/>
      <c r="N182" s="258"/>
      <c r="O182" s="258"/>
      <c r="P182" s="258"/>
      <c r="Q182" s="258"/>
      <c r="R182" s="258"/>
      <c r="S182" s="258"/>
      <c r="T182" s="259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0" t="s">
        <v>130</v>
      </c>
      <c r="AU182" s="260" t="s">
        <v>86</v>
      </c>
      <c r="AV182" s="15" t="s">
        <v>128</v>
      </c>
      <c r="AW182" s="15" t="s">
        <v>32</v>
      </c>
      <c r="AX182" s="15" t="s">
        <v>84</v>
      </c>
      <c r="AY182" s="260" t="s">
        <v>121</v>
      </c>
    </row>
    <row r="183" s="2" customFormat="1" ht="66.75" customHeight="1">
      <c r="A183" s="38"/>
      <c r="B183" s="39"/>
      <c r="C183" s="215" t="s">
        <v>197</v>
      </c>
      <c r="D183" s="215" t="s">
        <v>123</v>
      </c>
      <c r="E183" s="216" t="s">
        <v>198</v>
      </c>
      <c r="F183" s="217" t="s">
        <v>199</v>
      </c>
      <c r="G183" s="218" t="s">
        <v>126</v>
      </c>
      <c r="H183" s="219">
        <v>7</v>
      </c>
      <c r="I183" s="220"/>
      <c r="J183" s="221">
        <f>ROUND(I183*H183,2)</f>
        <v>0</v>
      </c>
      <c r="K183" s="217" t="s">
        <v>127</v>
      </c>
      <c r="L183" s="44"/>
      <c r="M183" s="222" t="s">
        <v>1</v>
      </c>
      <c r="N183" s="223" t="s">
        <v>41</v>
      </c>
      <c r="O183" s="91"/>
      <c r="P183" s="224">
        <f>O183*H183</f>
        <v>0</v>
      </c>
      <c r="Q183" s="224">
        <v>0.10100000000000001</v>
      </c>
      <c r="R183" s="224">
        <f>Q183*H183</f>
        <v>0.70700000000000007</v>
      </c>
      <c r="S183" s="224">
        <v>0</v>
      </c>
      <c r="T183" s="225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6" t="s">
        <v>128</v>
      </c>
      <c r="AT183" s="226" t="s">
        <v>123</v>
      </c>
      <c r="AU183" s="226" t="s">
        <v>86</v>
      </c>
      <c r="AY183" s="17" t="s">
        <v>121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7" t="s">
        <v>84</v>
      </c>
      <c r="BK183" s="227">
        <f>ROUND(I183*H183,2)</f>
        <v>0</v>
      </c>
      <c r="BL183" s="17" t="s">
        <v>128</v>
      </c>
      <c r="BM183" s="226" t="s">
        <v>200</v>
      </c>
    </row>
    <row r="184" s="13" customFormat="1">
      <c r="A184" s="13"/>
      <c r="B184" s="228"/>
      <c r="C184" s="229"/>
      <c r="D184" s="230" t="s">
        <v>130</v>
      </c>
      <c r="E184" s="231" t="s">
        <v>1</v>
      </c>
      <c r="F184" s="232" t="s">
        <v>201</v>
      </c>
      <c r="G184" s="229"/>
      <c r="H184" s="231" t="s">
        <v>1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8" t="s">
        <v>130</v>
      </c>
      <c r="AU184" s="238" t="s">
        <v>86</v>
      </c>
      <c r="AV184" s="13" t="s">
        <v>84</v>
      </c>
      <c r="AW184" s="13" t="s">
        <v>32</v>
      </c>
      <c r="AX184" s="13" t="s">
        <v>76</v>
      </c>
      <c r="AY184" s="238" t="s">
        <v>121</v>
      </c>
    </row>
    <row r="185" s="14" customFormat="1">
      <c r="A185" s="14"/>
      <c r="B185" s="239"/>
      <c r="C185" s="240"/>
      <c r="D185" s="230" t="s">
        <v>130</v>
      </c>
      <c r="E185" s="241" t="s">
        <v>1</v>
      </c>
      <c r="F185" s="242" t="s">
        <v>158</v>
      </c>
      <c r="G185" s="240"/>
      <c r="H185" s="243">
        <v>7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9" t="s">
        <v>130</v>
      </c>
      <c r="AU185" s="249" t="s">
        <v>86</v>
      </c>
      <c r="AV185" s="14" t="s">
        <v>86</v>
      </c>
      <c r="AW185" s="14" t="s">
        <v>32</v>
      </c>
      <c r="AX185" s="14" t="s">
        <v>76</v>
      </c>
      <c r="AY185" s="249" t="s">
        <v>121</v>
      </c>
    </row>
    <row r="186" s="15" customFormat="1">
      <c r="A186" s="15"/>
      <c r="B186" s="250"/>
      <c r="C186" s="251"/>
      <c r="D186" s="230" t="s">
        <v>130</v>
      </c>
      <c r="E186" s="252" t="s">
        <v>1</v>
      </c>
      <c r="F186" s="253" t="s">
        <v>133</v>
      </c>
      <c r="G186" s="251"/>
      <c r="H186" s="254">
        <v>7</v>
      </c>
      <c r="I186" s="255"/>
      <c r="J186" s="251"/>
      <c r="K186" s="251"/>
      <c r="L186" s="256"/>
      <c r="M186" s="257"/>
      <c r="N186" s="258"/>
      <c r="O186" s="258"/>
      <c r="P186" s="258"/>
      <c r="Q186" s="258"/>
      <c r="R186" s="258"/>
      <c r="S186" s="258"/>
      <c r="T186" s="259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0" t="s">
        <v>130</v>
      </c>
      <c r="AU186" s="260" t="s">
        <v>86</v>
      </c>
      <c r="AV186" s="15" t="s">
        <v>128</v>
      </c>
      <c r="AW186" s="15" t="s">
        <v>32</v>
      </c>
      <c r="AX186" s="15" t="s">
        <v>84</v>
      </c>
      <c r="AY186" s="260" t="s">
        <v>121</v>
      </c>
    </row>
    <row r="187" s="2" customFormat="1" ht="21.75" customHeight="1">
      <c r="A187" s="38"/>
      <c r="B187" s="39"/>
      <c r="C187" s="261" t="s">
        <v>202</v>
      </c>
      <c r="D187" s="261" t="s">
        <v>174</v>
      </c>
      <c r="E187" s="262" t="s">
        <v>203</v>
      </c>
      <c r="F187" s="263" t="s">
        <v>204</v>
      </c>
      <c r="G187" s="264" t="s">
        <v>126</v>
      </c>
      <c r="H187" s="265">
        <v>7.1399999999999997</v>
      </c>
      <c r="I187" s="266"/>
      <c r="J187" s="267">
        <f>ROUND(I187*H187,2)</f>
        <v>0</v>
      </c>
      <c r="K187" s="263" t="s">
        <v>1</v>
      </c>
      <c r="L187" s="268"/>
      <c r="M187" s="269" t="s">
        <v>1</v>
      </c>
      <c r="N187" s="270" t="s">
        <v>41</v>
      </c>
      <c r="O187" s="91"/>
      <c r="P187" s="224">
        <f>O187*H187</f>
        <v>0</v>
      </c>
      <c r="Q187" s="224">
        <v>0.13500000000000001</v>
      </c>
      <c r="R187" s="224">
        <f>Q187*H187</f>
        <v>0.96389999999999998</v>
      </c>
      <c r="S187" s="224">
        <v>0</v>
      </c>
      <c r="T187" s="225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6" t="s">
        <v>163</v>
      </c>
      <c r="AT187" s="226" t="s">
        <v>174</v>
      </c>
      <c r="AU187" s="226" t="s">
        <v>86</v>
      </c>
      <c r="AY187" s="17" t="s">
        <v>121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7" t="s">
        <v>84</v>
      </c>
      <c r="BK187" s="227">
        <f>ROUND(I187*H187,2)</f>
        <v>0</v>
      </c>
      <c r="BL187" s="17" t="s">
        <v>128</v>
      </c>
      <c r="BM187" s="226" t="s">
        <v>205</v>
      </c>
    </row>
    <row r="188" s="13" customFormat="1">
      <c r="A188" s="13"/>
      <c r="B188" s="228"/>
      <c r="C188" s="229"/>
      <c r="D188" s="230" t="s">
        <v>130</v>
      </c>
      <c r="E188" s="231" t="s">
        <v>1</v>
      </c>
      <c r="F188" s="232" t="s">
        <v>201</v>
      </c>
      <c r="G188" s="229"/>
      <c r="H188" s="231" t="s">
        <v>1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8" t="s">
        <v>130</v>
      </c>
      <c r="AU188" s="238" t="s">
        <v>86</v>
      </c>
      <c r="AV188" s="13" t="s">
        <v>84</v>
      </c>
      <c r="AW188" s="13" t="s">
        <v>32</v>
      </c>
      <c r="AX188" s="13" t="s">
        <v>76</v>
      </c>
      <c r="AY188" s="238" t="s">
        <v>121</v>
      </c>
    </row>
    <row r="189" s="14" customFormat="1">
      <c r="A189" s="14"/>
      <c r="B189" s="239"/>
      <c r="C189" s="240"/>
      <c r="D189" s="230" t="s">
        <v>130</v>
      </c>
      <c r="E189" s="241" t="s">
        <v>1</v>
      </c>
      <c r="F189" s="242" t="s">
        <v>206</v>
      </c>
      <c r="G189" s="240"/>
      <c r="H189" s="243">
        <v>7.1399999999999997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9" t="s">
        <v>130</v>
      </c>
      <c r="AU189" s="249" t="s">
        <v>86</v>
      </c>
      <c r="AV189" s="14" t="s">
        <v>86</v>
      </c>
      <c r="AW189" s="14" t="s">
        <v>32</v>
      </c>
      <c r="AX189" s="14" t="s">
        <v>76</v>
      </c>
      <c r="AY189" s="249" t="s">
        <v>121</v>
      </c>
    </row>
    <row r="190" s="15" customFormat="1">
      <c r="A190" s="15"/>
      <c r="B190" s="250"/>
      <c r="C190" s="251"/>
      <c r="D190" s="230" t="s">
        <v>130</v>
      </c>
      <c r="E190" s="252" t="s">
        <v>1</v>
      </c>
      <c r="F190" s="253" t="s">
        <v>133</v>
      </c>
      <c r="G190" s="251"/>
      <c r="H190" s="254">
        <v>7.1399999999999997</v>
      </c>
      <c r="I190" s="255"/>
      <c r="J190" s="251"/>
      <c r="K190" s="251"/>
      <c r="L190" s="256"/>
      <c r="M190" s="257"/>
      <c r="N190" s="258"/>
      <c r="O190" s="258"/>
      <c r="P190" s="258"/>
      <c r="Q190" s="258"/>
      <c r="R190" s="258"/>
      <c r="S190" s="258"/>
      <c r="T190" s="259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0" t="s">
        <v>130</v>
      </c>
      <c r="AU190" s="260" t="s">
        <v>86</v>
      </c>
      <c r="AV190" s="15" t="s">
        <v>128</v>
      </c>
      <c r="AW190" s="15" t="s">
        <v>32</v>
      </c>
      <c r="AX190" s="15" t="s">
        <v>84</v>
      </c>
      <c r="AY190" s="260" t="s">
        <v>121</v>
      </c>
    </row>
    <row r="191" s="12" customFormat="1" ht="22.8" customHeight="1">
      <c r="A191" s="12"/>
      <c r="B191" s="199"/>
      <c r="C191" s="200"/>
      <c r="D191" s="201" t="s">
        <v>75</v>
      </c>
      <c r="E191" s="213" t="s">
        <v>167</v>
      </c>
      <c r="F191" s="213" t="s">
        <v>207</v>
      </c>
      <c r="G191" s="200"/>
      <c r="H191" s="200"/>
      <c r="I191" s="203"/>
      <c r="J191" s="214">
        <f>BK191</f>
        <v>0</v>
      </c>
      <c r="K191" s="200"/>
      <c r="L191" s="205"/>
      <c r="M191" s="206"/>
      <c r="N191" s="207"/>
      <c r="O191" s="207"/>
      <c r="P191" s="208">
        <f>SUM(P192:P203)</f>
        <v>0</v>
      </c>
      <c r="Q191" s="207"/>
      <c r="R191" s="208">
        <f>SUM(R192:R203)</f>
        <v>33.009599999999999</v>
      </c>
      <c r="S191" s="207"/>
      <c r="T191" s="209">
        <f>SUM(T192:T203)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0" t="s">
        <v>84</v>
      </c>
      <c r="AT191" s="211" t="s">
        <v>75</v>
      </c>
      <c r="AU191" s="211" t="s">
        <v>84</v>
      </c>
      <c r="AY191" s="210" t="s">
        <v>121</v>
      </c>
      <c r="BK191" s="212">
        <f>SUM(BK192:BK203)</f>
        <v>0</v>
      </c>
    </row>
    <row r="192" s="2" customFormat="1" ht="49.05" customHeight="1">
      <c r="A192" s="38"/>
      <c r="B192" s="39"/>
      <c r="C192" s="215" t="s">
        <v>208</v>
      </c>
      <c r="D192" s="215" t="s">
        <v>123</v>
      </c>
      <c r="E192" s="216" t="s">
        <v>209</v>
      </c>
      <c r="F192" s="217" t="s">
        <v>210</v>
      </c>
      <c r="G192" s="218" t="s">
        <v>136</v>
      </c>
      <c r="H192" s="219">
        <v>160</v>
      </c>
      <c r="I192" s="220"/>
      <c r="J192" s="221">
        <f>ROUND(I192*H192,2)</f>
        <v>0</v>
      </c>
      <c r="K192" s="217" t="s">
        <v>127</v>
      </c>
      <c r="L192" s="44"/>
      <c r="M192" s="222" t="s">
        <v>1</v>
      </c>
      <c r="N192" s="223" t="s">
        <v>41</v>
      </c>
      <c r="O192" s="91"/>
      <c r="P192" s="224">
        <f>O192*H192</f>
        <v>0</v>
      </c>
      <c r="Q192" s="224">
        <v>0.14066999999999999</v>
      </c>
      <c r="R192" s="224">
        <f>Q192*H192</f>
        <v>22.507199999999997</v>
      </c>
      <c r="S192" s="224">
        <v>0</v>
      </c>
      <c r="T192" s="225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6" t="s">
        <v>128</v>
      </c>
      <c r="AT192" s="226" t="s">
        <v>123</v>
      </c>
      <c r="AU192" s="226" t="s">
        <v>86</v>
      </c>
      <c r="AY192" s="17" t="s">
        <v>121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7" t="s">
        <v>84</v>
      </c>
      <c r="BK192" s="227">
        <f>ROUND(I192*H192,2)</f>
        <v>0</v>
      </c>
      <c r="BL192" s="17" t="s">
        <v>128</v>
      </c>
      <c r="BM192" s="226" t="s">
        <v>211</v>
      </c>
    </row>
    <row r="193" s="13" customFormat="1">
      <c r="A193" s="13"/>
      <c r="B193" s="228"/>
      <c r="C193" s="229"/>
      <c r="D193" s="230" t="s">
        <v>130</v>
      </c>
      <c r="E193" s="231" t="s">
        <v>1</v>
      </c>
      <c r="F193" s="232" t="s">
        <v>212</v>
      </c>
      <c r="G193" s="229"/>
      <c r="H193" s="231" t="s">
        <v>1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8" t="s">
        <v>130</v>
      </c>
      <c r="AU193" s="238" t="s">
        <v>86</v>
      </c>
      <c r="AV193" s="13" t="s">
        <v>84</v>
      </c>
      <c r="AW193" s="13" t="s">
        <v>32</v>
      </c>
      <c r="AX193" s="13" t="s">
        <v>76</v>
      </c>
      <c r="AY193" s="238" t="s">
        <v>121</v>
      </c>
    </row>
    <row r="194" s="14" customFormat="1">
      <c r="A194" s="14"/>
      <c r="B194" s="239"/>
      <c r="C194" s="240"/>
      <c r="D194" s="230" t="s">
        <v>130</v>
      </c>
      <c r="E194" s="241" t="s">
        <v>1</v>
      </c>
      <c r="F194" s="242" t="s">
        <v>213</v>
      </c>
      <c r="G194" s="240"/>
      <c r="H194" s="243">
        <v>160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9" t="s">
        <v>130</v>
      </c>
      <c r="AU194" s="249" t="s">
        <v>86</v>
      </c>
      <c r="AV194" s="14" t="s">
        <v>86</v>
      </c>
      <c r="AW194" s="14" t="s">
        <v>32</v>
      </c>
      <c r="AX194" s="14" t="s">
        <v>76</v>
      </c>
      <c r="AY194" s="249" t="s">
        <v>121</v>
      </c>
    </row>
    <row r="195" s="15" customFormat="1">
      <c r="A195" s="15"/>
      <c r="B195" s="250"/>
      <c r="C195" s="251"/>
      <c r="D195" s="230" t="s">
        <v>130</v>
      </c>
      <c r="E195" s="252" t="s">
        <v>1</v>
      </c>
      <c r="F195" s="253" t="s">
        <v>133</v>
      </c>
      <c r="G195" s="251"/>
      <c r="H195" s="254">
        <v>160</v>
      </c>
      <c r="I195" s="255"/>
      <c r="J195" s="251"/>
      <c r="K195" s="251"/>
      <c r="L195" s="256"/>
      <c r="M195" s="257"/>
      <c r="N195" s="258"/>
      <c r="O195" s="258"/>
      <c r="P195" s="258"/>
      <c r="Q195" s="258"/>
      <c r="R195" s="258"/>
      <c r="S195" s="258"/>
      <c r="T195" s="259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0" t="s">
        <v>130</v>
      </c>
      <c r="AU195" s="260" t="s">
        <v>86</v>
      </c>
      <c r="AV195" s="15" t="s">
        <v>128</v>
      </c>
      <c r="AW195" s="15" t="s">
        <v>32</v>
      </c>
      <c r="AX195" s="15" t="s">
        <v>84</v>
      </c>
      <c r="AY195" s="260" t="s">
        <v>121</v>
      </c>
    </row>
    <row r="196" s="2" customFormat="1" ht="21.75" customHeight="1">
      <c r="A196" s="38"/>
      <c r="B196" s="39"/>
      <c r="C196" s="261" t="s">
        <v>214</v>
      </c>
      <c r="D196" s="261" t="s">
        <v>174</v>
      </c>
      <c r="E196" s="262" t="s">
        <v>215</v>
      </c>
      <c r="F196" s="263" t="s">
        <v>216</v>
      </c>
      <c r="G196" s="264" t="s">
        <v>136</v>
      </c>
      <c r="H196" s="265">
        <v>160</v>
      </c>
      <c r="I196" s="266"/>
      <c r="J196" s="267">
        <f>ROUND(I196*H196,2)</f>
        <v>0</v>
      </c>
      <c r="K196" s="263" t="s">
        <v>127</v>
      </c>
      <c r="L196" s="268"/>
      <c r="M196" s="269" t="s">
        <v>1</v>
      </c>
      <c r="N196" s="270" t="s">
        <v>41</v>
      </c>
      <c r="O196" s="91"/>
      <c r="P196" s="224">
        <f>O196*H196</f>
        <v>0</v>
      </c>
      <c r="Q196" s="224">
        <v>0.065000000000000002</v>
      </c>
      <c r="R196" s="224">
        <f>Q196*H196</f>
        <v>10.4</v>
      </c>
      <c r="S196" s="224">
        <v>0</v>
      </c>
      <c r="T196" s="225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6" t="s">
        <v>163</v>
      </c>
      <c r="AT196" s="226" t="s">
        <v>174</v>
      </c>
      <c r="AU196" s="226" t="s">
        <v>86</v>
      </c>
      <c r="AY196" s="17" t="s">
        <v>121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7" t="s">
        <v>84</v>
      </c>
      <c r="BK196" s="227">
        <f>ROUND(I196*H196,2)</f>
        <v>0</v>
      </c>
      <c r="BL196" s="17" t="s">
        <v>128</v>
      </c>
      <c r="BM196" s="226" t="s">
        <v>217</v>
      </c>
    </row>
    <row r="197" s="2" customFormat="1">
      <c r="A197" s="38"/>
      <c r="B197" s="39"/>
      <c r="C197" s="40"/>
      <c r="D197" s="230" t="s">
        <v>218</v>
      </c>
      <c r="E197" s="40"/>
      <c r="F197" s="271" t="s">
        <v>219</v>
      </c>
      <c r="G197" s="40"/>
      <c r="H197" s="40"/>
      <c r="I197" s="272"/>
      <c r="J197" s="40"/>
      <c r="K197" s="40"/>
      <c r="L197" s="44"/>
      <c r="M197" s="273"/>
      <c r="N197" s="274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218</v>
      </c>
      <c r="AU197" s="17" t="s">
        <v>86</v>
      </c>
    </row>
    <row r="198" s="13" customFormat="1">
      <c r="A198" s="13"/>
      <c r="B198" s="228"/>
      <c r="C198" s="229"/>
      <c r="D198" s="230" t="s">
        <v>130</v>
      </c>
      <c r="E198" s="231" t="s">
        <v>1</v>
      </c>
      <c r="F198" s="232" t="s">
        <v>212</v>
      </c>
      <c r="G198" s="229"/>
      <c r="H198" s="231" t="s">
        <v>1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8" t="s">
        <v>130</v>
      </c>
      <c r="AU198" s="238" t="s">
        <v>86</v>
      </c>
      <c r="AV198" s="13" t="s">
        <v>84</v>
      </c>
      <c r="AW198" s="13" t="s">
        <v>32</v>
      </c>
      <c r="AX198" s="13" t="s">
        <v>76</v>
      </c>
      <c r="AY198" s="238" t="s">
        <v>121</v>
      </c>
    </row>
    <row r="199" s="14" customFormat="1">
      <c r="A199" s="14"/>
      <c r="B199" s="239"/>
      <c r="C199" s="240"/>
      <c r="D199" s="230" t="s">
        <v>130</v>
      </c>
      <c r="E199" s="241" t="s">
        <v>1</v>
      </c>
      <c r="F199" s="242" t="s">
        <v>213</v>
      </c>
      <c r="G199" s="240"/>
      <c r="H199" s="243">
        <v>160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9" t="s">
        <v>130</v>
      </c>
      <c r="AU199" s="249" t="s">
        <v>86</v>
      </c>
      <c r="AV199" s="14" t="s">
        <v>86</v>
      </c>
      <c r="AW199" s="14" t="s">
        <v>32</v>
      </c>
      <c r="AX199" s="14" t="s">
        <v>76</v>
      </c>
      <c r="AY199" s="249" t="s">
        <v>121</v>
      </c>
    </row>
    <row r="200" s="15" customFormat="1">
      <c r="A200" s="15"/>
      <c r="B200" s="250"/>
      <c r="C200" s="251"/>
      <c r="D200" s="230" t="s">
        <v>130</v>
      </c>
      <c r="E200" s="252" t="s">
        <v>1</v>
      </c>
      <c r="F200" s="253" t="s">
        <v>133</v>
      </c>
      <c r="G200" s="251"/>
      <c r="H200" s="254">
        <v>160</v>
      </c>
      <c r="I200" s="255"/>
      <c r="J200" s="251"/>
      <c r="K200" s="251"/>
      <c r="L200" s="256"/>
      <c r="M200" s="257"/>
      <c r="N200" s="258"/>
      <c r="O200" s="258"/>
      <c r="P200" s="258"/>
      <c r="Q200" s="258"/>
      <c r="R200" s="258"/>
      <c r="S200" s="258"/>
      <c r="T200" s="259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0" t="s">
        <v>130</v>
      </c>
      <c r="AU200" s="260" t="s">
        <v>86</v>
      </c>
      <c r="AV200" s="15" t="s">
        <v>128</v>
      </c>
      <c r="AW200" s="15" t="s">
        <v>32</v>
      </c>
      <c r="AX200" s="15" t="s">
        <v>84</v>
      </c>
      <c r="AY200" s="260" t="s">
        <v>121</v>
      </c>
    </row>
    <row r="201" s="2" customFormat="1" ht="21.75" customHeight="1">
      <c r="A201" s="38"/>
      <c r="B201" s="39"/>
      <c r="C201" s="215" t="s">
        <v>220</v>
      </c>
      <c r="D201" s="215" t="s">
        <v>123</v>
      </c>
      <c r="E201" s="216" t="s">
        <v>221</v>
      </c>
      <c r="F201" s="217" t="s">
        <v>222</v>
      </c>
      <c r="G201" s="218" t="s">
        <v>136</v>
      </c>
      <c r="H201" s="219">
        <v>160</v>
      </c>
      <c r="I201" s="220"/>
      <c r="J201" s="221">
        <f>ROUND(I201*H201,2)</f>
        <v>0</v>
      </c>
      <c r="K201" s="217" t="s">
        <v>1</v>
      </c>
      <c r="L201" s="44"/>
      <c r="M201" s="222" t="s">
        <v>1</v>
      </c>
      <c r="N201" s="223" t="s">
        <v>41</v>
      </c>
      <c r="O201" s="91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6" t="s">
        <v>128</v>
      </c>
      <c r="AT201" s="226" t="s">
        <v>123</v>
      </c>
      <c r="AU201" s="226" t="s">
        <v>86</v>
      </c>
      <c r="AY201" s="17" t="s">
        <v>121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7" t="s">
        <v>84</v>
      </c>
      <c r="BK201" s="227">
        <f>ROUND(I201*H201,2)</f>
        <v>0</v>
      </c>
      <c r="BL201" s="17" t="s">
        <v>128</v>
      </c>
      <c r="BM201" s="226" t="s">
        <v>223</v>
      </c>
    </row>
    <row r="202" s="2" customFormat="1" ht="16.5" customHeight="1">
      <c r="A202" s="38"/>
      <c r="B202" s="39"/>
      <c r="C202" s="261" t="s">
        <v>224</v>
      </c>
      <c r="D202" s="261" t="s">
        <v>174</v>
      </c>
      <c r="E202" s="262" t="s">
        <v>225</v>
      </c>
      <c r="F202" s="263" t="s">
        <v>226</v>
      </c>
      <c r="G202" s="264" t="s">
        <v>136</v>
      </c>
      <c r="H202" s="265">
        <v>160</v>
      </c>
      <c r="I202" s="266"/>
      <c r="J202" s="267">
        <f>ROUND(I202*H202,2)</f>
        <v>0</v>
      </c>
      <c r="K202" s="263" t="s">
        <v>127</v>
      </c>
      <c r="L202" s="268"/>
      <c r="M202" s="269" t="s">
        <v>1</v>
      </c>
      <c r="N202" s="270" t="s">
        <v>41</v>
      </c>
      <c r="O202" s="91"/>
      <c r="P202" s="224">
        <f>O202*H202</f>
        <v>0</v>
      </c>
      <c r="Q202" s="224">
        <v>0.00064000000000000005</v>
      </c>
      <c r="R202" s="224">
        <f>Q202*H202</f>
        <v>0.10240000000000001</v>
      </c>
      <c r="S202" s="224">
        <v>0</v>
      </c>
      <c r="T202" s="225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6" t="s">
        <v>163</v>
      </c>
      <c r="AT202" s="226" t="s">
        <v>174</v>
      </c>
      <c r="AU202" s="226" t="s">
        <v>86</v>
      </c>
      <c r="AY202" s="17" t="s">
        <v>121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7" t="s">
        <v>84</v>
      </c>
      <c r="BK202" s="227">
        <f>ROUND(I202*H202,2)</f>
        <v>0</v>
      </c>
      <c r="BL202" s="17" t="s">
        <v>128</v>
      </c>
      <c r="BM202" s="226" t="s">
        <v>227</v>
      </c>
    </row>
    <row r="203" s="2" customFormat="1">
      <c r="A203" s="38"/>
      <c r="B203" s="39"/>
      <c r="C203" s="40"/>
      <c r="D203" s="230" t="s">
        <v>218</v>
      </c>
      <c r="E203" s="40"/>
      <c r="F203" s="271" t="s">
        <v>228</v>
      </c>
      <c r="G203" s="40"/>
      <c r="H203" s="40"/>
      <c r="I203" s="272"/>
      <c r="J203" s="40"/>
      <c r="K203" s="40"/>
      <c r="L203" s="44"/>
      <c r="M203" s="273"/>
      <c r="N203" s="274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218</v>
      </c>
      <c r="AU203" s="17" t="s">
        <v>86</v>
      </c>
    </row>
    <row r="204" s="12" customFormat="1" ht="22.8" customHeight="1">
      <c r="A204" s="12"/>
      <c r="B204" s="199"/>
      <c r="C204" s="200"/>
      <c r="D204" s="201" t="s">
        <v>75</v>
      </c>
      <c r="E204" s="213" t="s">
        <v>229</v>
      </c>
      <c r="F204" s="213" t="s">
        <v>230</v>
      </c>
      <c r="G204" s="200"/>
      <c r="H204" s="200"/>
      <c r="I204" s="203"/>
      <c r="J204" s="214">
        <f>BK204</f>
        <v>0</v>
      </c>
      <c r="K204" s="200"/>
      <c r="L204" s="205"/>
      <c r="M204" s="206"/>
      <c r="N204" s="207"/>
      <c r="O204" s="207"/>
      <c r="P204" s="208">
        <f>P205</f>
        <v>0</v>
      </c>
      <c r="Q204" s="207"/>
      <c r="R204" s="208">
        <f>R205</f>
        <v>0</v>
      </c>
      <c r="S204" s="207"/>
      <c r="T204" s="209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0" t="s">
        <v>84</v>
      </c>
      <c r="AT204" s="211" t="s">
        <v>75</v>
      </c>
      <c r="AU204" s="211" t="s">
        <v>84</v>
      </c>
      <c r="AY204" s="210" t="s">
        <v>121</v>
      </c>
      <c r="BK204" s="212">
        <f>BK205</f>
        <v>0</v>
      </c>
    </row>
    <row r="205" s="2" customFormat="1" ht="44.25" customHeight="1">
      <c r="A205" s="38"/>
      <c r="B205" s="39"/>
      <c r="C205" s="215" t="s">
        <v>7</v>
      </c>
      <c r="D205" s="215" t="s">
        <v>123</v>
      </c>
      <c r="E205" s="216" t="s">
        <v>231</v>
      </c>
      <c r="F205" s="217" t="s">
        <v>232</v>
      </c>
      <c r="G205" s="218" t="s">
        <v>233</v>
      </c>
      <c r="H205" s="219">
        <v>37.445999999999998</v>
      </c>
      <c r="I205" s="220"/>
      <c r="J205" s="221">
        <f>ROUND(I205*H205,2)</f>
        <v>0</v>
      </c>
      <c r="K205" s="217" t="s">
        <v>1</v>
      </c>
      <c r="L205" s="44"/>
      <c r="M205" s="222" t="s">
        <v>1</v>
      </c>
      <c r="N205" s="223" t="s">
        <v>41</v>
      </c>
      <c r="O205" s="91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6" t="s">
        <v>128</v>
      </c>
      <c r="AT205" s="226" t="s">
        <v>123</v>
      </c>
      <c r="AU205" s="226" t="s">
        <v>86</v>
      </c>
      <c r="AY205" s="17" t="s">
        <v>121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7" t="s">
        <v>84</v>
      </c>
      <c r="BK205" s="227">
        <f>ROUND(I205*H205,2)</f>
        <v>0</v>
      </c>
      <c r="BL205" s="17" t="s">
        <v>128</v>
      </c>
      <c r="BM205" s="226" t="s">
        <v>234</v>
      </c>
    </row>
    <row r="206" s="12" customFormat="1" ht="22.8" customHeight="1">
      <c r="A206" s="12"/>
      <c r="B206" s="199"/>
      <c r="C206" s="200"/>
      <c r="D206" s="201" t="s">
        <v>75</v>
      </c>
      <c r="E206" s="213" t="s">
        <v>235</v>
      </c>
      <c r="F206" s="213" t="s">
        <v>236</v>
      </c>
      <c r="G206" s="200"/>
      <c r="H206" s="200"/>
      <c r="I206" s="203"/>
      <c r="J206" s="214">
        <f>BK206</f>
        <v>0</v>
      </c>
      <c r="K206" s="200"/>
      <c r="L206" s="205"/>
      <c r="M206" s="206"/>
      <c r="N206" s="207"/>
      <c r="O206" s="207"/>
      <c r="P206" s="208">
        <f>P207</f>
        <v>0</v>
      </c>
      <c r="Q206" s="207"/>
      <c r="R206" s="208">
        <f>R207</f>
        <v>0</v>
      </c>
      <c r="S206" s="207"/>
      <c r="T206" s="209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0" t="s">
        <v>84</v>
      </c>
      <c r="AT206" s="211" t="s">
        <v>75</v>
      </c>
      <c r="AU206" s="211" t="s">
        <v>84</v>
      </c>
      <c r="AY206" s="210" t="s">
        <v>121</v>
      </c>
      <c r="BK206" s="212">
        <f>BK207</f>
        <v>0</v>
      </c>
    </row>
    <row r="207" s="2" customFormat="1" ht="44.25" customHeight="1">
      <c r="A207" s="38"/>
      <c r="B207" s="39"/>
      <c r="C207" s="215" t="s">
        <v>237</v>
      </c>
      <c r="D207" s="215" t="s">
        <v>123</v>
      </c>
      <c r="E207" s="216" t="s">
        <v>238</v>
      </c>
      <c r="F207" s="217" t="s">
        <v>239</v>
      </c>
      <c r="G207" s="218" t="s">
        <v>233</v>
      </c>
      <c r="H207" s="219">
        <v>127.681</v>
      </c>
      <c r="I207" s="220"/>
      <c r="J207" s="221">
        <f>ROUND(I207*H207,2)</f>
        <v>0</v>
      </c>
      <c r="K207" s="217" t="s">
        <v>1</v>
      </c>
      <c r="L207" s="44"/>
      <c r="M207" s="222" t="s">
        <v>1</v>
      </c>
      <c r="N207" s="223" t="s">
        <v>41</v>
      </c>
      <c r="O207" s="91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6" t="s">
        <v>128</v>
      </c>
      <c r="AT207" s="226" t="s">
        <v>123</v>
      </c>
      <c r="AU207" s="226" t="s">
        <v>86</v>
      </c>
      <c r="AY207" s="17" t="s">
        <v>121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7" t="s">
        <v>84</v>
      </c>
      <c r="BK207" s="227">
        <f>ROUND(I207*H207,2)</f>
        <v>0</v>
      </c>
      <c r="BL207" s="17" t="s">
        <v>128</v>
      </c>
      <c r="BM207" s="226" t="s">
        <v>240</v>
      </c>
    </row>
    <row r="208" s="12" customFormat="1" ht="25.92" customHeight="1">
      <c r="A208" s="12"/>
      <c r="B208" s="199"/>
      <c r="C208" s="200"/>
      <c r="D208" s="201" t="s">
        <v>75</v>
      </c>
      <c r="E208" s="202" t="s">
        <v>241</v>
      </c>
      <c r="F208" s="202" t="s">
        <v>242</v>
      </c>
      <c r="G208" s="200"/>
      <c r="H208" s="200"/>
      <c r="I208" s="203"/>
      <c r="J208" s="204">
        <f>BK208</f>
        <v>0</v>
      </c>
      <c r="K208" s="200"/>
      <c r="L208" s="205"/>
      <c r="M208" s="206"/>
      <c r="N208" s="207"/>
      <c r="O208" s="207"/>
      <c r="P208" s="208">
        <f>P209</f>
        <v>0</v>
      </c>
      <c r="Q208" s="207"/>
      <c r="R208" s="208">
        <f>R209</f>
        <v>0</v>
      </c>
      <c r="S208" s="207"/>
      <c r="T208" s="209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0" t="s">
        <v>150</v>
      </c>
      <c r="AT208" s="211" t="s">
        <v>75</v>
      </c>
      <c r="AU208" s="211" t="s">
        <v>76</v>
      </c>
      <c r="AY208" s="210" t="s">
        <v>121</v>
      </c>
      <c r="BK208" s="212">
        <f>BK209</f>
        <v>0</v>
      </c>
    </row>
    <row r="209" s="12" customFormat="1" ht="22.8" customHeight="1">
      <c r="A209" s="12"/>
      <c r="B209" s="199"/>
      <c r="C209" s="200"/>
      <c r="D209" s="201" t="s">
        <v>75</v>
      </c>
      <c r="E209" s="213" t="s">
        <v>243</v>
      </c>
      <c r="F209" s="213" t="s">
        <v>244</v>
      </c>
      <c r="G209" s="200"/>
      <c r="H209" s="200"/>
      <c r="I209" s="203"/>
      <c r="J209" s="214">
        <f>BK209</f>
        <v>0</v>
      </c>
      <c r="K209" s="200"/>
      <c r="L209" s="205"/>
      <c r="M209" s="206"/>
      <c r="N209" s="207"/>
      <c r="O209" s="207"/>
      <c r="P209" s="208">
        <f>SUM(P210:P211)</f>
        <v>0</v>
      </c>
      <c r="Q209" s="207"/>
      <c r="R209" s="208">
        <f>SUM(R210:R211)</f>
        <v>0</v>
      </c>
      <c r="S209" s="207"/>
      <c r="T209" s="209">
        <f>SUM(T210:T211)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0" t="s">
        <v>150</v>
      </c>
      <c r="AT209" s="211" t="s">
        <v>75</v>
      </c>
      <c r="AU209" s="211" t="s">
        <v>84</v>
      </c>
      <c r="AY209" s="210" t="s">
        <v>121</v>
      </c>
      <c r="BK209" s="212">
        <f>SUM(BK210:BK211)</f>
        <v>0</v>
      </c>
    </row>
    <row r="210" s="2" customFormat="1" ht="16.5" customHeight="1">
      <c r="A210" s="38"/>
      <c r="B210" s="39"/>
      <c r="C210" s="215" t="s">
        <v>245</v>
      </c>
      <c r="D210" s="215" t="s">
        <v>123</v>
      </c>
      <c r="E210" s="216" t="s">
        <v>246</v>
      </c>
      <c r="F210" s="217" t="s">
        <v>247</v>
      </c>
      <c r="G210" s="218" t="s">
        <v>248</v>
      </c>
      <c r="H210" s="219">
        <v>1</v>
      </c>
      <c r="I210" s="220"/>
      <c r="J210" s="221">
        <f>ROUND(I210*H210,2)</f>
        <v>0</v>
      </c>
      <c r="K210" s="217" t="s">
        <v>127</v>
      </c>
      <c r="L210" s="44"/>
      <c r="M210" s="222" t="s">
        <v>1</v>
      </c>
      <c r="N210" s="223" t="s">
        <v>41</v>
      </c>
      <c r="O210" s="91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6" t="s">
        <v>249</v>
      </c>
      <c r="AT210" s="226" t="s">
        <v>123</v>
      </c>
      <c r="AU210" s="226" t="s">
        <v>86</v>
      </c>
      <c r="AY210" s="17" t="s">
        <v>121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7" t="s">
        <v>84</v>
      </c>
      <c r="BK210" s="227">
        <f>ROUND(I210*H210,2)</f>
        <v>0</v>
      </c>
      <c r="BL210" s="17" t="s">
        <v>249</v>
      </c>
      <c r="BM210" s="226" t="s">
        <v>250</v>
      </c>
    </row>
    <row r="211" s="2" customFormat="1">
      <c r="A211" s="38"/>
      <c r="B211" s="39"/>
      <c r="C211" s="40"/>
      <c r="D211" s="230" t="s">
        <v>218</v>
      </c>
      <c r="E211" s="40"/>
      <c r="F211" s="271" t="s">
        <v>251</v>
      </c>
      <c r="G211" s="40"/>
      <c r="H211" s="40"/>
      <c r="I211" s="272"/>
      <c r="J211" s="40"/>
      <c r="K211" s="40"/>
      <c r="L211" s="44"/>
      <c r="M211" s="275"/>
      <c r="N211" s="276"/>
      <c r="O211" s="277"/>
      <c r="P211" s="277"/>
      <c r="Q211" s="277"/>
      <c r="R211" s="277"/>
      <c r="S211" s="277"/>
      <c r="T211" s="27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218</v>
      </c>
      <c r="AU211" s="17" t="s">
        <v>86</v>
      </c>
    </row>
    <row r="212" s="2" customFormat="1" ht="6.96" customHeight="1">
      <c r="A212" s="38"/>
      <c r="B212" s="66"/>
      <c r="C212" s="67"/>
      <c r="D212" s="67"/>
      <c r="E212" s="67"/>
      <c r="F212" s="67"/>
      <c r="G212" s="67"/>
      <c r="H212" s="67"/>
      <c r="I212" s="67"/>
      <c r="J212" s="67"/>
      <c r="K212" s="67"/>
      <c r="L212" s="44"/>
      <c r="M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</row>
  </sheetData>
  <sheetProtection sheet="1" autoFilter="0" formatColumns="0" formatRows="0" objects="1" scenarios="1" spinCount="100000" saltValue="3zKWIYHmpjiPIuZvmrI2zBIO4Q9J7b2qh3p+Pka/ZlU0iX/7+mYFNhKGr+zmXNHqa4l1Bh7iqWhF/B7n8m5+fA==" hashValue="z9amaGE7SgaSyb5FCdqvufyWWvxd4KVL5uGMplKkKdisDx7zFHCTP3llEeYSLeTJeI0ku5dAbaBhUlLniapvjg==" algorithmName="SHA-512" password="CC35"/>
  <autoFilter ref="C123:K211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3"/>
      <c r="C3" s="134"/>
      <c r="D3" s="134"/>
      <c r="E3" s="134"/>
      <c r="F3" s="134"/>
      <c r="G3" s="134"/>
      <c r="H3" s="20"/>
    </row>
    <row r="4" s="1" customFormat="1" ht="24.96" customHeight="1">
      <c r="B4" s="20"/>
      <c r="C4" s="135" t="s">
        <v>252</v>
      </c>
      <c r="H4" s="20"/>
    </row>
    <row r="5" s="1" customFormat="1" ht="12" customHeight="1">
      <c r="B5" s="20"/>
      <c r="C5" s="279" t="s">
        <v>13</v>
      </c>
      <c r="D5" s="144" t="s">
        <v>14</v>
      </c>
      <c r="E5" s="1"/>
      <c r="F5" s="1"/>
      <c r="H5" s="20"/>
    </row>
    <row r="6" s="1" customFormat="1" ht="36.96" customHeight="1">
      <c r="B6" s="20"/>
      <c r="C6" s="280" t="s">
        <v>16</v>
      </c>
      <c r="D6" s="281" t="s">
        <v>17</v>
      </c>
      <c r="E6" s="1"/>
      <c r="F6" s="1"/>
      <c r="H6" s="20"/>
    </row>
    <row r="7" s="1" customFormat="1" ht="16.5" customHeight="1">
      <c r="B7" s="20"/>
      <c r="C7" s="137" t="s">
        <v>22</v>
      </c>
      <c r="D7" s="141" t="str">
        <f>'Rekapitulace stavby'!AN8</f>
        <v>16. 3. 2024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88"/>
      <c r="B9" s="282"/>
      <c r="C9" s="283" t="s">
        <v>57</v>
      </c>
      <c r="D9" s="284" t="s">
        <v>58</v>
      </c>
      <c r="E9" s="284" t="s">
        <v>108</v>
      </c>
      <c r="F9" s="285" t="s">
        <v>253</v>
      </c>
      <c r="G9" s="188"/>
      <c r="H9" s="282"/>
    </row>
    <row r="10" s="2" customFormat="1" ht="26.4" customHeight="1">
      <c r="A10" s="38"/>
      <c r="B10" s="44"/>
      <c r="C10" s="286" t="s">
        <v>254</v>
      </c>
      <c r="D10" s="286" t="s">
        <v>82</v>
      </c>
      <c r="E10" s="38"/>
      <c r="F10" s="38"/>
      <c r="G10" s="38"/>
      <c r="H10" s="44"/>
    </row>
    <row r="11" s="2" customFormat="1" ht="16.8" customHeight="1">
      <c r="A11" s="38"/>
      <c r="B11" s="44"/>
      <c r="C11" s="287" t="s">
        <v>87</v>
      </c>
      <c r="D11" s="288" t="s">
        <v>87</v>
      </c>
      <c r="E11" s="289" t="s">
        <v>88</v>
      </c>
      <c r="F11" s="290">
        <v>81.75</v>
      </c>
      <c r="G11" s="38"/>
      <c r="H11" s="44"/>
    </row>
    <row r="12" s="2" customFormat="1" ht="16.8" customHeight="1">
      <c r="A12" s="38"/>
      <c r="B12" s="44"/>
      <c r="C12" s="291" t="s">
        <v>1</v>
      </c>
      <c r="D12" s="291" t="s">
        <v>131</v>
      </c>
      <c r="E12" s="17" t="s">
        <v>1</v>
      </c>
      <c r="F12" s="292">
        <v>0</v>
      </c>
      <c r="G12" s="38"/>
      <c r="H12" s="44"/>
    </row>
    <row r="13" s="2" customFormat="1" ht="16.8" customHeight="1">
      <c r="A13" s="38"/>
      <c r="B13" s="44"/>
      <c r="C13" s="291" t="s">
        <v>1</v>
      </c>
      <c r="D13" s="291" t="s">
        <v>144</v>
      </c>
      <c r="E13" s="17" t="s">
        <v>1</v>
      </c>
      <c r="F13" s="292">
        <v>81.75</v>
      </c>
      <c r="G13" s="38"/>
      <c r="H13" s="44"/>
    </row>
    <row r="14" s="2" customFormat="1" ht="16.8" customHeight="1">
      <c r="A14" s="38"/>
      <c r="B14" s="44"/>
      <c r="C14" s="291" t="s">
        <v>87</v>
      </c>
      <c r="D14" s="291" t="s">
        <v>133</v>
      </c>
      <c r="E14" s="17" t="s">
        <v>1</v>
      </c>
      <c r="F14" s="292">
        <v>81.75</v>
      </c>
      <c r="G14" s="38"/>
      <c r="H14" s="44"/>
    </row>
    <row r="15" s="2" customFormat="1" ht="16.8" customHeight="1">
      <c r="A15" s="38"/>
      <c r="B15" s="44"/>
      <c r="C15" s="293" t="s">
        <v>255</v>
      </c>
      <c r="D15" s="38"/>
      <c r="E15" s="38"/>
      <c r="F15" s="38"/>
      <c r="G15" s="38"/>
      <c r="H15" s="44"/>
    </row>
    <row r="16" s="2" customFormat="1">
      <c r="A16" s="38"/>
      <c r="B16" s="44"/>
      <c r="C16" s="291" t="s">
        <v>141</v>
      </c>
      <c r="D16" s="291" t="s">
        <v>256</v>
      </c>
      <c r="E16" s="17" t="s">
        <v>88</v>
      </c>
      <c r="F16" s="292">
        <v>81.75</v>
      </c>
      <c r="G16" s="38"/>
      <c r="H16" s="44"/>
    </row>
    <row r="17" s="2" customFormat="1">
      <c r="A17" s="38"/>
      <c r="B17" s="44"/>
      <c r="C17" s="291" t="s">
        <v>151</v>
      </c>
      <c r="D17" s="291" t="s">
        <v>152</v>
      </c>
      <c r="E17" s="17" t="s">
        <v>88</v>
      </c>
      <c r="F17" s="292">
        <v>81.75</v>
      </c>
      <c r="G17" s="38"/>
      <c r="H17" s="44"/>
    </row>
    <row r="18" s="2" customFormat="1" ht="7.44" customHeight="1">
      <c r="A18" s="38"/>
      <c r="B18" s="167"/>
      <c r="C18" s="168"/>
      <c r="D18" s="168"/>
      <c r="E18" s="168"/>
      <c r="F18" s="168"/>
      <c r="G18" s="168"/>
      <c r="H18" s="44"/>
    </row>
    <row r="19" s="2" customFormat="1">
      <c r="A19" s="38"/>
      <c r="B19" s="38"/>
      <c r="C19" s="38"/>
      <c r="D19" s="38"/>
      <c r="E19" s="38"/>
      <c r="F19" s="38"/>
      <c r="G19" s="38"/>
      <c r="H19" s="38"/>
    </row>
  </sheetData>
  <sheetProtection sheet="1" formatColumns="0" formatRows="0" objects="1" scenarios="1" spinCount="100000" saltValue="lSyF6UBe6sFQdSSVnvIz37JdziwgymxryoTLNiMsvv/5azaOZHzbG9R8Mt2gFyTTT3gpdkyHhN2mUNGLlRDwiA==" hashValue="lGAZvJbQuBl7HAKkU91UZxKZSRmnzlHaCmsa2pDvuLtnDICtLSJn6mstX1qeBobX4m2DhjbilTD9Mur1XyTED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DESKTOP-HEO79GD\tomas</dc:creator>
  <cp:lastModifiedBy>DESKTOP-HEO79GD\tomas</cp:lastModifiedBy>
  <dcterms:created xsi:type="dcterms:W3CDTF">2024-03-20T11:41:52Z</dcterms:created>
  <dcterms:modified xsi:type="dcterms:W3CDTF">2024-03-20T11:41:56Z</dcterms:modified>
</cp:coreProperties>
</file>