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I. ETAPA" sheetId="2" r:id="rId2"/>
    <sheet name="102 - II. ETAPA" sheetId="3" r:id="rId3"/>
    <sheet name="900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'101 - I. ETAPA'!$C$85:$K$214</definedName>
    <definedName name="_xlnm.Print_Area" localSheetId="1">'101 - I. ETAPA'!$C$4:$J$39,'101 - I. ETAPA'!$C$45:$J$67,'101 - I. ETAPA'!$C$73:$K$214</definedName>
    <definedName name="_xlnm._FilterDatabase" localSheetId="2" hidden="1">'102 - II. ETAPA'!$C$84:$K$201</definedName>
    <definedName name="_xlnm.Print_Area" localSheetId="2">'102 - II. ETAPA'!$C$4:$J$39,'102 - II. ETAPA'!$C$45:$J$66,'102 - II. ETAPA'!$C$72:$K$201</definedName>
    <definedName name="_xlnm._FilterDatabase" localSheetId="3" hidden="1">'900 - VRN'!$C$82:$K$103</definedName>
    <definedName name="_xlnm.Print_Area" localSheetId="3">'900 - VRN'!$C$4:$J$39,'900 - VRN'!$C$45:$J$64,'900 - VRN'!$C$70:$K$103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'101 - I. ETAPA'!$85:$85</definedName>
    <definedName name="_xlnm.Print_Titles" localSheetId="2">'102 - II. ETAPA'!$84:$84</definedName>
    <definedName name="_xlnm.Print_Titles" localSheetId="3">'900 - VRN'!$82:$82</definedName>
  </definedNames>
  <calcPr fullCalcOnLoad="1"/>
</workbook>
</file>

<file path=xl/sharedStrings.xml><?xml version="1.0" encoding="utf-8"?>
<sst xmlns="http://schemas.openxmlformats.org/spreadsheetml/2006/main" count="3367" uniqueCount="568">
  <si>
    <t>Export Komplet</t>
  </si>
  <si>
    <t>VZ</t>
  </si>
  <si>
    <t>2.0</t>
  </si>
  <si>
    <t>ZAMOK</t>
  </si>
  <si>
    <t>False</t>
  </si>
  <si>
    <t>{f9165965-2a58-427c-8daf-d6ada4272f62}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</si>
  <si>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</si>
  <si>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</si>
  <si>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</si>
  <si>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</si>
  <si>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</si>
  <si>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</si>
  <si>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</si>
  <si>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</si>
  <si>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</si>
  <si>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</si>
  <si>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</si>
  <si>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KOMUNIKACE V ULICI WALDHEGEROVA V DOMAŽLICÍCH</t>
  </si>
  <si>
    <t>KSO:</t>
  </si>
  <si>
    <t/>
  </si>
  <si>
    <t>CC-CZ:</t>
  </si>
  <si>
    <t>Místo:</t>
  </si>
  <si>
    <t>Domažlice</t>
  </si>
  <si>
    <t>Datum:</t>
  </si>
  <si>
    <t>12. 2. 2024</t>
  </si>
  <si>
    <t>Zadavatel:</t>
  </si>
  <si>
    <t>IČ:</t>
  </si>
  <si>
    <t>Město Domažlice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</si>
  <si>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</si>
  <si>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</si>
  <si>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</si>
  <si>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</si>
  <si>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</si>
  <si>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</si>
  <si>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</si>
  <si>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</si>
  <si>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</si>
  <si>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</si>
  <si>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</si>
  <si>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</si>
  <si>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</si>
  <si>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</si>
  <si>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</si>
  <si>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</si>
  <si>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</si>
  <si>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</si>
  <si>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</si>
  <si>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</si>
  <si>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</si>
  <si>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</si>
  <si>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</si>
  <si>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</si>
  <si>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</si>
  <si>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</si>
  <si>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</si>
  <si>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</si>
  <si>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</si>
  <si>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</si>
  <si>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</si>
  <si>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</si>
  <si>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</si>
  <si>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</si>
  <si>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</si>
  <si>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</si>
  <si>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</si>
  <si>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</si>
  <si>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</si>
  <si>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</si>
  <si>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</si>
  <si>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</si>
  <si>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</si>
  <si>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</si>
  <si>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</si>
  <si>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</si>
  <si>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</si>
  <si>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</si>
  <si>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</si>
  <si>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</si>
  <si>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I. ETAPA</t>
  </si>
  <si>
    <t>STA</t>
  </si>
  <si>
    <t>1</t>
  </si>
  <si>
    <t>{1813f58d-cafd-4ba0-9900-1f320363e9d2}</t>
  </si>
  <si>
    <t>822 27 72</t>
  </si>
  <si>
    <t>2</t>
  </si>
  <si>
    <t>102</t>
  </si>
  <si>
    <t>II. ETAPA</t>
  </si>
  <si>
    <t>{379629e1-10db-4173-abe3-227c758f0638}</t>
  </si>
  <si>
    <t>900</t>
  </si>
  <si>
    <t>VRN</t>
  </si>
  <si>
    <t>VON</t>
  </si>
  <si>
    <t>{2125ef95-ef98-4103-a465-4f12ea69bd95}</t>
  </si>
  <si>
    <t>KRYCÍ LIST SOUPISU PRACÍ</t>
  </si>
  <si>
    <t>Objekt:</t>
  </si>
  <si>
    <t>101 - I. ETAPA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</si>
  <si>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</si>
  <si>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</si>
  <si>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</si>
  <si>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</si>
  <si>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</si>
  <si>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</si>
  <si>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</si>
  <si>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</si>
  <si>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</si>
  <si>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</si>
  <si>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</si>
  <si>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</si>
  <si>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</si>
  <si>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</si>
  <si>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</si>
  <si>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</si>
  <si>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</si>
  <si>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</si>
  <si>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</si>
  <si>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</si>
  <si>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</si>
  <si>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</si>
  <si>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</si>
  <si>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</si>
  <si>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</si>
  <si>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</si>
  <si>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</si>
  <si>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</si>
  <si>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</si>
  <si>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113107341</t>
  </si>
  <si>
    <t>Odstranění podkladů nebo krytů strojně plochy jednotlivě do 50 m2 s přemístěním hmot na skládku na vzdálenost do 3 m nebo s naložením na dopravní prostředek živičných, o tl. vrstvy do 50 mm</t>
  </si>
  <si>
    <t>m2</t>
  </si>
  <si>
    <t>CS ÚRS 2024 01</t>
  </si>
  <si>
    <t>4</t>
  </si>
  <si>
    <t>-284457653</t>
  </si>
  <si>
    <t>Online PSC</t>
  </si>
  <si>
    <t>https://podminky.urs.cz/item/CS_URS_2024_01/113107341</t>
  </si>
  <si>
    <t>VV</t>
  </si>
  <si>
    <t>"pro vyrovnání výškové diference, na délku cca 5 m"</t>
  </si>
  <si>
    <t>"ZÚ" 17*5</t>
  </si>
  <si>
    <t>"KÚ" 3,5*5</t>
  </si>
  <si>
    <t>Součet</t>
  </si>
  <si>
    <t>5</t>
  </si>
  <si>
    <t>Komunikace pozemní</t>
  </si>
  <si>
    <t>569811111</t>
  </si>
  <si>
    <t>Zpevnění krajnic nebo komunikací pro pěší s rozprostřením a zhutněním, po zhutnění štěrkodrtí tl. 50 mm</t>
  </si>
  <si>
    <t>-954059662</t>
  </si>
  <si>
    <t>https://podminky.urs.cz/item/CS_URS_2024_01/569811111</t>
  </si>
  <si>
    <t>"prům. šířka krajnice 0,25 m"</t>
  </si>
  <si>
    <t>(1105*0,25)*2</t>
  </si>
  <si>
    <t>3</t>
  </si>
  <si>
    <t>572141111</t>
  </si>
  <si>
    <t>Vyrovnání povrchu dosavadních krytů s rozprostřením hmot a zhutněním asfaltovým betonem ACL (AB) tl. od 20 do 40 mm</t>
  </si>
  <si>
    <t>-1636163104</t>
  </si>
  <si>
    <t>https://podminky.urs.cz/item/CS_URS_2024_01/572141111</t>
  </si>
  <si>
    <t>"LOKÁLNÍ VYROVNÁVKY" 2280</t>
  </si>
  <si>
    <t>"(bude upřesněno investorem)"</t>
  </si>
  <si>
    <t>572241112</t>
  </si>
  <si>
    <t>Vyspravení výtluků materiálem na bázi asfaltu s řezáním, vysekáním, očištěním, zaplněním směsí a zhutněním asfaltovým betonem ACP (AB) při vyspravované ploše na 1 km komunikace do 10 % tl. přes 40 do 60 mm</t>
  </si>
  <si>
    <t>-1015830240</t>
  </si>
  <si>
    <t>https://podminky.urs.cz/item/CS_URS_2024_01/572241112</t>
  </si>
  <si>
    <t>"ODHAD" 365</t>
  </si>
  <si>
    <t>573211108</t>
  </si>
  <si>
    <t>Postřik spojovací PS bez posypu kamenivem z asfaltu silničního, v množství 0,40 kg/m2</t>
  </si>
  <si>
    <t>-1115204476</t>
  </si>
  <si>
    <t>https://podminky.urs.cz/item/CS_URS_2024_01/573211108</t>
  </si>
  <si>
    <t>"KOMUNIKACE" 4080</t>
  </si>
  <si>
    <t>"SJEZDY" 425</t>
  </si>
  <si>
    <t>6</t>
  </si>
  <si>
    <t>577144221</t>
  </si>
  <si>
    <t>Asfaltový beton vrstva obrusná ACO 11 (ABS) s rozprostřením a se zhutněním z nemodifikovaného asfaltu v pruhu šířky přes 3 m tř. II, po zhutnění tl. 50 mm</t>
  </si>
  <si>
    <t>-1392085129</t>
  </si>
  <si>
    <t>https://podminky.urs.cz/item/CS_URS_2024_01/577144221</t>
  </si>
  <si>
    <t>8</t>
  </si>
  <si>
    <t>Trubní vedení</t>
  </si>
  <si>
    <t>7</t>
  </si>
  <si>
    <t>899132121</t>
  </si>
  <si>
    <t>Výměna (výšková úprava) poklopu kanalizačního s rámem pevným s ošetřením podkladních vrstev hloubky do 25 cm</t>
  </si>
  <si>
    <t>kus</t>
  </si>
  <si>
    <t>-473743864</t>
  </si>
  <si>
    <t>https://podminky.urs.cz/item/CS_URS_2024_01/899132121</t>
  </si>
  <si>
    <t>"stáv. kanal. šachty v trase" 3</t>
  </si>
  <si>
    <t>M</t>
  </si>
  <si>
    <t>55241017</t>
  </si>
  <si>
    <t>poklop šachtový litinový kruhový DN 600 bez ventilace tř D400 pro běžný provoz</t>
  </si>
  <si>
    <t>-788948642</t>
  </si>
  <si>
    <t>9</t>
  </si>
  <si>
    <t>899132212</t>
  </si>
  <si>
    <t>Výměna (výšková úprava) poklopu vodovodního samonivelačního nebo pevného šoupátkového</t>
  </si>
  <si>
    <t>-272726587</t>
  </si>
  <si>
    <t>https://podminky.urs.cz/item/CS_URS_2024_01/899132212</t>
  </si>
  <si>
    <t>"stáv. vodovodní uzávěr v trase" 1</t>
  </si>
  <si>
    <t>10</t>
  </si>
  <si>
    <t>55241101</t>
  </si>
  <si>
    <t>poklop šoupátkový litinový bez ventilace tř D400 v pevném rámu</t>
  </si>
  <si>
    <t>351581434</t>
  </si>
  <si>
    <t>Ostatní konstrukce a práce, bourání</t>
  </si>
  <si>
    <t>11</t>
  </si>
  <si>
    <t>913121111</t>
  </si>
  <si>
    <t>Montáž a demontáž dočasných dopravních značek kompletních značek vč. podstavce a sloupku základních</t>
  </si>
  <si>
    <t>1053543529</t>
  </si>
  <si>
    <t>https://podminky.urs.cz/item/CS_URS_2024_01/913121111</t>
  </si>
  <si>
    <t>"viz příloha PD - Dopravní opatření během stavby"</t>
  </si>
  <si>
    <t>"I. ETAPA"</t>
  </si>
  <si>
    <t>"B 1" 2</t>
  </si>
  <si>
    <t>913121211</t>
  </si>
  <si>
    <t>Montáž a demontáž dočasných dopravních značek Příplatek za první a každý další den použití dočasných dopravních značek k ceně 12-1111</t>
  </si>
  <si>
    <t>410071339</t>
  </si>
  <si>
    <t>https://podminky.urs.cz/item/CS_URS_2024_01/913121211</t>
  </si>
  <si>
    <t>"předpokládaná doba výstavby I. ETAPY cca 20 dní"</t>
  </si>
  <si>
    <t>20*2</t>
  </si>
  <si>
    <t>13</t>
  </si>
  <si>
    <t>913211113</t>
  </si>
  <si>
    <t>Montáž a demontáž dočasných dopravních zábran reflexních, šířky 3 m</t>
  </si>
  <si>
    <t>-721742818</t>
  </si>
  <si>
    <t>https://podminky.urs.cz/item/CS_URS_2024_01/913211113</t>
  </si>
  <si>
    <t>"Z 2" 2</t>
  </si>
  <si>
    <t>14</t>
  </si>
  <si>
    <t>913211213</t>
  </si>
  <si>
    <t>Montáž a demontáž dočasných dopravních zábran Příplatek za první a každý další den použití dočasných dopravních zábran k ceně 21-1113</t>
  </si>
  <si>
    <t>-1433622135</t>
  </si>
  <si>
    <t>https://podminky.urs.cz/item/CS_URS_2024_01/913211213</t>
  </si>
  <si>
    <t>15</t>
  </si>
  <si>
    <t>919731121</t>
  </si>
  <si>
    <t>Zarovnání styčné plochy podkladu nebo krytu podél vybourané části komunikace nebo zpevněné plochy živičné tl. do 50 mm</t>
  </si>
  <si>
    <t>m</t>
  </si>
  <si>
    <t>-1944415615</t>
  </si>
  <si>
    <t>https://podminky.urs.cz/item/CS_URS_2024_01/919731121</t>
  </si>
  <si>
    <t>"ZÚ" 17</t>
  </si>
  <si>
    <t>"KÚ" 3,5</t>
  </si>
  <si>
    <t>16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</si>
  <si>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</si>
  <si>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</si>
  <si>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370048503</t>
  </si>
  <si>
    <t>https://podminky.urs.cz/item/CS_URS_2024_01/919732211</t>
  </si>
  <si>
    <t>17</t>
  </si>
  <si>
    <t>919735111</t>
  </si>
  <si>
    <t>Řezání stávajícího živičného krytu nebo podkladu hloubky do 50 mm</t>
  </si>
  <si>
    <t>68112255</t>
  </si>
  <si>
    <t>https://podminky.urs.cz/item/CS_URS_2024_01/919735111</t>
  </si>
  <si>
    <t>18</t>
  </si>
  <si>
    <t>938908411</t>
  </si>
  <si>
    <t>Čištění vozovek splachováním vodou povrchu podkladu nebo krytu živičného, betonového nebo dlážděného</t>
  </si>
  <si>
    <t>-1212205623</t>
  </si>
  <si>
    <t>https://podminky.urs.cz/item/CS_URS_2024_01/938908411</t>
  </si>
  <si>
    <t>19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</si>
  <si>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</si>
  <si>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</si>
  <si>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1959553422</t>
  </si>
  <si>
    <t>https://podminky.urs.cz/item/CS_URS_2024_01/938909311</t>
  </si>
  <si>
    <t>20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</si>
  <si>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</si>
  <si>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</si>
  <si>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-739328686</t>
  </si>
  <si>
    <t>https://podminky.urs.cz/item/CS_URS_2024_01/938909611</t>
  </si>
  <si>
    <t>"prům. šířka krajnice cca 0,25 m"</t>
  </si>
  <si>
    <t>997</t>
  </si>
  <si>
    <t>Přesun sutě</t>
  </si>
  <si>
    <t>997221551</t>
  </si>
  <si>
    <t>Vodorovná doprava suti bez naložení, ale se složením a s hrubým urovnáním ze sypkých materiálů, na vzdálenost do 1 km</t>
  </si>
  <si>
    <t>t</t>
  </si>
  <si>
    <t>-991812363</t>
  </si>
  <si>
    <t>https://podminky.urs.cz/item/CS_URS_2024_01/997221551</t>
  </si>
  <si>
    <t>"materiál z krajnic" 69,6</t>
  </si>
  <si>
    <t>"materiál z čištění komunikace" 135,2</t>
  </si>
  <si>
    <t>22</t>
  </si>
  <si>
    <t>997221559</t>
  </si>
  <si>
    <t>Vodorovná doprava suti bez naložení, ale se složením a s hrubým urovnáním Příplatek k ceně za každý další započatý 1 km přes 1 km</t>
  </si>
  <si>
    <t>1482025360</t>
  </si>
  <si>
    <t>https://podminky.urs.cz/item/CS_URS_2024_01/997221559</t>
  </si>
  <si>
    <t>"na recyklační skládku AZS 98"</t>
  </si>
  <si>
    <t>"materiál z krajnic do 12 km" 11*69,6</t>
  </si>
  <si>
    <t>"materiál z čištění komunikace do 12 km" 11*135,2</t>
  </si>
  <si>
    <t>23</t>
  </si>
  <si>
    <t>997221561</t>
  </si>
  <si>
    <t>Vodorovná doprava suti bez naložení, ale se složením a s hrubým urovnáním z kusových materiálů, na vzdálenost do 1 km</t>
  </si>
  <si>
    <t>-989346612</t>
  </si>
  <si>
    <t>https://podminky.urs.cz/item/CS_URS_2024_01/997221561</t>
  </si>
  <si>
    <t>"živičné kry" 10,1</t>
  </si>
  <si>
    <t>24</t>
  </si>
  <si>
    <t>997221569</t>
  </si>
  <si>
    <t>-468384790</t>
  </si>
  <si>
    <t>https://podminky.urs.cz/item/CS_URS_2024_01/997221569</t>
  </si>
  <si>
    <t>"živičné kry do 12 km" 11*10,1</t>
  </si>
  <si>
    <t>25</t>
  </si>
  <si>
    <t>997221571</t>
  </si>
  <si>
    <t>Vodorovná doprava vybouraných hmot bez naložení, ale se složením a s hrubým urovnáním na vzdálenost do 1 km</t>
  </si>
  <si>
    <t>-1862678477</t>
  </si>
  <si>
    <t>https://podminky.urs.cz/item/CS_URS_2024_01/997221571</t>
  </si>
  <si>
    <t>"celkem" 2,1</t>
  </si>
  <si>
    <t>26</t>
  </si>
  <si>
    <t>997221579</t>
  </si>
  <si>
    <t>Vodorovná doprava vybouraných hmot bez naložení, ale se složením a s hrubým urovnáním na vzdálenost Příplatek k ceně za každý další započatý 1 km přes 1 km</t>
  </si>
  <si>
    <t>-505165135</t>
  </si>
  <si>
    <t>https://podminky.urs.cz/item/CS_URS_2024_01/997221579</t>
  </si>
  <si>
    <t>"do 12 km" 11*2,1</t>
  </si>
  <si>
    <t>27</t>
  </si>
  <si>
    <t>997221861</t>
  </si>
  <si>
    <t>Poplatek za uložení stavebního odpadu na recyklační skládce (skládkovné) z prostého betonu zatříděného do Katalogu odpadů pod kódem 17 01 01</t>
  </si>
  <si>
    <t>-1820264201</t>
  </si>
  <si>
    <t>https://podminky.urs.cz/item/CS_URS_2024_01/997221861</t>
  </si>
  <si>
    <t>28</t>
  </si>
  <si>
    <t>997221873</t>
  </si>
  <si>
    <t>Poplatek za uložení stavebního odpadu na recyklační skládce (skládkovné) zeminy a kamení zatříděného do Katalogu odpadů pod kódem 17 05 04</t>
  </si>
  <si>
    <t>82819277</t>
  </si>
  <si>
    <t>https://podminky.urs.cz/item/CS_URS_2024_01/997221873</t>
  </si>
  <si>
    <t>29</t>
  </si>
  <si>
    <t>997221875</t>
  </si>
  <si>
    <t>Poplatek za uložení stavebního odpadu na recyklační skládce (skládkovné) asfaltového bez obsahu dehtu zatříděného do Katalogu odpadů pod kódem 17 03 02</t>
  </si>
  <si>
    <t>-2058170225</t>
  </si>
  <si>
    <t>https://podminky.urs.cz/item/CS_URS_2024_01/997221875</t>
  </si>
  <si>
    <t>998</t>
  </si>
  <si>
    <t>Přesun hmot</t>
  </si>
  <si>
    <t>30</t>
  </si>
  <si>
    <t>998225111</t>
  </si>
  <si>
    <t>Přesun hmot pro komunikace s krytem z kameniva, monolitickým betonovým nebo živičným dopravní vzdálenost do 200 m jakékoliv délky objektu</t>
  </si>
  <si>
    <t>-434550834</t>
  </si>
  <si>
    <t>https://podminky.urs.cz/item/CS_URS_2024_01/998225111</t>
  </si>
  <si>
    <t>102 - II. ETAPA</t>
  </si>
  <si>
    <t>"ZÚ" 3,5*5</t>
  </si>
  <si>
    <t>565175111</t>
  </si>
  <si>
    <t>Asfaltový beton vrstva podkladní ACP 16 (obalované kamenivo střednězrnné - OKS) s rozprostřením a zhutněním v pruhu šířky přes 1,5 do 3 m, po zhutnění tl. 100 mm</t>
  </si>
  <si>
    <t>904740229</t>
  </si>
  <si>
    <t>https://podminky.urs.cz/item/CS_URS_2024_01/565175111</t>
  </si>
  <si>
    <t>"v místě stáv. vývratu" 10</t>
  </si>
  <si>
    <t>(945*0,25)*2</t>
  </si>
  <si>
    <t>572141112</t>
  </si>
  <si>
    <t>Vyrovnání povrchu dosavadních krytů s rozprostřením hmot a zhutněním asfaltovým betonem ACL (AB) tl. přes 40 do 60 mm</t>
  </si>
  <si>
    <t>368320220</t>
  </si>
  <si>
    <t>https://podminky.urs.cz/item/CS_URS_2024_01/572141112</t>
  </si>
  <si>
    <t>"LOKÁLNÍ VYROVNÁVKY" 1790</t>
  </si>
  <si>
    <t>"ODHAD" 265</t>
  </si>
  <si>
    <t>"KOMUNIKACE" 3320</t>
  </si>
  <si>
    <t>"KŘIŽOVATKA" 55</t>
  </si>
  <si>
    <t>"SJEZDY" 205</t>
  </si>
  <si>
    <t>1549961278</t>
  </si>
  <si>
    <t>"II. ETAPA"</t>
  </si>
  <si>
    <t>-703979220</t>
  </si>
  <si>
    <t>"předpokládaná doba výstavby II. ETAPY cca 20 dní"</t>
  </si>
  <si>
    <t>-1892170394</t>
  </si>
  <si>
    <t>-350948775</t>
  </si>
  <si>
    <t>"ZÚ" 3,5</t>
  </si>
  <si>
    <t>"materiál z krajnic" 59,5</t>
  </si>
  <si>
    <t>"materiál z čištění komunikace" 107,4</t>
  </si>
  <si>
    <t>"materiál z krajnic do 13 km" 12*59,5</t>
  </si>
  <si>
    <t>"materiál z čištění komunikace do 13 km" 12*107,4</t>
  </si>
  <si>
    <t>"živičné kry" 3,4</t>
  </si>
  <si>
    <t>"živičné kry do 13 km" 12*3,4</t>
  </si>
  <si>
    <t>900 -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</si>
  <si>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</si>
  <si>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</si>
  <si>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</si>
  <si>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</si>
  <si>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</si>
  <si>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VRN3</t>
  </si>
  <si>
    <t>Zařízení staveniště</t>
  </si>
  <si>
    <t>032103000</t>
  </si>
  <si>
    <t>Náklady na stavební buňky</t>
  </si>
  <si>
    <t>1024</t>
  </si>
  <si>
    <t>-193261541</t>
  </si>
  <si>
    <t>https://podminky.urs.cz/item/CS_URS_2024_01/032103000</t>
  </si>
  <si>
    <t>"stavební buňka" 1</t>
  </si>
  <si>
    <t>"mobilní WC" 1</t>
  </si>
  <si>
    <t>034503000</t>
  </si>
  <si>
    <t>Informační tabule na staveništi</t>
  </si>
  <si>
    <t>1490020729</t>
  </si>
  <si>
    <t>https://podminky.urs.cz/item/CS_URS_2024_01/034503000</t>
  </si>
  <si>
    <t>"výstražné a informační tabule na staveništi" 4</t>
  </si>
  <si>
    <t>039103000</t>
  </si>
  <si>
    <t>Rozebrání, bourání a odvoz zařízení staveniště</t>
  </si>
  <si>
    <t>923864670</t>
  </si>
  <si>
    <t>https://podminky.urs.cz/item/CS_URS_2024_01/039103000</t>
  </si>
  <si>
    <t>VRN4</t>
  </si>
  <si>
    <t>Inženýrská činnost</t>
  </si>
  <si>
    <t>043103000</t>
  </si>
  <si>
    <t>Zkoušky bez rozlišení</t>
  </si>
  <si>
    <t>komplet</t>
  </si>
  <si>
    <t>348087422</t>
  </si>
  <si>
    <t>https://podminky.urs.cz/item/CS_URS_2024_01/043103000</t>
  </si>
  <si>
    <t>"dle TKP staveb pozemních komunikací" 1</t>
  </si>
  <si>
    <t>VRN7</t>
  </si>
  <si>
    <t>Provozní vlivy</t>
  </si>
  <si>
    <t>072103001</t>
  </si>
  <si>
    <t>Projednání DIO a zajištění DIR komunikace</t>
  </si>
  <si>
    <t>-1494198823</t>
  </si>
  <si>
    <t>https://podminky.urs.cz/item/CS_URS_2024_01/072103001</t>
  </si>
  <si>
    <t>"práce za uzavírky místní komunikace"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</si>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</sst>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1" TargetMode="External" /><Relationship Id="rId2" Type="http://schemas.openxmlformats.org/officeDocument/2006/relationships/hyperlink" Target="https://podminky.urs.cz/item/CS_URS_2024_01/569811111" TargetMode="External" /><Relationship Id="rId3" Type="http://schemas.openxmlformats.org/officeDocument/2006/relationships/hyperlink" Target="https://podminky.urs.cz/item/CS_URS_2024_01/572141111" TargetMode="External" /><Relationship Id="rId4" Type="http://schemas.openxmlformats.org/officeDocument/2006/relationships/hyperlink" Target="https://podminky.urs.cz/item/CS_URS_2024_01/572241112" TargetMode="External" /><Relationship Id="rId5" Type="http://schemas.openxmlformats.org/officeDocument/2006/relationships/hyperlink" Target="https://podminky.urs.cz/item/CS_URS_2024_01/573211108" TargetMode="External" /><Relationship Id="rId6" Type="http://schemas.openxmlformats.org/officeDocument/2006/relationships/hyperlink" Target="https://podminky.urs.cz/item/CS_URS_2024_01/577144221" TargetMode="External" /><Relationship Id="rId7" Type="http://schemas.openxmlformats.org/officeDocument/2006/relationships/hyperlink" Target="https://podminky.urs.cz/item/CS_URS_2024_01/899132121" TargetMode="External" /><Relationship Id="rId8" Type="http://schemas.openxmlformats.org/officeDocument/2006/relationships/hyperlink" Target="https://podminky.urs.cz/item/CS_URS_2024_01/899132212" TargetMode="External" /><Relationship Id="rId9" Type="http://schemas.openxmlformats.org/officeDocument/2006/relationships/hyperlink" Target="https://podminky.urs.cz/item/CS_URS_2024_01/913121111" TargetMode="External" /><Relationship Id="rId10" Type="http://schemas.openxmlformats.org/officeDocument/2006/relationships/hyperlink" Target="https://podminky.urs.cz/item/CS_URS_2024_01/913121211" TargetMode="External" /><Relationship Id="rId11" Type="http://schemas.openxmlformats.org/officeDocument/2006/relationships/hyperlink" Target="https://podminky.urs.cz/item/CS_URS_2024_01/913211113" TargetMode="External" /><Relationship Id="rId12" Type="http://schemas.openxmlformats.org/officeDocument/2006/relationships/hyperlink" Target="https://podminky.urs.cz/item/CS_URS_2024_01/913211213" TargetMode="External" /><Relationship Id="rId13" Type="http://schemas.openxmlformats.org/officeDocument/2006/relationships/hyperlink" Target="https://podminky.urs.cz/item/CS_URS_2024_01/919731121" TargetMode="External" /><Relationship Id="rId14" Type="http://schemas.openxmlformats.org/officeDocument/2006/relationships/hyperlink" Target="https://podminky.urs.cz/item/CS_URS_2024_01/919732211" TargetMode="External" /><Relationship Id="rId15" Type="http://schemas.openxmlformats.org/officeDocument/2006/relationships/hyperlink" Target="https://podminky.urs.cz/item/CS_URS_2024_01/919735111" TargetMode="External" /><Relationship Id="rId16" Type="http://schemas.openxmlformats.org/officeDocument/2006/relationships/hyperlink" Target="https://podminky.urs.cz/item/CS_URS_2024_01/938908411" TargetMode="External" /><Relationship Id="rId17" Type="http://schemas.openxmlformats.org/officeDocument/2006/relationships/hyperlink" Target="https://podminky.urs.cz/item/CS_URS_2024_01/938909311" TargetMode="External" /><Relationship Id="rId18" Type="http://schemas.openxmlformats.org/officeDocument/2006/relationships/hyperlink" Target="https://podminky.urs.cz/item/CS_URS_2024_01/938909611" TargetMode="External" /><Relationship Id="rId19" Type="http://schemas.openxmlformats.org/officeDocument/2006/relationships/hyperlink" Target="https://podminky.urs.cz/item/CS_URS_2024_01/997221551" TargetMode="External" /><Relationship Id="rId20" Type="http://schemas.openxmlformats.org/officeDocument/2006/relationships/hyperlink" Target="https://podminky.urs.cz/item/CS_URS_2024_01/997221559" TargetMode="External" /><Relationship Id="rId21" Type="http://schemas.openxmlformats.org/officeDocument/2006/relationships/hyperlink" Target="https://podminky.urs.cz/item/CS_URS_2024_01/997221561" TargetMode="External" /><Relationship Id="rId22" Type="http://schemas.openxmlformats.org/officeDocument/2006/relationships/hyperlink" Target="https://podminky.urs.cz/item/CS_URS_2024_01/997221569" TargetMode="External" /><Relationship Id="rId23" Type="http://schemas.openxmlformats.org/officeDocument/2006/relationships/hyperlink" Target="https://podminky.urs.cz/item/CS_URS_2024_01/997221571" TargetMode="External" /><Relationship Id="rId24" Type="http://schemas.openxmlformats.org/officeDocument/2006/relationships/hyperlink" Target="https://podminky.urs.cz/item/CS_URS_2024_01/997221579" TargetMode="External" /><Relationship Id="rId25" Type="http://schemas.openxmlformats.org/officeDocument/2006/relationships/hyperlink" Target="https://podminky.urs.cz/item/CS_URS_2024_01/997221861" TargetMode="External" /><Relationship Id="rId26" Type="http://schemas.openxmlformats.org/officeDocument/2006/relationships/hyperlink" Target="https://podminky.urs.cz/item/CS_URS_2024_01/997221873" TargetMode="External" /><Relationship Id="rId27" Type="http://schemas.openxmlformats.org/officeDocument/2006/relationships/hyperlink" Target="https://podminky.urs.cz/item/CS_URS_2024_01/997221875" TargetMode="External" /><Relationship Id="rId28" Type="http://schemas.openxmlformats.org/officeDocument/2006/relationships/hyperlink" Target="https://podminky.urs.cz/item/CS_URS_2024_01/998225111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1" TargetMode="External" /><Relationship Id="rId2" Type="http://schemas.openxmlformats.org/officeDocument/2006/relationships/hyperlink" Target="https://podminky.urs.cz/item/CS_URS_2024_01/565175111" TargetMode="External" /><Relationship Id="rId3" Type="http://schemas.openxmlformats.org/officeDocument/2006/relationships/hyperlink" Target="https://podminky.urs.cz/item/CS_URS_2024_01/569811111" TargetMode="External" /><Relationship Id="rId4" Type="http://schemas.openxmlformats.org/officeDocument/2006/relationships/hyperlink" Target="https://podminky.urs.cz/item/CS_URS_2024_01/572141112" TargetMode="External" /><Relationship Id="rId5" Type="http://schemas.openxmlformats.org/officeDocument/2006/relationships/hyperlink" Target="https://podminky.urs.cz/item/CS_URS_2024_01/572241112" TargetMode="External" /><Relationship Id="rId6" Type="http://schemas.openxmlformats.org/officeDocument/2006/relationships/hyperlink" Target="https://podminky.urs.cz/item/CS_URS_2024_01/573211108" TargetMode="External" /><Relationship Id="rId7" Type="http://schemas.openxmlformats.org/officeDocument/2006/relationships/hyperlink" Target="https://podminky.urs.cz/item/CS_URS_2024_01/577144221" TargetMode="External" /><Relationship Id="rId8" Type="http://schemas.openxmlformats.org/officeDocument/2006/relationships/hyperlink" Target="https://podminky.urs.cz/item/CS_URS_2024_01/913121111" TargetMode="External" /><Relationship Id="rId9" Type="http://schemas.openxmlformats.org/officeDocument/2006/relationships/hyperlink" Target="https://podminky.urs.cz/item/CS_URS_2024_01/913121211" TargetMode="External" /><Relationship Id="rId10" Type="http://schemas.openxmlformats.org/officeDocument/2006/relationships/hyperlink" Target="https://podminky.urs.cz/item/CS_URS_2024_01/913211113" TargetMode="External" /><Relationship Id="rId11" Type="http://schemas.openxmlformats.org/officeDocument/2006/relationships/hyperlink" Target="https://podminky.urs.cz/item/CS_URS_2024_01/913211213" TargetMode="External" /><Relationship Id="rId12" Type="http://schemas.openxmlformats.org/officeDocument/2006/relationships/hyperlink" Target="https://podminky.urs.cz/item/CS_URS_2024_01/919731121" TargetMode="External" /><Relationship Id="rId13" Type="http://schemas.openxmlformats.org/officeDocument/2006/relationships/hyperlink" Target="https://podminky.urs.cz/item/CS_URS_2024_01/919732211" TargetMode="External" /><Relationship Id="rId14" Type="http://schemas.openxmlformats.org/officeDocument/2006/relationships/hyperlink" Target="https://podminky.urs.cz/item/CS_URS_2024_01/919735111" TargetMode="External" /><Relationship Id="rId15" Type="http://schemas.openxmlformats.org/officeDocument/2006/relationships/hyperlink" Target="https://podminky.urs.cz/item/CS_URS_2024_01/938908411" TargetMode="External" /><Relationship Id="rId16" Type="http://schemas.openxmlformats.org/officeDocument/2006/relationships/hyperlink" Target="https://podminky.urs.cz/item/CS_URS_2024_01/938909311" TargetMode="External" /><Relationship Id="rId17" Type="http://schemas.openxmlformats.org/officeDocument/2006/relationships/hyperlink" Target="https://podminky.urs.cz/item/CS_URS_2024_01/938909611" TargetMode="External" /><Relationship Id="rId18" Type="http://schemas.openxmlformats.org/officeDocument/2006/relationships/hyperlink" Target="https://podminky.urs.cz/item/CS_URS_2024_01/997221551" TargetMode="External" /><Relationship Id="rId19" Type="http://schemas.openxmlformats.org/officeDocument/2006/relationships/hyperlink" Target="https://podminky.urs.cz/item/CS_URS_2024_01/997221559" TargetMode="External" /><Relationship Id="rId20" Type="http://schemas.openxmlformats.org/officeDocument/2006/relationships/hyperlink" Target="https://podminky.urs.cz/item/CS_URS_2024_01/997221561" TargetMode="External" /><Relationship Id="rId21" Type="http://schemas.openxmlformats.org/officeDocument/2006/relationships/hyperlink" Target="https://podminky.urs.cz/item/CS_URS_2024_01/997221569" TargetMode="External" /><Relationship Id="rId22" Type="http://schemas.openxmlformats.org/officeDocument/2006/relationships/hyperlink" Target="https://podminky.urs.cz/item/CS_URS_2024_01/997221873" TargetMode="External" /><Relationship Id="rId23" Type="http://schemas.openxmlformats.org/officeDocument/2006/relationships/hyperlink" Target="https://podminky.urs.cz/item/CS_URS_2024_01/997221875" TargetMode="External" /><Relationship Id="rId24" Type="http://schemas.openxmlformats.org/officeDocument/2006/relationships/hyperlink" Target="https://podminky.urs.cz/item/CS_URS_2024_01/99822511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2103000" TargetMode="External" /><Relationship Id="rId2" Type="http://schemas.openxmlformats.org/officeDocument/2006/relationships/hyperlink" Target="https://podminky.urs.cz/item/CS_URS_2024_01/034503000" TargetMode="External" /><Relationship Id="rId3" Type="http://schemas.openxmlformats.org/officeDocument/2006/relationships/hyperlink" Target="https://podminky.urs.cz/item/CS_URS_2024_01/039103000" TargetMode="External" /><Relationship Id="rId4" Type="http://schemas.openxmlformats.org/officeDocument/2006/relationships/hyperlink" Target="https://podminky.urs.cz/item/CS_URS_2024_01/043103000" TargetMode="External" /><Relationship Id="rId5" Type="http://schemas.openxmlformats.org/officeDocument/2006/relationships/hyperlink" Target="https://podminky.urs.cz/item/CS_URS_2024_01/07210300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2024_03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OPRAVA KOMUNIKACE V ULICI WALDHEGEROVA V DOMAŽLICÍCH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Domažlice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Domažlice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Jan Leinhäupel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'101 - I. ETAPA'!J30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'101 - I. ETAPA'!P86</f>
        <v>0</v>
      </c>
      <c r="AV55" s="122">
        <f>'101 - I. ETAPA'!J33</f>
        <v>0</v>
      </c>
      <c r="AW55" s="122">
        <f>'101 - I. ETAPA'!J34</f>
        <v>0</v>
      </c>
      <c r="AX55" s="122">
        <f>'101 - I. ETAPA'!J35</f>
        <v>0</v>
      </c>
      <c r="AY55" s="122">
        <f>'101 - I. ETAPA'!J36</f>
        <v>0</v>
      </c>
      <c r="AZ55" s="122">
        <f>'101 - I. ETAPA'!F33</f>
        <v>0</v>
      </c>
      <c r="BA55" s="122">
        <f>'101 - I. ETAPA'!F34</f>
        <v>0</v>
      </c>
      <c r="BB55" s="122">
        <f>'101 - I. ETAPA'!F35</f>
        <v>0</v>
      </c>
      <c r="BC55" s="122">
        <f>'101 - I. ETAPA'!F36</f>
        <v>0</v>
      </c>
      <c r="BD55" s="124">
        <f>'101 - I. ETAPA'!F37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82</v>
      </c>
      <c r="CM55" s="125" t="s">
        <v>83</v>
      </c>
    </row>
    <row r="56" spans="1:91" s="7" customFormat="1" ht="16.5" customHeight="1">
      <c r="A56" s="113" t="s">
        <v>76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'102 - II. ETAPA'!J30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'102 - II. ETAPA'!P85</f>
        <v>0</v>
      </c>
      <c r="AV56" s="122">
        <f>'102 - II. ETAPA'!J33</f>
        <v>0</v>
      </c>
      <c r="AW56" s="122">
        <f>'102 - II. ETAPA'!J34</f>
        <v>0</v>
      </c>
      <c r="AX56" s="122">
        <f>'102 - II. ETAPA'!J35</f>
        <v>0</v>
      </c>
      <c r="AY56" s="122">
        <f>'102 - II. ETAPA'!J36</f>
        <v>0</v>
      </c>
      <c r="AZ56" s="122">
        <f>'102 - II. ETAPA'!F33</f>
        <v>0</v>
      </c>
      <c r="BA56" s="122">
        <f>'102 - II. ETAPA'!F34</f>
        <v>0</v>
      </c>
      <c r="BB56" s="122">
        <f>'102 - II. ETAPA'!F35</f>
        <v>0</v>
      </c>
      <c r="BC56" s="122">
        <f>'102 - II. ETAPA'!F36</f>
        <v>0</v>
      </c>
      <c r="BD56" s="124">
        <f>'102 - II. ETAPA'!F37</f>
        <v>0</v>
      </c>
      <c r="BE56" s="7"/>
      <c r="BT56" s="125" t="s">
        <v>80</v>
      </c>
      <c r="BV56" s="125" t="s">
        <v>74</v>
      </c>
      <c r="BW56" s="125" t="s">
        <v>86</v>
      </c>
      <c r="BX56" s="125" t="s">
        <v>5</v>
      </c>
      <c r="CL56" s="125" t="s">
        <v>82</v>
      </c>
      <c r="CM56" s="125" t="s">
        <v>83</v>
      </c>
    </row>
    <row r="57" spans="1:91" s="7" customFormat="1" ht="16.5" customHeight="1">
      <c r="A57" s="113" t="s">
        <v>76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'900 - VRN'!J30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89</v>
      </c>
      <c r="AR57" s="120"/>
      <c r="AS57" s="126">
        <v>0</v>
      </c>
      <c r="AT57" s="127">
        <f>ROUND(SUM(AV57:AW57),2)</f>
        <v>0</v>
      </c>
      <c r="AU57" s="128">
        <f>'900 - VRN'!P83</f>
        <v>0</v>
      </c>
      <c r="AV57" s="127">
        <f>'900 - VRN'!J33</f>
        <v>0</v>
      </c>
      <c r="AW57" s="127">
        <f>'900 - VRN'!J34</f>
        <v>0</v>
      </c>
      <c r="AX57" s="127">
        <f>'900 - VRN'!J35</f>
        <v>0</v>
      </c>
      <c r="AY57" s="127">
        <f>'900 - VRN'!J36</f>
        <v>0</v>
      </c>
      <c r="AZ57" s="127">
        <f>'900 - VRN'!F33</f>
        <v>0</v>
      </c>
      <c r="BA57" s="127">
        <f>'900 - VRN'!F34</f>
        <v>0</v>
      </c>
      <c r="BB57" s="127">
        <f>'900 - VRN'!F35</f>
        <v>0</v>
      </c>
      <c r="BC57" s="127">
        <f>'900 - VRN'!F36</f>
        <v>0</v>
      </c>
      <c r="BD57" s="129">
        <f>'900 - VRN'!F37</f>
        <v>0</v>
      </c>
      <c r="BE57" s="7"/>
      <c r="BT57" s="125" t="s">
        <v>80</v>
      </c>
      <c r="BV57" s="125" t="s">
        <v>74</v>
      </c>
      <c r="BW57" s="125" t="s">
        <v>90</v>
      </c>
      <c r="BX57" s="125" t="s">
        <v>5</v>
      </c>
      <c r="CL57" s="125" t="s">
        <v>19</v>
      </c>
      <c r="CM57" s="125" t="s">
        <v>83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101 - I. ETAPA'!C2" display="/"/>
    <hyperlink ref="A56" location="'102 - II. ETAPA'!C2" display="/"/>
    <hyperlink ref="A57" location="'90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KOMUNIKACE V ULICI WALDHEGEROVA V DOMAŽLICÍCH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82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ROUND((SUM(BE86:BE214)),2)</f>
        <v>0</v>
      </c>
      <c r="G33" s="40"/>
      <c r="H33" s="40"/>
      <c r="I33" s="150">
        <v>0.21</v>
      </c>
      <c r="J33" s="149">
        <f>ROUND(((SUM(BE86:BE214))*I33),2)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ROUND((SUM(BF86:BF214)),2)</f>
        <v>0</v>
      </c>
      <c r="G34" s="40"/>
      <c r="H34" s="40"/>
      <c r="I34" s="150">
        <v>0.12</v>
      </c>
      <c r="J34" s="149">
        <f>ROUND(((SUM(BF86:BF214))*I34),2)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ROUND((SUM(BG86:BG214)),2)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ROUND((SUM(BH86:BH214)),2)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ROUND((SUM(BI86:BI214)),2)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KOMUNIKACE V ULICI WALDHEGEROVA V DOMAŽLICÍCH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101 - 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Domažlice</v>
      </c>
      <c r="G52" s="42"/>
      <c r="H52" s="42"/>
      <c r="I52" s="34" t="s">
        <v>23</v>
      </c>
      <c r="J52" s="74" t="str">
        <f>IF(J12="","",J12)</f>
        <v>12. 2. 2024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Domažlice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Leinhäupel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J118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J127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103</v>
      </c>
      <c r="E65" s="176"/>
      <c r="F65" s="176"/>
      <c r="G65" s="176"/>
      <c r="H65" s="176"/>
      <c r="I65" s="176"/>
      <c r="J65" s="177">
        <f>J175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J212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105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OPRAVA KOMUNIKACE V ULICI WALDHEGEROVA V DOMAŽLICÍCH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101 - I. ETAPA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Domažlice</v>
      </c>
      <c r="G80" s="42"/>
      <c r="H80" s="42"/>
      <c r="I80" s="34" t="s">
        <v>23</v>
      </c>
      <c r="J80" s="74" t="str">
        <f>IF(J12="","",J12)</f>
        <v>12. 2. 2024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Domažlice</v>
      </c>
      <c r="G82" s="42"/>
      <c r="H82" s="42"/>
      <c r="I82" s="34" t="s">
        <v>31</v>
      </c>
      <c r="J82" s="38" t="str">
        <f>E21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Jan Leinhäupel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106</v>
      </c>
      <c r="D85" s="182" t="s">
        <v>57</v>
      </c>
      <c r="E85" s="182" t="s">
        <v>53</v>
      </c>
      <c r="F85" s="182" t="s">
        <v>54</v>
      </c>
      <c r="G85" s="182" t="s">
        <v>107</v>
      </c>
      <c r="H85" s="182" t="s">
        <v>108</v>
      </c>
      <c r="I85" s="182" t="s">
        <v>109</v>
      </c>
      <c r="J85" s="182" t="s">
        <v>96</v>
      </c>
      <c r="K85" s="183" t="s">
        <v>110</v>
      </c>
      <c r="L85" s="184"/>
      <c r="M85" s="94" t="s">
        <v>19</v>
      </c>
      <c r="N85" s="95" t="s">
        <v>42</v>
      </c>
      <c r="O85" s="95" t="s">
        <v>111</v>
      </c>
      <c r="P85" s="95" t="s">
        <v>112</v>
      </c>
      <c r="Q85" s="95" t="s">
        <v>113</v>
      </c>
      <c r="R85" s="95" t="s">
        <v>114</v>
      </c>
      <c r="S85" s="95" t="s">
        <v>115</v>
      </c>
      <c r="T85" s="96" t="s">
        <v>116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117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365.03276500000004</v>
      </c>
      <c r="S86" s="98"/>
      <c r="T86" s="188">
        <f>T87</f>
        <v>216.89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97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118</v>
      </c>
      <c r="F87" s="193" t="s">
        <v>119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P88+P95+P118+P127+P175+P212</f>
        <v>0</v>
      </c>
      <c r="Q87" s="198"/>
      <c r="R87" s="199">
        <f>R88+R95+R118+R127+R175+R212</f>
        <v>365.03276500000004</v>
      </c>
      <c r="S87" s="198"/>
      <c r="T87" s="200">
        <f>T88+T95+T118+T127+T175+T212</f>
        <v>216.89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120</v>
      </c>
      <c r="BK87" s="203">
        <f>BK88+BK95+BK118+BK127+BK175+BK212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80</v>
      </c>
      <c r="F88" s="204" t="s">
        <v>121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SUM(P89:P94)</f>
        <v>0</v>
      </c>
      <c r="Q88" s="198"/>
      <c r="R88" s="199">
        <f>SUM(R89:R94)</f>
        <v>0</v>
      </c>
      <c r="S88" s="198"/>
      <c r="T88" s="200">
        <f>SUM(T89:T94)</f>
        <v>10.045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120</v>
      </c>
      <c r="BK88" s="203">
        <f>SUM(BK89:BK94)</f>
        <v>0</v>
      </c>
    </row>
    <row r="89" spans="1:65" s="2" customFormat="1" ht="33" customHeight="1">
      <c r="A89" s="40"/>
      <c r="B89" s="41"/>
      <c r="C89" s="206" t="s">
        <v>80</v>
      </c>
      <c r="D89" s="206" t="s">
        <v>122</v>
      </c>
      <c r="E89" s="207" t="s">
        <v>123</v>
      </c>
      <c r="F89" s="208" t="s">
        <v>124</v>
      </c>
      <c r="G89" s="209" t="s">
        <v>125</v>
      </c>
      <c r="H89" s="210">
        <v>102.5</v>
      </c>
      <c r="I89" s="211"/>
      <c r="J89" s="212">
        <f>ROUND(I89*H89,2)</f>
        <v>0</v>
      </c>
      <c r="K89" s="208" t="s">
        <v>126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0.098</v>
      </c>
      <c r="T89" s="216">
        <f>S89*H89</f>
        <v>10.045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127</v>
      </c>
      <c r="AT89" s="217" t="s">
        <v>122</v>
      </c>
      <c r="AU89" s="217" t="s">
        <v>83</v>
      </c>
      <c r="AY89" s="19" t="s">
        <v>120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127</v>
      </c>
      <c r="BM89" s="217" t="s">
        <v>128</v>
      </c>
    </row>
    <row r="90" spans="1:47" s="2" customFormat="1" ht="12">
      <c r="A90" s="40"/>
      <c r="B90" s="41"/>
      <c r="C90" s="42"/>
      <c r="D90" s="219" t="s">
        <v>129</v>
      </c>
      <c r="E90" s="42"/>
      <c r="F90" s="220" t="s">
        <v>130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129</v>
      </c>
      <c r="AU90" s="19" t="s">
        <v>83</v>
      </c>
    </row>
    <row r="91" spans="1:51" s="13" customFormat="1" ht="12">
      <c r="A91" s="13"/>
      <c r="B91" s="224"/>
      <c r="C91" s="225"/>
      <c r="D91" s="226" t="s">
        <v>131</v>
      </c>
      <c r="E91" s="227" t="s">
        <v>19</v>
      </c>
      <c r="F91" s="228" t="s">
        <v>132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131</v>
      </c>
      <c r="AU91" s="234" t="s">
        <v>83</v>
      </c>
      <c r="AV91" s="13" t="s">
        <v>80</v>
      </c>
      <c r="AW91" s="13" t="s">
        <v>33</v>
      </c>
      <c r="AX91" s="13" t="s">
        <v>72</v>
      </c>
      <c r="AY91" s="234" t="s">
        <v>120</v>
      </c>
    </row>
    <row r="92" spans="1:51" s="14" customFormat="1" ht="12">
      <c r="A92" s="14"/>
      <c r="B92" s="235"/>
      <c r="C92" s="236"/>
      <c r="D92" s="226" t="s">
        <v>131</v>
      </c>
      <c r="E92" s="237" t="s">
        <v>19</v>
      </c>
      <c r="F92" s="238" t="s">
        <v>133</v>
      </c>
      <c r="G92" s="236"/>
      <c r="H92" s="239">
        <v>85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131</v>
      </c>
      <c r="AU92" s="245" t="s">
        <v>83</v>
      </c>
      <c r="AV92" s="14" t="s">
        <v>83</v>
      </c>
      <c r="AW92" s="14" t="s">
        <v>33</v>
      </c>
      <c r="AX92" s="14" t="s">
        <v>72</v>
      </c>
      <c r="AY92" s="245" t="s">
        <v>120</v>
      </c>
    </row>
    <row r="93" spans="1:51" s="14" customFormat="1" ht="12">
      <c r="A93" s="14"/>
      <c r="B93" s="235"/>
      <c r="C93" s="236"/>
      <c r="D93" s="226" t="s">
        <v>131</v>
      </c>
      <c r="E93" s="237" t="s">
        <v>19</v>
      </c>
      <c r="F93" s="238" t="s">
        <v>134</v>
      </c>
      <c r="G93" s="236"/>
      <c r="H93" s="239">
        <v>17.5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131</v>
      </c>
      <c r="AU93" s="245" t="s">
        <v>83</v>
      </c>
      <c r="AV93" s="14" t="s">
        <v>83</v>
      </c>
      <c r="AW93" s="14" t="s">
        <v>33</v>
      </c>
      <c r="AX93" s="14" t="s">
        <v>72</v>
      </c>
      <c r="AY93" s="245" t="s">
        <v>120</v>
      </c>
    </row>
    <row r="94" spans="1:51" s="15" customFormat="1" ht="12">
      <c r="A94" s="15"/>
      <c r="B94" s="246"/>
      <c r="C94" s="247"/>
      <c r="D94" s="226" t="s">
        <v>131</v>
      </c>
      <c r="E94" s="248" t="s">
        <v>19</v>
      </c>
      <c r="F94" s="249" t="s">
        <v>135</v>
      </c>
      <c r="G94" s="247"/>
      <c r="H94" s="250">
        <v>102.5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6" t="s">
        <v>131</v>
      </c>
      <c r="AU94" s="256" t="s">
        <v>83</v>
      </c>
      <c r="AV94" s="15" t="s">
        <v>127</v>
      </c>
      <c r="AW94" s="15" t="s">
        <v>33</v>
      </c>
      <c r="AX94" s="15" t="s">
        <v>80</v>
      </c>
      <c r="AY94" s="256" t="s">
        <v>120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136</v>
      </c>
      <c r="F95" s="204" t="s">
        <v>137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SUM(P96:P117)</f>
        <v>0</v>
      </c>
      <c r="Q95" s="198"/>
      <c r="R95" s="199">
        <f>SUM(R96:R117)</f>
        <v>362.73445000000004</v>
      </c>
      <c r="S95" s="198"/>
      <c r="T95" s="200">
        <f>SUM(T96:T117)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120</v>
      </c>
      <c r="BK95" s="203">
        <f>SUM(BK96:BK117)</f>
        <v>0</v>
      </c>
    </row>
    <row r="96" spans="1:65" s="2" customFormat="1" ht="21.75" customHeight="1">
      <c r="A96" s="40"/>
      <c r="B96" s="41"/>
      <c r="C96" s="206" t="s">
        <v>83</v>
      </c>
      <c r="D96" s="206" t="s">
        <v>122</v>
      </c>
      <c r="E96" s="207" t="s">
        <v>138</v>
      </c>
      <c r="F96" s="208" t="s">
        <v>139</v>
      </c>
      <c r="G96" s="209" t="s">
        <v>125</v>
      </c>
      <c r="H96" s="210">
        <v>552.5</v>
      </c>
      <c r="I96" s="211"/>
      <c r="J96" s="212">
        <f>ROUND(I96*H96,2)</f>
        <v>0</v>
      </c>
      <c r="K96" s="208" t="s">
        <v>126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0.115</v>
      </c>
      <c r="R96" s="215">
        <f>Q96*H96</f>
        <v>63.5375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127</v>
      </c>
      <c r="AT96" s="217" t="s">
        <v>122</v>
      </c>
      <c r="AU96" s="217" t="s">
        <v>83</v>
      </c>
      <c r="AY96" s="19" t="s">
        <v>120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127</v>
      </c>
      <c r="BM96" s="217" t="s">
        <v>140</v>
      </c>
    </row>
    <row r="97" spans="1:47" s="2" customFormat="1" ht="12">
      <c r="A97" s="40"/>
      <c r="B97" s="41"/>
      <c r="C97" s="42"/>
      <c r="D97" s="219" t="s">
        <v>129</v>
      </c>
      <c r="E97" s="42"/>
      <c r="F97" s="220" t="s">
        <v>141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129</v>
      </c>
      <c r="AU97" s="19" t="s">
        <v>83</v>
      </c>
    </row>
    <row r="98" spans="1:51" s="13" customFormat="1" ht="12">
      <c r="A98" s="13"/>
      <c r="B98" s="224"/>
      <c r="C98" s="225"/>
      <c r="D98" s="226" t="s">
        <v>131</v>
      </c>
      <c r="E98" s="227" t="s">
        <v>19</v>
      </c>
      <c r="F98" s="228" t="s">
        <v>142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131</v>
      </c>
      <c r="AU98" s="234" t="s">
        <v>83</v>
      </c>
      <c r="AV98" s="13" t="s">
        <v>80</v>
      </c>
      <c r="AW98" s="13" t="s">
        <v>33</v>
      </c>
      <c r="AX98" s="13" t="s">
        <v>72</v>
      </c>
      <c r="AY98" s="234" t="s">
        <v>120</v>
      </c>
    </row>
    <row r="99" spans="1:51" s="14" customFormat="1" ht="12">
      <c r="A99" s="14"/>
      <c r="B99" s="235"/>
      <c r="C99" s="236"/>
      <c r="D99" s="226" t="s">
        <v>131</v>
      </c>
      <c r="E99" s="237" t="s">
        <v>19</v>
      </c>
      <c r="F99" s="238" t="s">
        <v>143</v>
      </c>
      <c r="G99" s="236"/>
      <c r="H99" s="239">
        <v>552.5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131</v>
      </c>
      <c r="AU99" s="245" t="s">
        <v>83</v>
      </c>
      <c r="AV99" s="14" t="s">
        <v>83</v>
      </c>
      <c r="AW99" s="14" t="s">
        <v>33</v>
      </c>
      <c r="AX99" s="14" t="s">
        <v>80</v>
      </c>
      <c r="AY99" s="245" t="s">
        <v>120</v>
      </c>
    </row>
    <row r="100" spans="1:65" s="2" customFormat="1" ht="24.15" customHeight="1">
      <c r="A100" s="40"/>
      <c r="B100" s="41"/>
      <c r="C100" s="206" t="s">
        <v>144</v>
      </c>
      <c r="D100" s="206" t="s">
        <v>122</v>
      </c>
      <c r="E100" s="207" t="s">
        <v>145</v>
      </c>
      <c r="F100" s="208" t="s">
        <v>146</v>
      </c>
      <c r="G100" s="209" t="s">
        <v>125</v>
      </c>
      <c r="H100" s="210">
        <v>2280</v>
      </c>
      <c r="I100" s="211"/>
      <c r="J100" s="212">
        <f>ROUND(I100*H100,2)</f>
        <v>0</v>
      </c>
      <c r="K100" s="208" t="s">
        <v>126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0.10434</v>
      </c>
      <c r="R100" s="215">
        <f>Q100*H100</f>
        <v>237.89520000000002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127</v>
      </c>
      <c r="AT100" s="217" t="s">
        <v>122</v>
      </c>
      <c r="AU100" s="217" t="s">
        <v>83</v>
      </c>
      <c r="AY100" s="19" t="s">
        <v>120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127</v>
      </c>
      <c r="BM100" s="217" t="s">
        <v>147</v>
      </c>
    </row>
    <row r="101" spans="1:47" s="2" customFormat="1" ht="12">
      <c r="A101" s="40"/>
      <c r="B101" s="41"/>
      <c r="C101" s="42"/>
      <c r="D101" s="219" t="s">
        <v>129</v>
      </c>
      <c r="E101" s="42"/>
      <c r="F101" s="220" t="s">
        <v>148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129</v>
      </c>
      <c r="AU101" s="19" t="s">
        <v>83</v>
      </c>
    </row>
    <row r="102" spans="1:51" s="14" customFormat="1" ht="12">
      <c r="A102" s="14"/>
      <c r="B102" s="235"/>
      <c r="C102" s="236"/>
      <c r="D102" s="226" t="s">
        <v>131</v>
      </c>
      <c r="E102" s="237" t="s">
        <v>19</v>
      </c>
      <c r="F102" s="238" t="s">
        <v>149</v>
      </c>
      <c r="G102" s="236"/>
      <c r="H102" s="239">
        <v>2280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131</v>
      </c>
      <c r="AU102" s="245" t="s">
        <v>83</v>
      </c>
      <c r="AV102" s="14" t="s">
        <v>83</v>
      </c>
      <c r="AW102" s="14" t="s">
        <v>33</v>
      </c>
      <c r="AX102" s="14" t="s">
        <v>80</v>
      </c>
      <c r="AY102" s="245" t="s">
        <v>120</v>
      </c>
    </row>
    <row r="103" spans="1:51" s="13" customFormat="1" ht="12">
      <c r="A103" s="13"/>
      <c r="B103" s="224"/>
      <c r="C103" s="225"/>
      <c r="D103" s="226" t="s">
        <v>131</v>
      </c>
      <c r="E103" s="227" t="s">
        <v>19</v>
      </c>
      <c r="F103" s="228" t="s">
        <v>150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131</v>
      </c>
      <c r="AU103" s="234" t="s">
        <v>83</v>
      </c>
      <c r="AV103" s="13" t="s">
        <v>80</v>
      </c>
      <c r="AW103" s="13" t="s">
        <v>33</v>
      </c>
      <c r="AX103" s="13" t="s">
        <v>72</v>
      </c>
      <c r="AY103" s="234" t="s">
        <v>120</v>
      </c>
    </row>
    <row r="104" spans="1:65" s="2" customFormat="1" ht="33" customHeight="1">
      <c r="A104" s="40"/>
      <c r="B104" s="41"/>
      <c r="C104" s="206" t="s">
        <v>127</v>
      </c>
      <c r="D104" s="206" t="s">
        <v>122</v>
      </c>
      <c r="E104" s="207" t="s">
        <v>151</v>
      </c>
      <c r="F104" s="208" t="s">
        <v>152</v>
      </c>
      <c r="G104" s="209" t="s">
        <v>125</v>
      </c>
      <c r="H104" s="210">
        <v>365</v>
      </c>
      <c r="I104" s="211"/>
      <c r="J104" s="212">
        <f>ROUND(I104*H104,2)</f>
        <v>0</v>
      </c>
      <c r="K104" s="208" t="s">
        <v>126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0.16795</v>
      </c>
      <c r="R104" s="215">
        <f>Q104*H104</f>
        <v>61.30175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127</v>
      </c>
      <c r="AT104" s="217" t="s">
        <v>122</v>
      </c>
      <c r="AU104" s="217" t="s">
        <v>83</v>
      </c>
      <c r="AY104" s="19" t="s">
        <v>120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127</v>
      </c>
      <c r="BM104" s="217" t="s">
        <v>153</v>
      </c>
    </row>
    <row r="105" spans="1:47" s="2" customFormat="1" ht="12">
      <c r="A105" s="40"/>
      <c r="B105" s="41"/>
      <c r="C105" s="42"/>
      <c r="D105" s="219" t="s">
        <v>129</v>
      </c>
      <c r="E105" s="42"/>
      <c r="F105" s="220" t="s">
        <v>154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129</v>
      </c>
      <c r="AU105" s="19" t="s">
        <v>83</v>
      </c>
    </row>
    <row r="106" spans="1:51" s="14" customFormat="1" ht="12">
      <c r="A106" s="14"/>
      <c r="B106" s="235"/>
      <c r="C106" s="236"/>
      <c r="D106" s="226" t="s">
        <v>131</v>
      </c>
      <c r="E106" s="237" t="s">
        <v>19</v>
      </c>
      <c r="F106" s="238" t="s">
        <v>155</v>
      </c>
      <c r="G106" s="236"/>
      <c r="H106" s="239">
        <v>365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131</v>
      </c>
      <c r="AU106" s="245" t="s">
        <v>83</v>
      </c>
      <c r="AV106" s="14" t="s">
        <v>83</v>
      </c>
      <c r="AW106" s="14" t="s">
        <v>33</v>
      </c>
      <c r="AX106" s="14" t="s">
        <v>80</v>
      </c>
      <c r="AY106" s="245" t="s">
        <v>120</v>
      </c>
    </row>
    <row r="107" spans="1:51" s="13" customFormat="1" ht="12">
      <c r="A107" s="13"/>
      <c r="B107" s="224"/>
      <c r="C107" s="225"/>
      <c r="D107" s="226" t="s">
        <v>131</v>
      </c>
      <c r="E107" s="227" t="s">
        <v>19</v>
      </c>
      <c r="F107" s="228" t="s">
        <v>150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131</v>
      </c>
      <c r="AU107" s="234" t="s">
        <v>83</v>
      </c>
      <c r="AV107" s="13" t="s">
        <v>80</v>
      </c>
      <c r="AW107" s="13" t="s">
        <v>33</v>
      </c>
      <c r="AX107" s="13" t="s">
        <v>72</v>
      </c>
      <c r="AY107" s="234" t="s">
        <v>120</v>
      </c>
    </row>
    <row r="108" spans="1:65" s="2" customFormat="1" ht="16.5" customHeight="1">
      <c r="A108" s="40"/>
      <c r="B108" s="41"/>
      <c r="C108" s="206" t="s">
        <v>136</v>
      </c>
      <c r="D108" s="206" t="s">
        <v>122</v>
      </c>
      <c r="E108" s="207" t="s">
        <v>156</v>
      </c>
      <c r="F108" s="208" t="s">
        <v>157</v>
      </c>
      <c r="G108" s="209" t="s">
        <v>125</v>
      </c>
      <c r="H108" s="210">
        <v>4505</v>
      </c>
      <c r="I108" s="211"/>
      <c r="J108" s="212">
        <f>ROUND(I108*H108,2)</f>
        <v>0</v>
      </c>
      <c r="K108" s="208" t="s">
        <v>126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127</v>
      </c>
      <c r="AT108" s="217" t="s">
        <v>122</v>
      </c>
      <c r="AU108" s="217" t="s">
        <v>83</v>
      </c>
      <c r="AY108" s="19" t="s">
        <v>120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127</v>
      </c>
      <c r="BM108" s="217" t="s">
        <v>158</v>
      </c>
    </row>
    <row r="109" spans="1:47" s="2" customFormat="1" ht="12">
      <c r="A109" s="40"/>
      <c r="B109" s="41"/>
      <c r="C109" s="42"/>
      <c r="D109" s="219" t="s">
        <v>129</v>
      </c>
      <c r="E109" s="42"/>
      <c r="F109" s="220" t="s">
        <v>159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129</v>
      </c>
      <c r="AU109" s="19" t="s">
        <v>83</v>
      </c>
    </row>
    <row r="110" spans="1:51" s="14" customFormat="1" ht="12">
      <c r="A110" s="14"/>
      <c r="B110" s="235"/>
      <c r="C110" s="236"/>
      <c r="D110" s="226" t="s">
        <v>131</v>
      </c>
      <c r="E110" s="237" t="s">
        <v>19</v>
      </c>
      <c r="F110" s="238" t="s">
        <v>160</v>
      </c>
      <c r="G110" s="236"/>
      <c r="H110" s="239">
        <v>4080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131</v>
      </c>
      <c r="AU110" s="245" t="s">
        <v>83</v>
      </c>
      <c r="AV110" s="14" t="s">
        <v>83</v>
      </c>
      <c r="AW110" s="14" t="s">
        <v>33</v>
      </c>
      <c r="AX110" s="14" t="s">
        <v>72</v>
      </c>
      <c r="AY110" s="245" t="s">
        <v>120</v>
      </c>
    </row>
    <row r="111" spans="1:51" s="14" customFormat="1" ht="12">
      <c r="A111" s="14"/>
      <c r="B111" s="235"/>
      <c r="C111" s="236"/>
      <c r="D111" s="226" t="s">
        <v>131</v>
      </c>
      <c r="E111" s="237" t="s">
        <v>19</v>
      </c>
      <c r="F111" s="238" t="s">
        <v>161</v>
      </c>
      <c r="G111" s="236"/>
      <c r="H111" s="239">
        <v>425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131</v>
      </c>
      <c r="AU111" s="245" t="s">
        <v>83</v>
      </c>
      <c r="AV111" s="14" t="s">
        <v>83</v>
      </c>
      <c r="AW111" s="14" t="s">
        <v>33</v>
      </c>
      <c r="AX111" s="14" t="s">
        <v>72</v>
      </c>
      <c r="AY111" s="245" t="s">
        <v>120</v>
      </c>
    </row>
    <row r="112" spans="1:51" s="15" customFormat="1" ht="12">
      <c r="A112" s="15"/>
      <c r="B112" s="246"/>
      <c r="C112" s="247"/>
      <c r="D112" s="226" t="s">
        <v>131</v>
      </c>
      <c r="E112" s="248" t="s">
        <v>19</v>
      </c>
      <c r="F112" s="249" t="s">
        <v>135</v>
      </c>
      <c r="G112" s="247"/>
      <c r="H112" s="250">
        <v>4505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131</v>
      </c>
      <c r="AU112" s="256" t="s">
        <v>83</v>
      </c>
      <c r="AV112" s="15" t="s">
        <v>127</v>
      </c>
      <c r="AW112" s="15" t="s">
        <v>33</v>
      </c>
      <c r="AX112" s="15" t="s">
        <v>80</v>
      </c>
      <c r="AY112" s="256" t="s">
        <v>120</v>
      </c>
    </row>
    <row r="113" spans="1:65" s="2" customFormat="1" ht="24.15" customHeight="1">
      <c r="A113" s="40"/>
      <c r="B113" s="41"/>
      <c r="C113" s="206" t="s">
        <v>162</v>
      </c>
      <c r="D113" s="206" t="s">
        <v>122</v>
      </c>
      <c r="E113" s="207" t="s">
        <v>163</v>
      </c>
      <c r="F113" s="208" t="s">
        <v>164</v>
      </c>
      <c r="G113" s="209" t="s">
        <v>125</v>
      </c>
      <c r="H113" s="210">
        <v>4505</v>
      </c>
      <c r="I113" s="211"/>
      <c r="J113" s="212">
        <f>ROUND(I113*H113,2)</f>
        <v>0</v>
      </c>
      <c r="K113" s="208" t="s">
        <v>126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127</v>
      </c>
      <c r="AT113" s="217" t="s">
        <v>122</v>
      </c>
      <c r="AU113" s="217" t="s">
        <v>83</v>
      </c>
      <c r="AY113" s="19" t="s">
        <v>120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127</v>
      </c>
      <c r="BM113" s="217" t="s">
        <v>165</v>
      </c>
    </row>
    <row r="114" spans="1:47" s="2" customFormat="1" ht="12">
      <c r="A114" s="40"/>
      <c r="B114" s="41"/>
      <c r="C114" s="42"/>
      <c r="D114" s="219" t="s">
        <v>129</v>
      </c>
      <c r="E114" s="42"/>
      <c r="F114" s="220" t="s">
        <v>166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129</v>
      </c>
      <c r="AU114" s="19" t="s">
        <v>83</v>
      </c>
    </row>
    <row r="115" spans="1:51" s="14" customFormat="1" ht="12">
      <c r="A115" s="14"/>
      <c r="B115" s="235"/>
      <c r="C115" s="236"/>
      <c r="D115" s="226" t="s">
        <v>131</v>
      </c>
      <c r="E115" s="237" t="s">
        <v>19</v>
      </c>
      <c r="F115" s="238" t="s">
        <v>160</v>
      </c>
      <c r="G115" s="236"/>
      <c r="H115" s="239">
        <v>4080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131</v>
      </c>
      <c r="AU115" s="245" t="s">
        <v>83</v>
      </c>
      <c r="AV115" s="14" t="s">
        <v>83</v>
      </c>
      <c r="AW115" s="14" t="s">
        <v>33</v>
      </c>
      <c r="AX115" s="14" t="s">
        <v>72</v>
      </c>
      <c r="AY115" s="245" t="s">
        <v>120</v>
      </c>
    </row>
    <row r="116" spans="1:51" s="14" customFormat="1" ht="12">
      <c r="A116" s="14"/>
      <c r="B116" s="235"/>
      <c r="C116" s="236"/>
      <c r="D116" s="226" t="s">
        <v>131</v>
      </c>
      <c r="E116" s="237" t="s">
        <v>19</v>
      </c>
      <c r="F116" s="238" t="s">
        <v>161</v>
      </c>
      <c r="G116" s="236"/>
      <c r="H116" s="239">
        <v>425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131</v>
      </c>
      <c r="AU116" s="245" t="s">
        <v>83</v>
      </c>
      <c r="AV116" s="14" t="s">
        <v>83</v>
      </c>
      <c r="AW116" s="14" t="s">
        <v>33</v>
      </c>
      <c r="AX116" s="14" t="s">
        <v>72</v>
      </c>
      <c r="AY116" s="245" t="s">
        <v>120</v>
      </c>
    </row>
    <row r="117" spans="1:51" s="15" customFormat="1" ht="12">
      <c r="A117" s="15"/>
      <c r="B117" s="246"/>
      <c r="C117" s="247"/>
      <c r="D117" s="226" t="s">
        <v>131</v>
      </c>
      <c r="E117" s="248" t="s">
        <v>19</v>
      </c>
      <c r="F117" s="249" t="s">
        <v>135</v>
      </c>
      <c r="G117" s="247"/>
      <c r="H117" s="250">
        <v>4505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131</v>
      </c>
      <c r="AU117" s="256" t="s">
        <v>83</v>
      </c>
      <c r="AV117" s="15" t="s">
        <v>127</v>
      </c>
      <c r="AW117" s="15" t="s">
        <v>33</v>
      </c>
      <c r="AX117" s="15" t="s">
        <v>80</v>
      </c>
      <c r="AY117" s="256" t="s">
        <v>120</v>
      </c>
    </row>
    <row r="118" spans="1:63" s="12" customFormat="1" ht="22.8" customHeight="1">
      <c r="A118" s="12"/>
      <c r="B118" s="190"/>
      <c r="C118" s="191"/>
      <c r="D118" s="192" t="s">
        <v>71</v>
      </c>
      <c r="E118" s="204" t="s">
        <v>167</v>
      </c>
      <c r="F118" s="204" t="s">
        <v>168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SUM(P119:P126)</f>
        <v>0</v>
      </c>
      <c r="Q118" s="198"/>
      <c r="R118" s="199">
        <f>SUM(R119:R126)</f>
        <v>2.2858099999999997</v>
      </c>
      <c r="S118" s="198"/>
      <c r="T118" s="200">
        <f>SUM(T119:T126)</f>
        <v>2.08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80</v>
      </c>
      <c r="AT118" s="202" t="s">
        <v>71</v>
      </c>
      <c r="AU118" s="202" t="s">
        <v>80</v>
      </c>
      <c r="AY118" s="201" t="s">
        <v>120</v>
      </c>
      <c r="BK118" s="203">
        <f>SUM(BK119:BK126)</f>
        <v>0</v>
      </c>
    </row>
    <row r="119" spans="1:65" s="2" customFormat="1" ht="24.15" customHeight="1">
      <c r="A119" s="40"/>
      <c r="B119" s="41"/>
      <c r="C119" s="206" t="s">
        <v>169</v>
      </c>
      <c r="D119" s="206" t="s">
        <v>122</v>
      </c>
      <c r="E119" s="207" t="s">
        <v>170</v>
      </c>
      <c r="F119" s="208" t="s">
        <v>171</v>
      </c>
      <c r="G119" s="209" t="s">
        <v>172</v>
      </c>
      <c r="H119" s="210">
        <v>3</v>
      </c>
      <c r="I119" s="211"/>
      <c r="J119" s="212">
        <f>ROUND(I119*H119,2)</f>
        <v>0</v>
      </c>
      <c r="K119" s="208" t="s">
        <v>126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0.65848</v>
      </c>
      <c r="R119" s="215">
        <f>Q119*H119</f>
        <v>1.9754399999999999</v>
      </c>
      <c r="S119" s="215">
        <v>0.66</v>
      </c>
      <c r="T119" s="216">
        <f>S119*H119</f>
        <v>1.98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127</v>
      </c>
      <c r="AT119" s="217" t="s">
        <v>122</v>
      </c>
      <c r="AU119" s="217" t="s">
        <v>83</v>
      </c>
      <c r="AY119" s="19" t="s">
        <v>120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127</v>
      </c>
      <c r="BM119" s="217" t="s">
        <v>173</v>
      </c>
    </row>
    <row r="120" spans="1:47" s="2" customFormat="1" ht="12">
      <c r="A120" s="40"/>
      <c r="B120" s="41"/>
      <c r="C120" s="42"/>
      <c r="D120" s="219" t="s">
        <v>129</v>
      </c>
      <c r="E120" s="42"/>
      <c r="F120" s="220" t="s">
        <v>174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129</v>
      </c>
      <c r="AU120" s="19" t="s">
        <v>83</v>
      </c>
    </row>
    <row r="121" spans="1:51" s="14" customFormat="1" ht="12">
      <c r="A121" s="14"/>
      <c r="B121" s="235"/>
      <c r="C121" s="236"/>
      <c r="D121" s="226" t="s">
        <v>131</v>
      </c>
      <c r="E121" s="237" t="s">
        <v>19</v>
      </c>
      <c r="F121" s="238" t="s">
        <v>175</v>
      </c>
      <c r="G121" s="236"/>
      <c r="H121" s="239">
        <v>3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131</v>
      </c>
      <c r="AU121" s="245" t="s">
        <v>83</v>
      </c>
      <c r="AV121" s="14" t="s">
        <v>83</v>
      </c>
      <c r="AW121" s="14" t="s">
        <v>33</v>
      </c>
      <c r="AX121" s="14" t="s">
        <v>80</v>
      </c>
      <c r="AY121" s="245" t="s">
        <v>120</v>
      </c>
    </row>
    <row r="122" spans="1:65" s="2" customFormat="1" ht="16.5" customHeight="1">
      <c r="A122" s="40"/>
      <c r="B122" s="41"/>
      <c r="C122" s="257" t="s">
        <v>167</v>
      </c>
      <c r="D122" s="257" t="s">
        <v>176</v>
      </c>
      <c r="E122" s="258" t="s">
        <v>177</v>
      </c>
      <c r="F122" s="259" t="s">
        <v>178</v>
      </c>
      <c r="G122" s="260" t="s">
        <v>172</v>
      </c>
      <c r="H122" s="261">
        <v>3</v>
      </c>
      <c r="I122" s="262"/>
      <c r="J122" s="263">
        <f>ROUND(I122*H122,2)</f>
        <v>0</v>
      </c>
      <c r="K122" s="259" t="s">
        <v>126</v>
      </c>
      <c r="L122" s="264"/>
      <c r="M122" s="265" t="s">
        <v>19</v>
      </c>
      <c r="N122" s="266" t="s">
        <v>43</v>
      </c>
      <c r="O122" s="86"/>
      <c r="P122" s="215">
        <f>O122*H122</f>
        <v>0</v>
      </c>
      <c r="Q122" s="215">
        <v>0.0563</v>
      </c>
      <c r="R122" s="215">
        <f>Q122*H122</f>
        <v>0.1689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167</v>
      </c>
      <c r="AT122" s="217" t="s">
        <v>176</v>
      </c>
      <c r="AU122" s="217" t="s">
        <v>83</v>
      </c>
      <c r="AY122" s="19" t="s">
        <v>120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127</v>
      </c>
      <c r="BM122" s="217" t="s">
        <v>179</v>
      </c>
    </row>
    <row r="123" spans="1:65" s="2" customFormat="1" ht="16.5" customHeight="1">
      <c r="A123" s="40"/>
      <c r="B123" s="41"/>
      <c r="C123" s="206" t="s">
        <v>180</v>
      </c>
      <c r="D123" s="206" t="s">
        <v>122</v>
      </c>
      <c r="E123" s="207" t="s">
        <v>181</v>
      </c>
      <c r="F123" s="208" t="s">
        <v>182</v>
      </c>
      <c r="G123" s="209" t="s">
        <v>172</v>
      </c>
      <c r="H123" s="210">
        <v>1</v>
      </c>
      <c r="I123" s="211"/>
      <c r="J123" s="212">
        <f>ROUND(I123*H123,2)</f>
        <v>0</v>
      </c>
      <c r="K123" s="208" t="s">
        <v>126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0.10037</v>
      </c>
      <c r="R123" s="215">
        <f>Q123*H123</f>
        <v>0.10037</v>
      </c>
      <c r="S123" s="215">
        <v>0.1</v>
      </c>
      <c r="T123" s="216">
        <f>S123*H123</f>
        <v>0.1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127</v>
      </c>
      <c r="AT123" s="217" t="s">
        <v>122</v>
      </c>
      <c r="AU123" s="217" t="s">
        <v>83</v>
      </c>
      <c r="AY123" s="19" t="s">
        <v>120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127</v>
      </c>
      <c r="BM123" s="217" t="s">
        <v>183</v>
      </c>
    </row>
    <row r="124" spans="1:47" s="2" customFormat="1" ht="12">
      <c r="A124" s="40"/>
      <c r="B124" s="41"/>
      <c r="C124" s="42"/>
      <c r="D124" s="219" t="s">
        <v>129</v>
      </c>
      <c r="E124" s="42"/>
      <c r="F124" s="220" t="s">
        <v>184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129</v>
      </c>
      <c r="AU124" s="19" t="s">
        <v>83</v>
      </c>
    </row>
    <row r="125" spans="1:51" s="14" customFormat="1" ht="12">
      <c r="A125" s="14"/>
      <c r="B125" s="235"/>
      <c r="C125" s="236"/>
      <c r="D125" s="226" t="s">
        <v>131</v>
      </c>
      <c r="E125" s="237" t="s">
        <v>19</v>
      </c>
      <c r="F125" s="238" t="s">
        <v>185</v>
      </c>
      <c r="G125" s="236"/>
      <c r="H125" s="239">
        <v>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131</v>
      </c>
      <c r="AU125" s="245" t="s">
        <v>83</v>
      </c>
      <c r="AV125" s="14" t="s">
        <v>83</v>
      </c>
      <c r="AW125" s="14" t="s">
        <v>33</v>
      </c>
      <c r="AX125" s="14" t="s">
        <v>80</v>
      </c>
      <c r="AY125" s="245" t="s">
        <v>120</v>
      </c>
    </row>
    <row r="126" spans="1:65" s="2" customFormat="1" ht="16.5" customHeight="1">
      <c r="A126" s="40"/>
      <c r="B126" s="41"/>
      <c r="C126" s="257" t="s">
        <v>186</v>
      </c>
      <c r="D126" s="257" t="s">
        <v>176</v>
      </c>
      <c r="E126" s="258" t="s">
        <v>187</v>
      </c>
      <c r="F126" s="259" t="s">
        <v>188</v>
      </c>
      <c r="G126" s="260" t="s">
        <v>172</v>
      </c>
      <c r="H126" s="261">
        <v>1</v>
      </c>
      <c r="I126" s="262"/>
      <c r="J126" s="263">
        <f>ROUND(I126*H126,2)</f>
        <v>0</v>
      </c>
      <c r="K126" s="259" t="s">
        <v>126</v>
      </c>
      <c r="L126" s="264"/>
      <c r="M126" s="265" t="s">
        <v>19</v>
      </c>
      <c r="N126" s="266" t="s">
        <v>43</v>
      </c>
      <c r="O126" s="86"/>
      <c r="P126" s="215">
        <f>O126*H126</f>
        <v>0</v>
      </c>
      <c r="Q126" s="215">
        <v>0.0411</v>
      </c>
      <c r="R126" s="215">
        <f>Q126*H126</f>
        <v>0.0411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167</v>
      </c>
      <c r="AT126" s="217" t="s">
        <v>176</v>
      </c>
      <c r="AU126" s="217" t="s">
        <v>83</v>
      </c>
      <c r="AY126" s="19" t="s">
        <v>120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127</v>
      </c>
      <c r="BM126" s="217" t="s">
        <v>189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180</v>
      </c>
      <c r="F127" s="204" t="s">
        <v>190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SUM(P128:P174)</f>
        <v>0</v>
      </c>
      <c r="Q127" s="198"/>
      <c r="R127" s="199">
        <f>SUM(R128:R174)</f>
        <v>0.012504999999999999</v>
      </c>
      <c r="S127" s="198"/>
      <c r="T127" s="200">
        <f>SUM(T128:T174)</f>
        <v>204.765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80</v>
      </c>
      <c r="AT127" s="202" t="s">
        <v>71</v>
      </c>
      <c r="AU127" s="202" t="s">
        <v>80</v>
      </c>
      <c r="AY127" s="201" t="s">
        <v>120</v>
      </c>
      <c r="BK127" s="203">
        <f>SUM(BK128:BK174)</f>
        <v>0</v>
      </c>
    </row>
    <row r="128" spans="1:65" s="2" customFormat="1" ht="21.75" customHeight="1">
      <c r="A128" s="40"/>
      <c r="B128" s="41"/>
      <c r="C128" s="206" t="s">
        <v>191</v>
      </c>
      <c r="D128" s="206" t="s">
        <v>122</v>
      </c>
      <c r="E128" s="207" t="s">
        <v>192</v>
      </c>
      <c r="F128" s="208" t="s">
        <v>193</v>
      </c>
      <c r="G128" s="209" t="s">
        <v>172</v>
      </c>
      <c r="H128" s="210">
        <v>2</v>
      </c>
      <c r="I128" s="211"/>
      <c r="J128" s="212">
        <f>ROUND(I128*H128,2)</f>
        <v>0</v>
      </c>
      <c r="K128" s="208" t="s">
        <v>126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127</v>
      </c>
      <c r="AT128" s="217" t="s">
        <v>122</v>
      </c>
      <c r="AU128" s="217" t="s">
        <v>83</v>
      </c>
      <c r="AY128" s="19" t="s">
        <v>120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127</v>
      </c>
      <c r="BM128" s="217" t="s">
        <v>194</v>
      </c>
    </row>
    <row r="129" spans="1:47" s="2" customFormat="1" ht="12">
      <c r="A129" s="40"/>
      <c r="B129" s="41"/>
      <c r="C129" s="42"/>
      <c r="D129" s="219" t="s">
        <v>129</v>
      </c>
      <c r="E129" s="42"/>
      <c r="F129" s="220" t="s">
        <v>195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129</v>
      </c>
      <c r="AU129" s="19" t="s">
        <v>83</v>
      </c>
    </row>
    <row r="130" spans="1:51" s="13" customFormat="1" ht="12">
      <c r="A130" s="13"/>
      <c r="B130" s="224"/>
      <c r="C130" s="225"/>
      <c r="D130" s="226" t="s">
        <v>131</v>
      </c>
      <c r="E130" s="227" t="s">
        <v>19</v>
      </c>
      <c r="F130" s="228" t="s">
        <v>196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131</v>
      </c>
      <c r="AU130" s="234" t="s">
        <v>83</v>
      </c>
      <c r="AV130" s="13" t="s">
        <v>80</v>
      </c>
      <c r="AW130" s="13" t="s">
        <v>33</v>
      </c>
      <c r="AX130" s="13" t="s">
        <v>72</v>
      </c>
      <c r="AY130" s="234" t="s">
        <v>120</v>
      </c>
    </row>
    <row r="131" spans="1:51" s="13" customFormat="1" ht="12">
      <c r="A131" s="13"/>
      <c r="B131" s="224"/>
      <c r="C131" s="225"/>
      <c r="D131" s="226" t="s">
        <v>131</v>
      </c>
      <c r="E131" s="227" t="s">
        <v>19</v>
      </c>
      <c r="F131" s="228" t="s">
        <v>197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131</v>
      </c>
      <c r="AU131" s="234" t="s">
        <v>83</v>
      </c>
      <c r="AV131" s="13" t="s">
        <v>80</v>
      </c>
      <c r="AW131" s="13" t="s">
        <v>33</v>
      </c>
      <c r="AX131" s="13" t="s">
        <v>72</v>
      </c>
      <c r="AY131" s="234" t="s">
        <v>120</v>
      </c>
    </row>
    <row r="132" spans="1:51" s="14" customFormat="1" ht="12">
      <c r="A132" s="14"/>
      <c r="B132" s="235"/>
      <c r="C132" s="236"/>
      <c r="D132" s="226" t="s">
        <v>131</v>
      </c>
      <c r="E132" s="237" t="s">
        <v>19</v>
      </c>
      <c r="F132" s="238" t="s">
        <v>198</v>
      </c>
      <c r="G132" s="236"/>
      <c r="H132" s="239">
        <v>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131</v>
      </c>
      <c r="AU132" s="245" t="s">
        <v>83</v>
      </c>
      <c r="AV132" s="14" t="s">
        <v>83</v>
      </c>
      <c r="AW132" s="14" t="s">
        <v>33</v>
      </c>
      <c r="AX132" s="14" t="s">
        <v>80</v>
      </c>
      <c r="AY132" s="245" t="s">
        <v>120</v>
      </c>
    </row>
    <row r="133" spans="1:65" s="2" customFormat="1" ht="24.15" customHeight="1">
      <c r="A133" s="40"/>
      <c r="B133" s="41"/>
      <c r="C133" s="206" t="s">
        <v>8</v>
      </c>
      <c r="D133" s="206" t="s">
        <v>122</v>
      </c>
      <c r="E133" s="207" t="s">
        <v>199</v>
      </c>
      <c r="F133" s="208" t="s">
        <v>200</v>
      </c>
      <c r="G133" s="209" t="s">
        <v>172</v>
      </c>
      <c r="H133" s="210">
        <v>40</v>
      </c>
      <c r="I133" s="211"/>
      <c r="J133" s="212">
        <f>ROUND(I133*H133,2)</f>
        <v>0</v>
      </c>
      <c r="K133" s="208" t="s">
        <v>126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127</v>
      </c>
      <c r="AT133" s="217" t="s">
        <v>122</v>
      </c>
      <c r="AU133" s="217" t="s">
        <v>83</v>
      </c>
      <c r="AY133" s="19" t="s">
        <v>120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127</v>
      </c>
      <c r="BM133" s="217" t="s">
        <v>201</v>
      </c>
    </row>
    <row r="134" spans="1:47" s="2" customFormat="1" ht="12">
      <c r="A134" s="40"/>
      <c r="B134" s="41"/>
      <c r="C134" s="42"/>
      <c r="D134" s="219" t="s">
        <v>129</v>
      </c>
      <c r="E134" s="42"/>
      <c r="F134" s="220" t="s">
        <v>202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129</v>
      </c>
      <c r="AU134" s="19" t="s">
        <v>83</v>
      </c>
    </row>
    <row r="135" spans="1:51" s="13" customFormat="1" ht="12">
      <c r="A135" s="13"/>
      <c r="B135" s="224"/>
      <c r="C135" s="225"/>
      <c r="D135" s="226" t="s">
        <v>131</v>
      </c>
      <c r="E135" s="227" t="s">
        <v>19</v>
      </c>
      <c r="F135" s="228" t="s">
        <v>203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131</v>
      </c>
      <c r="AU135" s="234" t="s">
        <v>83</v>
      </c>
      <c r="AV135" s="13" t="s">
        <v>80</v>
      </c>
      <c r="AW135" s="13" t="s">
        <v>33</v>
      </c>
      <c r="AX135" s="13" t="s">
        <v>72</v>
      </c>
      <c r="AY135" s="234" t="s">
        <v>120</v>
      </c>
    </row>
    <row r="136" spans="1:51" s="14" customFormat="1" ht="12">
      <c r="A136" s="14"/>
      <c r="B136" s="235"/>
      <c r="C136" s="236"/>
      <c r="D136" s="226" t="s">
        <v>131</v>
      </c>
      <c r="E136" s="237" t="s">
        <v>19</v>
      </c>
      <c r="F136" s="238" t="s">
        <v>204</v>
      </c>
      <c r="G136" s="236"/>
      <c r="H136" s="239">
        <v>40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131</v>
      </c>
      <c r="AU136" s="245" t="s">
        <v>83</v>
      </c>
      <c r="AV136" s="14" t="s">
        <v>83</v>
      </c>
      <c r="AW136" s="14" t="s">
        <v>33</v>
      </c>
      <c r="AX136" s="14" t="s">
        <v>80</v>
      </c>
      <c r="AY136" s="245" t="s">
        <v>120</v>
      </c>
    </row>
    <row r="137" spans="1:65" s="2" customFormat="1" ht="16.5" customHeight="1">
      <c r="A137" s="40"/>
      <c r="B137" s="41"/>
      <c r="C137" s="206" t="s">
        <v>205</v>
      </c>
      <c r="D137" s="206" t="s">
        <v>122</v>
      </c>
      <c r="E137" s="207" t="s">
        <v>206</v>
      </c>
      <c r="F137" s="208" t="s">
        <v>207</v>
      </c>
      <c r="G137" s="209" t="s">
        <v>172</v>
      </c>
      <c r="H137" s="210">
        <v>2</v>
      </c>
      <c r="I137" s="211"/>
      <c r="J137" s="212">
        <f>ROUND(I137*H137,2)</f>
        <v>0</v>
      </c>
      <c r="K137" s="208" t="s">
        <v>126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127</v>
      </c>
      <c r="AT137" s="217" t="s">
        <v>122</v>
      </c>
      <c r="AU137" s="217" t="s">
        <v>83</v>
      </c>
      <c r="AY137" s="19" t="s">
        <v>120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127</v>
      </c>
      <c r="BM137" s="217" t="s">
        <v>208</v>
      </c>
    </row>
    <row r="138" spans="1:47" s="2" customFormat="1" ht="12">
      <c r="A138" s="40"/>
      <c r="B138" s="41"/>
      <c r="C138" s="42"/>
      <c r="D138" s="219" t="s">
        <v>129</v>
      </c>
      <c r="E138" s="42"/>
      <c r="F138" s="220" t="s">
        <v>209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129</v>
      </c>
      <c r="AU138" s="19" t="s">
        <v>83</v>
      </c>
    </row>
    <row r="139" spans="1:51" s="13" customFormat="1" ht="12">
      <c r="A139" s="13"/>
      <c r="B139" s="224"/>
      <c r="C139" s="225"/>
      <c r="D139" s="226" t="s">
        <v>131</v>
      </c>
      <c r="E139" s="227" t="s">
        <v>19</v>
      </c>
      <c r="F139" s="228" t="s">
        <v>196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131</v>
      </c>
      <c r="AU139" s="234" t="s">
        <v>83</v>
      </c>
      <c r="AV139" s="13" t="s">
        <v>80</v>
      </c>
      <c r="AW139" s="13" t="s">
        <v>33</v>
      </c>
      <c r="AX139" s="13" t="s">
        <v>72</v>
      </c>
      <c r="AY139" s="234" t="s">
        <v>120</v>
      </c>
    </row>
    <row r="140" spans="1:51" s="13" customFormat="1" ht="12">
      <c r="A140" s="13"/>
      <c r="B140" s="224"/>
      <c r="C140" s="225"/>
      <c r="D140" s="226" t="s">
        <v>131</v>
      </c>
      <c r="E140" s="227" t="s">
        <v>19</v>
      </c>
      <c r="F140" s="228" t="s">
        <v>197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131</v>
      </c>
      <c r="AU140" s="234" t="s">
        <v>83</v>
      </c>
      <c r="AV140" s="13" t="s">
        <v>80</v>
      </c>
      <c r="AW140" s="13" t="s">
        <v>33</v>
      </c>
      <c r="AX140" s="13" t="s">
        <v>72</v>
      </c>
      <c r="AY140" s="234" t="s">
        <v>120</v>
      </c>
    </row>
    <row r="141" spans="1:51" s="14" customFormat="1" ht="12">
      <c r="A141" s="14"/>
      <c r="B141" s="235"/>
      <c r="C141" s="236"/>
      <c r="D141" s="226" t="s">
        <v>131</v>
      </c>
      <c r="E141" s="237" t="s">
        <v>19</v>
      </c>
      <c r="F141" s="238" t="s">
        <v>210</v>
      </c>
      <c r="G141" s="236"/>
      <c r="H141" s="239">
        <v>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131</v>
      </c>
      <c r="AU141" s="245" t="s">
        <v>83</v>
      </c>
      <c r="AV141" s="14" t="s">
        <v>83</v>
      </c>
      <c r="AW141" s="14" t="s">
        <v>33</v>
      </c>
      <c r="AX141" s="14" t="s">
        <v>80</v>
      </c>
      <c r="AY141" s="245" t="s">
        <v>120</v>
      </c>
    </row>
    <row r="142" spans="1:65" s="2" customFormat="1" ht="24.15" customHeight="1">
      <c r="A142" s="40"/>
      <c r="B142" s="41"/>
      <c r="C142" s="206" t="s">
        <v>211</v>
      </c>
      <c r="D142" s="206" t="s">
        <v>122</v>
      </c>
      <c r="E142" s="207" t="s">
        <v>212</v>
      </c>
      <c r="F142" s="208" t="s">
        <v>213</v>
      </c>
      <c r="G142" s="209" t="s">
        <v>172</v>
      </c>
      <c r="H142" s="210">
        <v>40</v>
      </c>
      <c r="I142" s="211"/>
      <c r="J142" s="212">
        <f>ROUND(I142*H142,2)</f>
        <v>0</v>
      </c>
      <c r="K142" s="208" t="s">
        <v>126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127</v>
      </c>
      <c r="AT142" s="217" t="s">
        <v>122</v>
      </c>
      <c r="AU142" s="217" t="s">
        <v>83</v>
      </c>
      <c r="AY142" s="19" t="s">
        <v>120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127</v>
      </c>
      <c r="BM142" s="217" t="s">
        <v>214</v>
      </c>
    </row>
    <row r="143" spans="1:47" s="2" customFormat="1" ht="12">
      <c r="A143" s="40"/>
      <c r="B143" s="41"/>
      <c r="C143" s="42"/>
      <c r="D143" s="219" t="s">
        <v>129</v>
      </c>
      <c r="E143" s="42"/>
      <c r="F143" s="220" t="s">
        <v>215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129</v>
      </c>
      <c r="AU143" s="19" t="s">
        <v>83</v>
      </c>
    </row>
    <row r="144" spans="1:51" s="13" customFormat="1" ht="12">
      <c r="A144" s="13"/>
      <c r="B144" s="224"/>
      <c r="C144" s="225"/>
      <c r="D144" s="226" t="s">
        <v>131</v>
      </c>
      <c r="E144" s="227" t="s">
        <v>19</v>
      </c>
      <c r="F144" s="228" t="s">
        <v>203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131</v>
      </c>
      <c r="AU144" s="234" t="s">
        <v>83</v>
      </c>
      <c r="AV144" s="13" t="s">
        <v>80</v>
      </c>
      <c r="AW144" s="13" t="s">
        <v>33</v>
      </c>
      <c r="AX144" s="13" t="s">
        <v>72</v>
      </c>
      <c r="AY144" s="234" t="s">
        <v>120</v>
      </c>
    </row>
    <row r="145" spans="1:51" s="14" customFormat="1" ht="12">
      <c r="A145" s="14"/>
      <c r="B145" s="235"/>
      <c r="C145" s="236"/>
      <c r="D145" s="226" t="s">
        <v>131</v>
      </c>
      <c r="E145" s="237" t="s">
        <v>19</v>
      </c>
      <c r="F145" s="238" t="s">
        <v>204</v>
      </c>
      <c r="G145" s="236"/>
      <c r="H145" s="239">
        <v>40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131</v>
      </c>
      <c r="AU145" s="245" t="s">
        <v>83</v>
      </c>
      <c r="AV145" s="14" t="s">
        <v>83</v>
      </c>
      <c r="AW145" s="14" t="s">
        <v>33</v>
      </c>
      <c r="AX145" s="14" t="s">
        <v>80</v>
      </c>
      <c r="AY145" s="245" t="s">
        <v>120</v>
      </c>
    </row>
    <row r="146" spans="1:65" s="2" customFormat="1" ht="24.15" customHeight="1">
      <c r="A146" s="40"/>
      <c r="B146" s="41"/>
      <c r="C146" s="206" t="s">
        <v>216</v>
      </c>
      <c r="D146" s="206" t="s">
        <v>122</v>
      </c>
      <c r="E146" s="207" t="s">
        <v>217</v>
      </c>
      <c r="F146" s="208" t="s">
        <v>218</v>
      </c>
      <c r="G146" s="209" t="s">
        <v>219</v>
      </c>
      <c r="H146" s="210">
        <v>20.5</v>
      </c>
      <c r="I146" s="211"/>
      <c r="J146" s="212">
        <f>ROUND(I146*H146,2)</f>
        <v>0</v>
      </c>
      <c r="K146" s="208" t="s">
        <v>126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127</v>
      </c>
      <c r="AT146" s="217" t="s">
        <v>122</v>
      </c>
      <c r="AU146" s="217" t="s">
        <v>83</v>
      </c>
      <c r="AY146" s="19" t="s">
        <v>120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127</v>
      </c>
      <c r="BM146" s="217" t="s">
        <v>220</v>
      </c>
    </row>
    <row r="147" spans="1:47" s="2" customFormat="1" ht="12">
      <c r="A147" s="40"/>
      <c r="B147" s="41"/>
      <c r="C147" s="42"/>
      <c r="D147" s="219" t="s">
        <v>129</v>
      </c>
      <c r="E147" s="42"/>
      <c r="F147" s="220" t="s">
        <v>221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129</v>
      </c>
      <c r="AU147" s="19" t="s">
        <v>83</v>
      </c>
    </row>
    <row r="148" spans="1:51" s="14" customFormat="1" ht="12">
      <c r="A148" s="14"/>
      <c r="B148" s="235"/>
      <c r="C148" s="236"/>
      <c r="D148" s="226" t="s">
        <v>131</v>
      </c>
      <c r="E148" s="237" t="s">
        <v>19</v>
      </c>
      <c r="F148" s="238" t="s">
        <v>222</v>
      </c>
      <c r="G148" s="236"/>
      <c r="H148" s="239">
        <v>17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131</v>
      </c>
      <c r="AU148" s="245" t="s">
        <v>83</v>
      </c>
      <c r="AV148" s="14" t="s">
        <v>83</v>
      </c>
      <c r="AW148" s="14" t="s">
        <v>33</v>
      </c>
      <c r="AX148" s="14" t="s">
        <v>72</v>
      </c>
      <c r="AY148" s="245" t="s">
        <v>120</v>
      </c>
    </row>
    <row r="149" spans="1:51" s="14" customFormat="1" ht="12">
      <c r="A149" s="14"/>
      <c r="B149" s="235"/>
      <c r="C149" s="236"/>
      <c r="D149" s="226" t="s">
        <v>131</v>
      </c>
      <c r="E149" s="237" t="s">
        <v>19</v>
      </c>
      <c r="F149" s="238" t="s">
        <v>223</v>
      </c>
      <c r="G149" s="236"/>
      <c r="H149" s="239">
        <v>3.5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131</v>
      </c>
      <c r="AU149" s="245" t="s">
        <v>83</v>
      </c>
      <c r="AV149" s="14" t="s">
        <v>83</v>
      </c>
      <c r="AW149" s="14" t="s">
        <v>33</v>
      </c>
      <c r="AX149" s="14" t="s">
        <v>72</v>
      </c>
      <c r="AY149" s="245" t="s">
        <v>120</v>
      </c>
    </row>
    <row r="150" spans="1:51" s="15" customFormat="1" ht="12">
      <c r="A150" s="15"/>
      <c r="B150" s="246"/>
      <c r="C150" s="247"/>
      <c r="D150" s="226" t="s">
        <v>131</v>
      </c>
      <c r="E150" s="248" t="s">
        <v>19</v>
      </c>
      <c r="F150" s="249" t="s">
        <v>135</v>
      </c>
      <c r="G150" s="247"/>
      <c r="H150" s="250">
        <v>20.5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131</v>
      </c>
      <c r="AU150" s="256" t="s">
        <v>83</v>
      </c>
      <c r="AV150" s="15" t="s">
        <v>127</v>
      </c>
      <c r="AW150" s="15" t="s">
        <v>33</v>
      </c>
      <c r="AX150" s="15" t="s">
        <v>80</v>
      </c>
      <c r="AY150" s="256" t="s">
        <v>120</v>
      </c>
    </row>
    <row r="151" spans="1:65" s="2" customFormat="1" ht="33" customHeight="1">
      <c r="A151" s="40"/>
      <c r="B151" s="41"/>
      <c r="C151" s="206" t="s">
        <v>224</v>
      </c>
      <c r="D151" s="206" t="s">
        <v>122</v>
      </c>
      <c r="E151" s="207" t="s">
        <v>225</v>
      </c>
      <c r="F151" s="208" t="s">
        <v>226</v>
      </c>
      <c r="G151" s="209" t="s">
        <v>219</v>
      </c>
      <c r="H151" s="210">
        <v>20.5</v>
      </c>
      <c r="I151" s="211"/>
      <c r="J151" s="212">
        <f>ROUND(I151*H151,2)</f>
        <v>0</v>
      </c>
      <c r="K151" s="208" t="s">
        <v>126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0.00061</v>
      </c>
      <c r="R151" s="215">
        <f>Q151*H151</f>
        <v>0.012504999999999999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127</v>
      </c>
      <c r="AT151" s="217" t="s">
        <v>122</v>
      </c>
      <c r="AU151" s="217" t="s">
        <v>83</v>
      </c>
      <c r="AY151" s="19" t="s">
        <v>120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127</v>
      </c>
      <c r="BM151" s="217" t="s">
        <v>227</v>
      </c>
    </row>
    <row r="152" spans="1:47" s="2" customFormat="1" ht="12">
      <c r="A152" s="40"/>
      <c r="B152" s="41"/>
      <c r="C152" s="42"/>
      <c r="D152" s="219" t="s">
        <v>129</v>
      </c>
      <c r="E152" s="42"/>
      <c r="F152" s="220" t="s">
        <v>228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129</v>
      </c>
      <c r="AU152" s="19" t="s">
        <v>83</v>
      </c>
    </row>
    <row r="153" spans="1:51" s="14" customFormat="1" ht="12">
      <c r="A153" s="14"/>
      <c r="B153" s="235"/>
      <c r="C153" s="236"/>
      <c r="D153" s="226" t="s">
        <v>131</v>
      </c>
      <c r="E153" s="237" t="s">
        <v>19</v>
      </c>
      <c r="F153" s="238" t="s">
        <v>222</v>
      </c>
      <c r="G153" s="236"/>
      <c r="H153" s="239">
        <v>17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131</v>
      </c>
      <c r="AU153" s="245" t="s">
        <v>83</v>
      </c>
      <c r="AV153" s="14" t="s">
        <v>83</v>
      </c>
      <c r="AW153" s="14" t="s">
        <v>33</v>
      </c>
      <c r="AX153" s="14" t="s">
        <v>72</v>
      </c>
      <c r="AY153" s="245" t="s">
        <v>120</v>
      </c>
    </row>
    <row r="154" spans="1:51" s="14" customFormat="1" ht="12">
      <c r="A154" s="14"/>
      <c r="B154" s="235"/>
      <c r="C154" s="236"/>
      <c r="D154" s="226" t="s">
        <v>131</v>
      </c>
      <c r="E154" s="237" t="s">
        <v>19</v>
      </c>
      <c r="F154" s="238" t="s">
        <v>223</v>
      </c>
      <c r="G154" s="236"/>
      <c r="H154" s="239">
        <v>3.5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131</v>
      </c>
      <c r="AU154" s="245" t="s">
        <v>83</v>
      </c>
      <c r="AV154" s="14" t="s">
        <v>83</v>
      </c>
      <c r="AW154" s="14" t="s">
        <v>33</v>
      </c>
      <c r="AX154" s="14" t="s">
        <v>72</v>
      </c>
      <c r="AY154" s="245" t="s">
        <v>120</v>
      </c>
    </row>
    <row r="155" spans="1:51" s="15" customFormat="1" ht="12">
      <c r="A155" s="15"/>
      <c r="B155" s="246"/>
      <c r="C155" s="247"/>
      <c r="D155" s="226" t="s">
        <v>131</v>
      </c>
      <c r="E155" s="248" t="s">
        <v>19</v>
      </c>
      <c r="F155" s="249" t="s">
        <v>135</v>
      </c>
      <c r="G155" s="247"/>
      <c r="H155" s="250">
        <v>20.5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131</v>
      </c>
      <c r="AU155" s="256" t="s">
        <v>83</v>
      </c>
      <c r="AV155" s="15" t="s">
        <v>127</v>
      </c>
      <c r="AW155" s="15" t="s">
        <v>33</v>
      </c>
      <c r="AX155" s="15" t="s">
        <v>80</v>
      </c>
      <c r="AY155" s="256" t="s">
        <v>120</v>
      </c>
    </row>
    <row r="156" spans="1:65" s="2" customFormat="1" ht="16.5" customHeight="1">
      <c r="A156" s="40"/>
      <c r="B156" s="41"/>
      <c r="C156" s="206" t="s">
        <v>229</v>
      </c>
      <c r="D156" s="206" t="s">
        <v>122</v>
      </c>
      <c r="E156" s="207" t="s">
        <v>230</v>
      </c>
      <c r="F156" s="208" t="s">
        <v>231</v>
      </c>
      <c r="G156" s="209" t="s">
        <v>219</v>
      </c>
      <c r="H156" s="210">
        <v>20.5</v>
      </c>
      <c r="I156" s="211"/>
      <c r="J156" s="212">
        <f>ROUND(I156*H156,2)</f>
        <v>0</v>
      </c>
      <c r="K156" s="208" t="s">
        <v>126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127</v>
      </c>
      <c r="AT156" s="217" t="s">
        <v>122</v>
      </c>
      <c r="AU156" s="217" t="s">
        <v>83</v>
      </c>
      <c r="AY156" s="19" t="s">
        <v>120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127</v>
      </c>
      <c r="BM156" s="217" t="s">
        <v>232</v>
      </c>
    </row>
    <row r="157" spans="1:47" s="2" customFormat="1" ht="12">
      <c r="A157" s="40"/>
      <c r="B157" s="41"/>
      <c r="C157" s="42"/>
      <c r="D157" s="219" t="s">
        <v>129</v>
      </c>
      <c r="E157" s="42"/>
      <c r="F157" s="220" t="s">
        <v>233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129</v>
      </c>
      <c r="AU157" s="19" t="s">
        <v>83</v>
      </c>
    </row>
    <row r="158" spans="1:51" s="14" customFormat="1" ht="12">
      <c r="A158" s="14"/>
      <c r="B158" s="235"/>
      <c r="C158" s="236"/>
      <c r="D158" s="226" t="s">
        <v>131</v>
      </c>
      <c r="E158" s="237" t="s">
        <v>19</v>
      </c>
      <c r="F158" s="238" t="s">
        <v>222</v>
      </c>
      <c r="G158" s="236"/>
      <c r="H158" s="239">
        <v>17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131</v>
      </c>
      <c r="AU158" s="245" t="s">
        <v>83</v>
      </c>
      <c r="AV158" s="14" t="s">
        <v>83</v>
      </c>
      <c r="AW158" s="14" t="s">
        <v>33</v>
      </c>
      <c r="AX158" s="14" t="s">
        <v>72</v>
      </c>
      <c r="AY158" s="245" t="s">
        <v>120</v>
      </c>
    </row>
    <row r="159" spans="1:51" s="14" customFormat="1" ht="12">
      <c r="A159" s="14"/>
      <c r="B159" s="235"/>
      <c r="C159" s="236"/>
      <c r="D159" s="226" t="s">
        <v>131</v>
      </c>
      <c r="E159" s="237" t="s">
        <v>19</v>
      </c>
      <c r="F159" s="238" t="s">
        <v>223</v>
      </c>
      <c r="G159" s="236"/>
      <c r="H159" s="239">
        <v>3.5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131</v>
      </c>
      <c r="AU159" s="245" t="s">
        <v>83</v>
      </c>
      <c r="AV159" s="14" t="s">
        <v>83</v>
      </c>
      <c r="AW159" s="14" t="s">
        <v>33</v>
      </c>
      <c r="AX159" s="14" t="s">
        <v>72</v>
      </c>
      <c r="AY159" s="245" t="s">
        <v>120</v>
      </c>
    </row>
    <row r="160" spans="1:51" s="15" customFormat="1" ht="12">
      <c r="A160" s="15"/>
      <c r="B160" s="246"/>
      <c r="C160" s="247"/>
      <c r="D160" s="226" t="s">
        <v>131</v>
      </c>
      <c r="E160" s="248" t="s">
        <v>19</v>
      </c>
      <c r="F160" s="249" t="s">
        <v>135</v>
      </c>
      <c r="G160" s="247"/>
      <c r="H160" s="250">
        <v>20.5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131</v>
      </c>
      <c r="AU160" s="256" t="s">
        <v>83</v>
      </c>
      <c r="AV160" s="15" t="s">
        <v>127</v>
      </c>
      <c r="AW160" s="15" t="s">
        <v>33</v>
      </c>
      <c r="AX160" s="15" t="s">
        <v>80</v>
      </c>
      <c r="AY160" s="256" t="s">
        <v>120</v>
      </c>
    </row>
    <row r="161" spans="1:65" s="2" customFormat="1" ht="21.75" customHeight="1">
      <c r="A161" s="40"/>
      <c r="B161" s="41"/>
      <c r="C161" s="206" t="s">
        <v>234</v>
      </c>
      <c r="D161" s="206" t="s">
        <v>122</v>
      </c>
      <c r="E161" s="207" t="s">
        <v>235</v>
      </c>
      <c r="F161" s="208" t="s">
        <v>236</v>
      </c>
      <c r="G161" s="209" t="s">
        <v>125</v>
      </c>
      <c r="H161" s="210">
        <v>4505</v>
      </c>
      <c r="I161" s="211"/>
      <c r="J161" s="212">
        <f>ROUND(I161*H161,2)</f>
        <v>0</v>
      </c>
      <c r="K161" s="208" t="s">
        <v>126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0.01</v>
      </c>
      <c r="T161" s="216">
        <f>S161*H161</f>
        <v>45.050000000000004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127</v>
      </c>
      <c r="AT161" s="217" t="s">
        <v>122</v>
      </c>
      <c r="AU161" s="217" t="s">
        <v>83</v>
      </c>
      <c r="AY161" s="19" t="s">
        <v>120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127</v>
      </c>
      <c r="BM161" s="217" t="s">
        <v>237</v>
      </c>
    </row>
    <row r="162" spans="1:47" s="2" customFormat="1" ht="12">
      <c r="A162" s="40"/>
      <c r="B162" s="41"/>
      <c r="C162" s="42"/>
      <c r="D162" s="219" t="s">
        <v>129</v>
      </c>
      <c r="E162" s="42"/>
      <c r="F162" s="220" t="s">
        <v>238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129</v>
      </c>
      <c r="AU162" s="19" t="s">
        <v>83</v>
      </c>
    </row>
    <row r="163" spans="1:51" s="14" customFormat="1" ht="12">
      <c r="A163" s="14"/>
      <c r="B163" s="235"/>
      <c r="C163" s="236"/>
      <c r="D163" s="226" t="s">
        <v>131</v>
      </c>
      <c r="E163" s="237" t="s">
        <v>19</v>
      </c>
      <c r="F163" s="238" t="s">
        <v>160</v>
      </c>
      <c r="G163" s="236"/>
      <c r="H163" s="239">
        <v>4080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131</v>
      </c>
      <c r="AU163" s="245" t="s">
        <v>83</v>
      </c>
      <c r="AV163" s="14" t="s">
        <v>83</v>
      </c>
      <c r="AW163" s="14" t="s">
        <v>33</v>
      </c>
      <c r="AX163" s="14" t="s">
        <v>72</v>
      </c>
      <c r="AY163" s="245" t="s">
        <v>120</v>
      </c>
    </row>
    <row r="164" spans="1:51" s="14" customFormat="1" ht="12">
      <c r="A164" s="14"/>
      <c r="B164" s="235"/>
      <c r="C164" s="236"/>
      <c r="D164" s="226" t="s">
        <v>131</v>
      </c>
      <c r="E164" s="237" t="s">
        <v>19</v>
      </c>
      <c r="F164" s="238" t="s">
        <v>161</v>
      </c>
      <c r="G164" s="236"/>
      <c r="H164" s="239">
        <v>425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131</v>
      </c>
      <c r="AU164" s="245" t="s">
        <v>83</v>
      </c>
      <c r="AV164" s="14" t="s">
        <v>83</v>
      </c>
      <c r="AW164" s="14" t="s">
        <v>33</v>
      </c>
      <c r="AX164" s="14" t="s">
        <v>72</v>
      </c>
      <c r="AY164" s="245" t="s">
        <v>120</v>
      </c>
    </row>
    <row r="165" spans="1:51" s="15" customFormat="1" ht="12">
      <c r="A165" s="15"/>
      <c r="B165" s="246"/>
      <c r="C165" s="247"/>
      <c r="D165" s="226" t="s">
        <v>131</v>
      </c>
      <c r="E165" s="248" t="s">
        <v>19</v>
      </c>
      <c r="F165" s="249" t="s">
        <v>135</v>
      </c>
      <c r="G165" s="247"/>
      <c r="H165" s="250">
        <v>4505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131</v>
      </c>
      <c r="AU165" s="256" t="s">
        <v>83</v>
      </c>
      <c r="AV165" s="15" t="s">
        <v>127</v>
      </c>
      <c r="AW165" s="15" t="s">
        <v>33</v>
      </c>
      <c r="AX165" s="15" t="s">
        <v>80</v>
      </c>
      <c r="AY165" s="256" t="s">
        <v>120</v>
      </c>
    </row>
    <row r="166" spans="1:65" s="2" customFormat="1" ht="33" customHeight="1">
      <c r="A166" s="40"/>
      <c r="B166" s="41"/>
      <c r="C166" s="206" t="s">
        <v>239</v>
      </c>
      <c r="D166" s="206" t="s">
        <v>122</v>
      </c>
      <c r="E166" s="207" t="s">
        <v>240</v>
      </c>
      <c r="F166" s="208" t="s">
        <v>241</v>
      </c>
      <c r="G166" s="209" t="s">
        <v>125</v>
      </c>
      <c r="H166" s="210">
        <v>4505</v>
      </c>
      <c r="I166" s="211"/>
      <c r="J166" s="212">
        <f>ROUND(I166*H166,2)</f>
        <v>0</v>
      </c>
      <c r="K166" s="208" t="s">
        <v>126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0.02</v>
      </c>
      <c r="T166" s="216">
        <f>S166*H166</f>
        <v>90.10000000000001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127</v>
      </c>
      <c r="AT166" s="217" t="s">
        <v>122</v>
      </c>
      <c r="AU166" s="217" t="s">
        <v>83</v>
      </c>
      <c r="AY166" s="19" t="s">
        <v>120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127</v>
      </c>
      <c r="BM166" s="217" t="s">
        <v>242</v>
      </c>
    </row>
    <row r="167" spans="1:47" s="2" customFormat="1" ht="12">
      <c r="A167" s="40"/>
      <c r="B167" s="41"/>
      <c r="C167" s="42"/>
      <c r="D167" s="219" t="s">
        <v>129</v>
      </c>
      <c r="E167" s="42"/>
      <c r="F167" s="220" t="s">
        <v>243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129</v>
      </c>
      <c r="AU167" s="19" t="s">
        <v>83</v>
      </c>
    </row>
    <row r="168" spans="1:51" s="14" customFormat="1" ht="12">
      <c r="A168" s="14"/>
      <c r="B168" s="235"/>
      <c r="C168" s="236"/>
      <c r="D168" s="226" t="s">
        <v>131</v>
      </c>
      <c r="E168" s="237" t="s">
        <v>19</v>
      </c>
      <c r="F168" s="238" t="s">
        <v>160</v>
      </c>
      <c r="G168" s="236"/>
      <c r="H168" s="239">
        <v>4080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131</v>
      </c>
      <c r="AU168" s="245" t="s">
        <v>83</v>
      </c>
      <c r="AV168" s="14" t="s">
        <v>83</v>
      </c>
      <c r="AW168" s="14" t="s">
        <v>33</v>
      </c>
      <c r="AX168" s="14" t="s">
        <v>72</v>
      </c>
      <c r="AY168" s="245" t="s">
        <v>120</v>
      </c>
    </row>
    <row r="169" spans="1:51" s="14" customFormat="1" ht="12">
      <c r="A169" s="14"/>
      <c r="B169" s="235"/>
      <c r="C169" s="236"/>
      <c r="D169" s="226" t="s">
        <v>131</v>
      </c>
      <c r="E169" s="237" t="s">
        <v>19</v>
      </c>
      <c r="F169" s="238" t="s">
        <v>161</v>
      </c>
      <c r="G169" s="236"/>
      <c r="H169" s="239">
        <v>425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131</v>
      </c>
      <c r="AU169" s="245" t="s">
        <v>83</v>
      </c>
      <c r="AV169" s="14" t="s">
        <v>83</v>
      </c>
      <c r="AW169" s="14" t="s">
        <v>33</v>
      </c>
      <c r="AX169" s="14" t="s">
        <v>72</v>
      </c>
      <c r="AY169" s="245" t="s">
        <v>120</v>
      </c>
    </row>
    <row r="170" spans="1:51" s="15" customFormat="1" ht="12">
      <c r="A170" s="15"/>
      <c r="B170" s="246"/>
      <c r="C170" s="247"/>
      <c r="D170" s="226" t="s">
        <v>131</v>
      </c>
      <c r="E170" s="248" t="s">
        <v>19</v>
      </c>
      <c r="F170" s="249" t="s">
        <v>135</v>
      </c>
      <c r="G170" s="247"/>
      <c r="H170" s="250">
        <v>4505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131</v>
      </c>
      <c r="AU170" s="256" t="s">
        <v>83</v>
      </c>
      <c r="AV170" s="15" t="s">
        <v>127</v>
      </c>
      <c r="AW170" s="15" t="s">
        <v>33</v>
      </c>
      <c r="AX170" s="15" t="s">
        <v>80</v>
      </c>
      <c r="AY170" s="256" t="s">
        <v>120</v>
      </c>
    </row>
    <row r="171" spans="1:65" s="2" customFormat="1" ht="37.8" customHeight="1">
      <c r="A171" s="40"/>
      <c r="B171" s="41"/>
      <c r="C171" s="206" t="s">
        <v>244</v>
      </c>
      <c r="D171" s="206" t="s">
        <v>122</v>
      </c>
      <c r="E171" s="207" t="s">
        <v>245</v>
      </c>
      <c r="F171" s="208" t="s">
        <v>246</v>
      </c>
      <c r="G171" s="209" t="s">
        <v>125</v>
      </c>
      <c r="H171" s="210">
        <v>552.5</v>
      </c>
      <c r="I171" s="211"/>
      <c r="J171" s="212">
        <f>ROUND(I171*H171,2)</f>
        <v>0</v>
      </c>
      <c r="K171" s="208" t="s">
        <v>126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0.126</v>
      </c>
      <c r="T171" s="216">
        <f>S171*H171</f>
        <v>69.615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127</v>
      </c>
      <c r="AT171" s="217" t="s">
        <v>122</v>
      </c>
      <c r="AU171" s="217" t="s">
        <v>83</v>
      </c>
      <c r="AY171" s="19" t="s">
        <v>120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127</v>
      </c>
      <c r="BM171" s="217" t="s">
        <v>247</v>
      </c>
    </row>
    <row r="172" spans="1:47" s="2" customFormat="1" ht="12">
      <c r="A172" s="40"/>
      <c r="B172" s="41"/>
      <c r="C172" s="42"/>
      <c r="D172" s="219" t="s">
        <v>129</v>
      </c>
      <c r="E172" s="42"/>
      <c r="F172" s="220" t="s">
        <v>248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129</v>
      </c>
      <c r="AU172" s="19" t="s">
        <v>83</v>
      </c>
    </row>
    <row r="173" spans="1:51" s="13" customFormat="1" ht="12">
      <c r="A173" s="13"/>
      <c r="B173" s="224"/>
      <c r="C173" s="225"/>
      <c r="D173" s="226" t="s">
        <v>131</v>
      </c>
      <c r="E173" s="227" t="s">
        <v>19</v>
      </c>
      <c r="F173" s="228" t="s">
        <v>249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131</v>
      </c>
      <c r="AU173" s="234" t="s">
        <v>83</v>
      </c>
      <c r="AV173" s="13" t="s">
        <v>80</v>
      </c>
      <c r="AW173" s="13" t="s">
        <v>33</v>
      </c>
      <c r="AX173" s="13" t="s">
        <v>72</v>
      </c>
      <c r="AY173" s="234" t="s">
        <v>120</v>
      </c>
    </row>
    <row r="174" spans="1:51" s="14" customFormat="1" ht="12">
      <c r="A174" s="14"/>
      <c r="B174" s="235"/>
      <c r="C174" s="236"/>
      <c r="D174" s="226" t="s">
        <v>131</v>
      </c>
      <c r="E174" s="237" t="s">
        <v>19</v>
      </c>
      <c r="F174" s="238" t="s">
        <v>143</v>
      </c>
      <c r="G174" s="236"/>
      <c r="H174" s="239">
        <v>552.5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131</v>
      </c>
      <c r="AU174" s="245" t="s">
        <v>83</v>
      </c>
      <c r="AV174" s="14" t="s">
        <v>83</v>
      </c>
      <c r="AW174" s="14" t="s">
        <v>33</v>
      </c>
      <c r="AX174" s="14" t="s">
        <v>80</v>
      </c>
      <c r="AY174" s="245" t="s">
        <v>120</v>
      </c>
    </row>
    <row r="175" spans="1:63" s="12" customFormat="1" ht="22.8" customHeight="1">
      <c r="A175" s="12"/>
      <c r="B175" s="190"/>
      <c r="C175" s="191"/>
      <c r="D175" s="192" t="s">
        <v>71</v>
      </c>
      <c r="E175" s="204" t="s">
        <v>250</v>
      </c>
      <c r="F175" s="204" t="s">
        <v>251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SUM(P176:P211)</f>
        <v>0</v>
      </c>
      <c r="Q175" s="198"/>
      <c r="R175" s="199">
        <f>SUM(R176:R211)</f>
        <v>0</v>
      </c>
      <c r="S175" s="198"/>
      <c r="T175" s="200">
        <f>SUM(T176:T211)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80</v>
      </c>
      <c r="AT175" s="202" t="s">
        <v>71</v>
      </c>
      <c r="AU175" s="202" t="s">
        <v>80</v>
      </c>
      <c r="AY175" s="201" t="s">
        <v>120</v>
      </c>
      <c r="BK175" s="203">
        <f>SUM(BK176:BK211)</f>
        <v>0</v>
      </c>
    </row>
    <row r="176" spans="1:65" s="2" customFormat="1" ht="24.15" customHeight="1">
      <c r="A176" s="40"/>
      <c r="B176" s="41"/>
      <c r="C176" s="206" t="s">
        <v>7</v>
      </c>
      <c r="D176" s="206" t="s">
        <v>122</v>
      </c>
      <c r="E176" s="207" t="s">
        <v>252</v>
      </c>
      <c r="F176" s="208" t="s">
        <v>253</v>
      </c>
      <c r="G176" s="209" t="s">
        <v>254</v>
      </c>
      <c r="H176" s="210">
        <v>204.8</v>
      </c>
      <c r="I176" s="211"/>
      <c r="J176" s="212">
        <f>ROUND(I176*H176,2)</f>
        <v>0</v>
      </c>
      <c r="K176" s="208" t="s">
        <v>126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127</v>
      </c>
      <c r="AT176" s="217" t="s">
        <v>122</v>
      </c>
      <c r="AU176" s="217" t="s">
        <v>83</v>
      </c>
      <c r="AY176" s="19" t="s">
        <v>120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127</v>
      </c>
      <c r="BM176" s="217" t="s">
        <v>255</v>
      </c>
    </row>
    <row r="177" spans="1:47" s="2" customFormat="1" ht="12">
      <c r="A177" s="40"/>
      <c r="B177" s="41"/>
      <c r="C177" s="42"/>
      <c r="D177" s="219" t="s">
        <v>129</v>
      </c>
      <c r="E177" s="42"/>
      <c r="F177" s="220" t="s">
        <v>256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129</v>
      </c>
      <c r="AU177" s="19" t="s">
        <v>83</v>
      </c>
    </row>
    <row r="178" spans="1:51" s="14" customFormat="1" ht="12">
      <c r="A178" s="14"/>
      <c r="B178" s="235"/>
      <c r="C178" s="236"/>
      <c r="D178" s="226" t="s">
        <v>131</v>
      </c>
      <c r="E178" s="237" t="s">
        <v>19</v>
      </c>
      <c r="F178" s="238" t="s">
        <v>257</v>
      </c>
      <c r="G178" s="236"/>
      <c r="H178" s="239">
        <v>69.6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131</v>
      </c>
      <c r="AU178" s="245" t="s">
        <v>83</v>
      </c>
      <c r="AV178" s="14" t="s">
        <v>83</v>
      </c>
      <c r="AW178" s="14" t="s">
        <v>33</v>
      </c>
      <c r="AX178" s="14" t="s">
        <v>72</v>
      </c>
      <c r="AY178" s="245" t="s">
        <v>120</v>
      </c>
    </row>
    <row r="179" spans="1:51" s="14" customFormat="1" ht="12">
      <c r="A179" s="14"/>
      <c r="B179" s="235"/>
      <c r="C179" s="236"/>
      <c r="D179" s="226" t="s">
        <v>131</v>
      </c>
      <c r="E179" s="237" t="s">
        <v>19</v>
      </c>
      <c r="F179" s="238" t="s">
        <v>258</v>
      </c>
      <c r="G179" s="236"/>
      <c r="H179" s="239">
        <v>135.2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131</v>
      </c>
      <c r="AU179" s="245" t="s">
        <v>83</v>
      </c>
      <c r="AV179" s="14" t="s">
        <v>83</v>
      </c>
      <c r="AW179" s="14" t="s">
        <v>33</v>
      </c>
      <c r="AX179" s="14" t="s">
        <v>72</v>
      </c>
      <c r="AY179" s="245" t="s">
        <v>120</v>
      </c>
    </row>
    <row r="180" spans="1:51" s="15" customFormat="1" ht="12">
      <c r="A180" s="15"/>
      <c r="B180" s="246"/>
      <c r="C180" s="247"/>
      <c r="D180" s="226" t="s">
        <v>131</v>
      </c>
      <c r="E180" s="248" t="s">
        <v>19</v>
      </c>
      <c r="F180" s="249" t="s">
        <v>135</v>
      </c>
      <c r="G180" s="247"/>
      <c r="H180" s="250">
        <v>204.79999999999998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131</v>
      </c>
      <c r="AU180" s="256" t="s">
        <v>83</v>
      </c>
      <c r="AV180" s="15" t="s">
        <v>127</v>
      </c>
      <c r="AW180" s="15" t="s">
        <v>33</v>
      </c>
      <c r="AX180" s="15" t="s">
        <v>80</v>
      </c>
      <c r="AY180" s="256" t="s">
        <v>120</v>
      </c>
    </row>
    <row r="181" spans="1:65" s="2" customFormat="1" ht="24.15" customHeight="1">
      <c r="A181" s="40"/>
      <c r="B181" s="41"/>
      <c r="C181" s="206" t="s">
        <v>259</v>
      </c>
      <c r="D181" s="206" t="s">
        <v>122</v>
      </c>
      <c r="E181" s="207" t="s">
        <v>260</v>
      </c>
      <c r="F181" s="208" t="s">
        <v>261</v>
      </c>
      <c r="G181" s="209" t="s">
        <v>254</v>
      </c>
      <c r="H181" s="210">
        <v>2252.8</v>
      </c>
      <c r="I181" s="211"/>
      <c r="J181" s="212">
        <f>ROUND(I181*H181,2)</f>
        <v>0</v>
      </c>
      <c r="K181" s="208" t="s">
        <v>126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127</v>
      </c>
      <c r="AT181" s="217" t="s">
        <v>122</v>
      </c>
      <c r="AU181" s="217" t="s">
        <v>83</v>
      </c>
      <c r="AY181" s="19" t="s">
        <v>120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127</v>
      </c>
      <c r="BM181" s="217" t="s">
        <v>262</v>
      </c>
    </row>
    <row r="182" spans="1:47" s="2" customFormat="1" ht="12">
      <c r="A182" s="40"/>
      <c r="B182" s="41"/>
      <c r="C182" s="42"/>
      <c r="D182" s="219" t="s">
        <v>129</v>
      </c>
      <c r="E182" s="42"/>
      <c r="F182" s="220" t="s">
        <v>263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129</v>
      </c>
      <c r="AU182" s="19" t="s">
        <v>83</v>
      </c>
    </row>
    <row r="183" spans="1:51" s="13" customFormat="1" ht="12">
      <c r="A183" s="13"/>
      <c r="B183" s="224"/>
      <c r="C183" s="225"/>
      <c r="D183" s="226" t="s">
        <v>131</v>
      </c>
      <c r="E183" s="227" t="s">
        <v>19</v>
      </c>
      <c r="F183" s="228" t="s">
        <v>264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131</v>
      </c>
      <c r="AU183" s="234" t="s">
        <v>83</v>
      </c>
      <c r="AV183" s="13" t="s">
        <v>80</v>
      </c>
      <c r="AW183" s="13" t="s">
        <v>33</v>
      </c>
      <c r="AX183" s="13" t="s">
        <v>72</v>
      </c>
      <c r="AY183" s="234" t="s">
        <v>120</v>
      </c>
    </row>
    <row r="184" spans="1:51" s="14" customFormat="1" ht="12">
      <c r="A184" s="14"/>
      <c r="B184" s="235"/>
      <c r="C184" s="236"/>
      <c r="D184" s="226" t="s">
        <v>131</v>
      </c>
      <c r="E184" s="237" t="s">
        <v>19</v>
      </c>
      <c r="F184" s="238" t="s">
        <v>265</v>
      </c>
      <c r="G184" s="236"/>
      <c r="H184" s="239">
        <v>765.6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131</v>
      </c>
      <c r="AU184" s="245" t="s">
        <v>83</v>
      </c>
      <c r="AV184" s="14" t="s">
        <v>83</v>
      </c>
      <c r="AW184" s="14" t="s">
        <v>33</v>
      </c>
      <c r="AX184" s="14" t="s">
        <v>72</v>
      </c>
      <c r="AY184" s="245" t="s">
        <v>120</v>
      </c>
    </row>
    <row r="185" spans="1:51" s="14" customFormat="1" ht="12">
      <c r="A185" s="14"/>
      <c r="B185" s="235"/>
      <c r="C185" s="236"/>
      <c r="D185" s="226" t="s">
        <v>131</v>
      </c>
      <c r="E185" s="237" t="s">
        <v>19</v>
      </c>
      <c r="F185" s="238" t="s">
        <v>266</v>
      </c>
      <c r="G185" s="236"/>
      <c r="H185" s="239">
        <v>1487.2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131</v>
      </c>
      <c r="AU185" s="245" t="s">
        <v>83</v>
      </c>
      <c r="AV185" s="14" t="s">
        <v>83</v>
      </c>
      <c r="AW185" s="14" t="s">
        <v>33</v>
      </c>
      <c r="AX185" s="14" t="s">
        <v>72</v>
      </c>
      <c r="AY185" s="245" t="s">
        <v>120</v>
      </c>
    </row>
    <row r="186" spans="1:51" s="15" customFormat="1" ht="12">
      <c r="A186" s="15"/>
      <c r="B186" s="246"/>
      <c r="C186" s="247"/>
      <c r="D186" s="226" t="s">
        <v>131</v>
      </c>
      <c r="E186" s="248" t="s">
        <v>19</v>
      </c>
      <c r="F186" s="249" t="s">
        <v>135</v>
      </c>
      <c r="G186" s="247"/>
      <c r="H186" s="250">
        <v>2252.8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131</v>
      </c>
      <c r="AU186" s="256" t="s">
        <v>83</v>
      </c>
      <c r="AV186" s="15" t="s">
        <v>127</v>
      </c>
      <c r="AW186" s="15" t="s">
        <v>33</v>
      </c>
      <c r="AX186" s="15" t="s">
        <v>80</v>
      </c>
      <c r="AY186" s="256" t="s">
        <v>120</v>
      </c>
    </row>
    <row r="187" spans="1:65" s="2" customFormat="1" ht="24.15" customHeight="1">
      <c r="A187" s="40"/>
      <c r="B187" s="41"/>
      <c r="C187" s="206" t="s">
        <v>267</v>
      </c>
      <c r="D187" s="206" t="s">
        <v>122</v>
      </c>
      <c r="E187" s="207" t="s">
        <v>268</v>
      </c>
      <c r="F187" s="208" t="s">
        <v>269</v>
      </c>
      <c r="G187" s="209" t="s">
        <v>254</v>
      </c>
      <c r="H187" s="210">
        <v>10.1</v>
      </c>
      <c r="I187" s="211"/>
      <c r="J187" s="212">
        <f>ROUND(I187*H187,2)</f>
        <v>0</v>
      </c>
      <c r="K187" s="208" t="s">
        <v>126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127</v>
      </c>
      <c r="AT187" s="217" t="s">
        <v>122</v>
      </c>
      <c r="AU187" s="217" t="s">
        <v>83</v>
      </c>
      <c r="AY187" s="19" t="s">
        <v>120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127</v>
      </c>
      <c r="BM187" s="217" t="s">
        <v>270</v>
      </c>
    </row>
    <row r="188" spans="1:47" s="2" customFormat="1" ht="12">
      <c r="A188" s="40"/>
      <c r="B188" s="41"/>
      <c r="C188" s="42"/>
      <c r="D188" s="219" t="s">
        <v>129</v>
      </c>
      <c r="E188" s="42"/>
      <c r="F188" s="220" t="s">
        <v>271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129</v>
      </c>
      <c r="AU188" s="19" t="s">
        <v>83</v>
      </c>
    </row>
    <row r="189" spans="1:51" s="14" customFormat="1" ht="12">
      <c r="A189" s="14"/>
      <c r="B189" s="235"/>
      <c r="C189" s="236"/>
      <c r="D189" s="226" t="s">
        <v>131</v>
      </c>
      <c r="E189" s="237" t="s">
        <v>19</v>
      </c>
      <c r="F189" s="238" t="s">
        <v>272</v>
      </c>
      <c r="G189" s="236"/>
      <c r="H189" s="239">
        <v>10.1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131</v>
      </c>
      <c r="AU189" s="245" t="s">
        <v>83</v>
      </c>
      <c r="AV189" s="14" t="s">
        <v>83</v>
      </c>
      <c r="AW189" s="14" t="s">
        <v>33</v>
      </c>
      <c r="AX189" s="14" t="s">
        <v>80</v>
      </c>
      <c r="AY189" s="245" t="s">
        <v>120</v>
      </c>
    </row>
    <row r="190" spans="1:65" s="2" customFormat="1" ht="24.15" customHeight="1">
      <c r="A190" s="40"/>
      <c r="B190" s="41"/>
      <c r="C190" s="206" t="s">
        <v>273</v>
      </c>
      <c r="D190" s="206" t="s">
        <v>122</v>
      </c>
      <c r="E190" s="207" t="s">
        <v>274</v>
      </c>
      <c r="F190" s="208" t="s">
        <v>261</v>
      </c>
      <c r="G190" s="209" t="s">
        <v>254</v>
      </c>
      <c r="H190" s="210">
        <v>111.1</v>
      </c>
      <c r="I190" s="211"/>
      <c r="J190" s="212">
        <f>ROUND(I190*H190,2)</f>
        <v>0</v>
      </c>
      <c r="K190" s="208" t="s">
        <v>126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127</v>
      </c>
      <c r="AT190" s="217" t="s">
        <v>122</v>
      </c>
      <c r="AU190" s="217" t="s">
        <v>83</v>
      </c>
      <c r="AY190" s="19" t="s">
        <v>120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127</v>
      </c>
      <c r="BM190" s="217" t="s">
        <v>275</v>
      </c>
    </row>
    <row r="191" spans="1:47" s="2" customFormat="1" ht="12">
      <c r="A191" s="40"/>
      <c r="B191" s="41"/>
      <c r="C191" s="42"/>
      <c r="D191" s="219" t="s">
        <v>129</v>
      </c>
      <c r="E191" s="42"/>
      <c r="F191" s="220" t="s">
        <v>276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129</v>
      </c>
      <c r="AU191" s="19" t="s">
        <v>83</v>
      </c>
    </row>
    <row r="192" spans="1:51" s="13" customFormat="1" ht="12">
      <c r="A192" s="13"/>
      <c r="B192" s="224"/>
      <c r="C192" s="225"/>
      <c r="D192" s="226" t="s">
        <v>131</v>
      </c>
      <c r="E192" s="227" t="s">
        <v>19</v>
      </c>
      <c r="F192" s="228" t="s">
        <v>264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131</v>
      </c>
      <c r="AU192" s="234" t="s">
        <v>83</v>
      </c>
      <c r="AV192" s="13" t="s">
        <v>80</v>
      </c>
      <c r="AW192" s="13" t="s">
        <v>33</v>
      </c>
      <c r="AX192" s="13" t="s">
        <v>72</v>
      </c>
      <c r="AY192" s="234" t="s">
        <v>120</v>
      </c>
    </row>
    <row r="193" spans="1:51" s="14" customFormat="1" ht="12">
      <c r="A193" s="14"/>
      <c r="B193" s="235"/>
      <c r="C193" s="236"/>
      <c r="D193" s="226" t="s">
        <v>131</v>
      </c>
      <c r="E193" s="237" t="s">
        <v>19</v>
      </c>
      <c r="F193" s="238" t="s">
        <v>277</v>
      </c>
      <c r="G193" s="236"/>
      <c r="H193" s="239">
        <v>111.1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131</v>
      </c>
      <c r="AU193" s="245" t="s">
        <v>83</v>
      </c>
      <c r="AV193" s="14" t="s">
        <v>83</v>
      </c>
      <c r="AW193" s="14" t="s">
        <v>33</v>
      </c>
      <c r="AX193" s="14" t="s">
        <v>80</v>
      </c>
      <c r="AY193" s="245" t="s">
        <v>120</v>
      </c>
    </row>
    <row r="194" spans="1:65" s="2" customFormat="1" ht="24.15" customHeight="1">
      <c r="A194" s="40"/>
      <c r="B194" s="41"/>
      <c r="C194" s="206" t="s">
        <v>278</v>
      </c>
      <c r="D194" s="206" t="s">
        <v>122</v>
      </c>
      <c r="E194" s="207" t="s">
        <v>279</v>
      </c>
      <c r="F194" s="208" t="s">
        <v>280</v>
      </c>
      <c r="G194" s="209" t="s">
        <v>254</v>
      </c>
      <c r="H194" s="210">
        <v>2.1</v>
      </c>
      <c r="I194" s="211"/>
      <c r="J194" s="212">
        <f>ROUND(I194*H194,2)</f>
        <v>0</v>
      </c>
      <c r="K194" s="208" t="s">
        <v>126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127</v>
      </c>
      <c r="AT194" s="217" t="s">
        <v>122</v>
      </c>
      <c r="AU194" s="217" t="s">
        <v>83</v>
      </c>
      <c r="AY194" s="19" t="s">
        <v>120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127</v>
      </c>
      <c r="BM194" s="217" t="s">
        <v>281</v>
      </c>
    </row>
    <row r="195" spans="1:47" s="2" customFormat="1" ht="12">
      <c r="A195" s="40"/>
      <c r="B195" s="41"/>
      <c r="C195" s="42"/>
      <c r="D195" s="219" t="s">
        <v>129</v>
      </c>
      <c r="E195" s="42"/>
      <c r="F195" s="220" t="s">
        <v>282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129</v>
      </c>
      <c r="AU195" s="19" t="s">
        <v>83</v>
      </c>
    </row>
    <row r="196" spans="1:51" s="14" customFormat="1" ht="12">
      <c r="A196" s="14"/>
      <c r="B196" s="235"/>
      <c r="C196" s="236"/>
      <c r="D196" s="226" t="s">
        <v>131</v>
      </c>
      <c r="E196" s="237" t="s">
        <v>19</v>
      </c>
      <c r="F196" s="238" t="s">
        <v>283</v>
      </c>
      <c r="G196" s="236"/>
      <c r="H196" s="239">
        <v>2.1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131</v>
      </c>
      <c r="AU196" s="245" t="s">
        <v>83</v>
      </c>
      <c r="AV196" s="14" t="s">
        <v>83</v>
      </c>
      <c r="AW196" s="14" t="s">
        <v>33</v>
      </c>
      <c r="AX196" s="14" t="s">
        <v>80</v>
      </c>
      <c r="AY196" s="245" t="s">
        <v>120</v>
      </c>
    </row>
    <row r="197" spans="1:65" s="2" customFormat="1" ht="24.15" customHeight="1">
      <c r="A197" s="40"/>
      <c r="B197" s="41"/>
      <c r="C197" s="206" t="s">
        <v>284</v>
      </c>
      <c r="D197" s="206" t="s">
        <v>122</v>
      </c>
      <c r="E197" s="207" t="s">
        <v>285</v>
      </c>
      <c r="F197" s="208" t="s">
        <v>286</v>
      </c>
      <c r="G197" s="209" t="s">
        <v>254</v>
      </c>
      <c r="H197" s="210">
        <v>23.1</v>
      </c>
      <c r="I197" s="211"/>
      <c r="J197" s="212">
        <f>ROUND(I197*H197,2)</f>
        <v>0</v>
      </c>
      <c r="K197" s="208" t="s">
        <v>126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127</v>
      </c>
      <c r="AT197" s="217" t="s">
        <v>122</v>
      </c>
      <c r="AU197" s="217" t="s">
        <v>83</v>
      </c>
      <c r="AY197" s="19" t="s">
        <v>120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127</v>
      </c>
      <c r="BM197" s="217" t="s">
        <v>287</v>
      </c>
    </row>
    <row r="198" spans="1:47" s="2" customFormat="1" ht="12">
      <c r="A198" s="40"/>
      <c r="B198" s="41"/>
      <c r="C198" s="42"/>
      <c r="D198" s="219" t="s">
        <v>129</v>
      </c>
      <c r="E198" s="42"/>
      <c r="F198" s="220" t="s">
        <v>288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129</v>
      </c>
      <c r="AU198" s="19" t="s">
        <v>83</v>
      </c>
    </row>
    <row r="199" spans="1:51" s="13" customFormat="1" ht="12">
      <c r="A199" s="13"/>
      <c r="B199" s="224"/>
      <c r="C199" s="225"/>
      <c r="D199" s="226" t="s">
        <v>131</v>
      </c>
      <c r="E199" s="227" t="s">
        <v>19</v>
      </c>
      <c r="F199" s="228" t="s">
        <v>264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131</v>
      </c>
      <c r="AU199" s="234" t="s">
        <v>83</v>
      </c>
      <c r="AV199" s="13" t="s">
        <v>80</v>
      </c>
      <c r="AW199" s="13" t="s">
        <v>33</v>
      </c>
      <c r="AX199" s="13" t="s">
        <v>72</v>
      </c>
      <c r="AY199" s="234" t="s">
        <v>120</v>
      </c>
    </row>
    <row r="200" spans="1:51" s="14" customFormat="1" ht="12">
      <c r="A200" s="14"/>
      <c r="B200" s="235"/>
      <c r="C200" s="236"/>
      <c r="D200" s="226" t="s">
        <v>131</v>
      </c>
      <c r="E200" s="237" t="s">
        <v>19</v>
      </c>
      <c r="F200" s="238" t="s">
        <v>289</v>
      </c>
      <c r="G200" s="236"/>
      <c r="H200" s="239">
        <v>23.1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131</v>
      </c>
      <c r="AU200" s="245" t="s">
        <v>83</v>
      </c>
      <c r="AV200" s="14" t="s">
        <v>83</v>
      </c>
      <c r="AW200" s="14" t="s">
        <v>33</v>
      </c>
      <c r="AX200" s="14" t="s">
        <v>80</v>
      </c>
      <c r="AY200" s="245" t="s">
        <v>120</v>
      </c>
    </row>
    <row r="201" spans="1:65" s="2" customFormat="1" ht="24.15" customHeight="1">
      <c r="A201" s="40"/>
      <c r="B201" s="41"/>
      <c r="C201" s="206" t="s">
        <v>290</v>
      </c>
      <c r="D201" s="206" t="s">
        <v>122</v>
      </c>
      <c r="E201" s="207" t="s">
        <v>291</v>
      </c>
      <c r="F201" s="208" t="s">
        <v>292</v>
      </c>
      <c r="G201" s="209" t="s">
        <v>254</v>
      </c>
      <c r="H201" s="210">
        <v>2.1</v>
      </c>
      <c r="I201" s="211"/>
      <c r="J201" s="212">
        <f>ROUND(I201*H201,2)</f>
        <v>0</v>
      </c>
      <c r="K201" s="208" t="s">
        <v>126</v>
      </c>
      <c r="L201" s="46"/>
      <c r="M201" s="213" t="s">
        <v>19</v>
      </c>
      <c r="N201" s="214" t="s">
        <v>43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127</v>
      </c>
      <c r="AT201" s="217" t="s">
        <v>122</v>
      </c>
      <c r="AU201" s="217" t="s">
        <v>83</v>
      </c>
      <c r="AY201" s="19" t="s">
        <v>120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127</v>
      </c>
      <c r="BM201" s="217" t="s">
        <v>293</v>
      </c>
    </row>
    <row r="202" spans="1:47" s="2" customFormat="1" ht="12">
      <c r="A202" s="40"/>
      <c r="B202" s="41"/>
      <c r="C202" s="42"/>
      <c r="D202" s="219" t="s">
        <v>129</v>
      </c>
      <c r="E202" s="42"/>
      <c r="F202" s="220" t="s">
        <v>294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129</v>
      </c>
      <c r="AU202" s="19" t="s">
        <v>83</v>
      </c>
    </row>
    <row r="203" spans="1:51" s="14" customFormat="1" ht="12">
      <c r="A203" s="14"/>
      <c r="B203" s="235"/>
      <c r="C203" s="236"/>
      <c r="D203" s="226" t="s">
        <v>131</v>
      </c>
      <c r="E203" s="237" t="s">
        <v>19</v>
      </c>
      <c r="F203" s="238" t="s">
        <v>283</v>
      </c>
      <c r="G203" s="236"/>
      <c r="H203" s="239">
        <v>2.1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131</v>
      </c>
      <c r="AU203" s="245" t="s">
        <v>83</v>
      </c>
      <c r="AV203" s="14" t="s">
        <v>83</v>
      </c>
      <c r="AW203" s="14" t="s">
        <v>33</v>
      </c>
      <c r="AX203" s="14" t="s">
        <v>80</v>
      </c>
      <c r="AY203" s="245" t="s">
        <v>120</v>
      </c>
    </row>
    <row r="204" spans="1:65" s="2" customFormat="1" ht="24.15" customHeight="1">
      <c r="A204" s="40"/>
      <c r="B204" s="41"/>
      <c r="C204" s="206" t="s">
        <v>295</v>
      </c>
      <c r="D204" s="206" t="s">
        <v>122</v>
      </c>
      <c r="E204" s="207" t="s">
        <v>296</v>
      </c>
      <c r="F204" s="208" t="s">
        <v>297</v>
      </c>
      <c r="G204" s="209" t="s">
        <v>254</v>
      </c>
      <c r="H204" s="210">
        <v>204.8</v>
      </c>
      <c r="I204" s="211"/>
      <c r="J204" s="212">
        <f>ROUND(I204*H204,2)</f>
        <v>0</v>
      </c>
      <c r="K204" s="208" t="s">
        <v>126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127</v>
      </c>
      <c r="AT204" s="217" t="s">
        <v>122</v>
      </c>
      <c r="AU204" s="217" t="s">
        <v>83</v>
      </c>
      <c r="AY204" s="19" t="s">
        <v>120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127</v>
      </c>
      <c r="BM204" s="217" t="s">
        <v>298</v>
      </c>
    </row>
    <row r="205" spans="1:47" s="2" customFormat="1" ht="12">
      <c r="A205" s="40"/>
      <c r="B205" s="41"/>
      <c r="C205" s="42"/>
      <c r="D205" s="219" t="s">
        <v>129</v>
      </c>
      <c r="E205" s="42"/>
      <c r="F205" s="220" t="s">
        <v>299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129</v>
      </c>
      <c r="AU205" s="19" t="s">
        <v>83</v>
      </c>
    </row>
    <row r="206" spans="1:51" s="14" customFormat="1" ht="12">
      <c r="A206" s="14"/>
      <c r="B206" s="235"/>
      <c r="C206" s="236"/>
      <c r="D206" s="226" t="s">
        <v>131</v>
      </c>
      <c r="E206" s="237" t="s">
        <v>19</v>
      </c>
      <c r="F206" s="238" t="s">
        <v>257</v>
      </c>
      <c r="G206" s="236"/>
      <c r="H206" s="239">
        <v>69.6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131</v>
      </c>
      <c r="AU206" s="245" t="s">
        <v>83</v>
      </c>
      <c r="AV206" s="14" t="s">
        <v>83</v>
      </c>
      <c r="AW206" s="14" t="s">
        <v>33</v>
      </c>
      <c r="AX206" s="14" t="s">
        <v>72</v>
      </c>
      <c r="AY206" s="245" t="s">
        <v>120</v>
      </c>
    </row>
    <row r="207" spans="1:51" s="14" customFormat="1" ht="12">
      <c r="A207" s="14"/>
      <c r="B207" s="235"/>
      <c r="C207" s="236"/>
      <c r="D207" s="226" t="s">
        <v>131</v>
      </c>
      <c r="E207" s="237" t="s">
        <v>19</v>
      </c>
      <c r="F207" s="238" t="s">
        <v>258</v>
      </c>
      <c r="G207" s="236"/>
      <c r="H207" s="239">
        <v>135.2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131</v>
      </c>
      <c r="AU207" s="245" t="s">
        <v>83</v>
      </c>
      <c r="AV207" s="14" t="s">
        <v>83</v>
      </c>
      <c r="AW207" s="14" t="s">
        <v>33</v>
      </c>
      <c r="AX207" s="14" t="s">
        <v>72</v>
      </c>
      <c r="AY207" s="245" t="s">
        <v>120</v>
      </c>
    </row>
    <row r="208" spans="1:51" s="15" customFormat="1" ht="12">
      <c r="A208" s="15"/>
      <c r="B208" s="246"/>
      <c r="C208" s="247"/>
      <c r="D208" s="226" t="s">
        <v>131</v>
      </c>
      <c r="E208" s="248" t="s">
        <v>19</v>
      </c>
      <c r="F208" s="249" t="s">
        <v>135</v>
      </c>
      <c r="G208" s="247"/>
      <c r="H208" s="250">
        <v>204.79999999999998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6" t="s">
        <v>131</v>
      </c>
      <c r="AU208" s="256" t="s">
        <v>83</v>
      </c>
      <c r="AV208" s="15" t="s">
        <v>127</v>
      </c>
      <c r="AW208" s="15" t="s">
        <v>33</v>
      </c>
      <c r="AX208" s="15" t="s">
        <v>80</v>
      </c>
      <c r="AY208" s="256" t="s">
        <v>120</v>
      </c>
    </row>
    <row r="209" spans="1:65" s="2" customFormat="1" ht="24.15" customHeight="1">
      <c r="A209" s="40"/>
      <c r="B209" s="41"/>
      <c r="C209" s="206" t="s">
        <v>300</v>
      </c>
      <c r="D209" s="206" t="s">
        <v>122</v>
      </c>
      <c r="E209" s="207" t="s">
        <v>301</v>
      </c>
      <c r="F209" s="208" t="s">
        <v>302</v>
      </c>
      <c r="G209" s="209" t="s">
        <v>254</v>
      </c>
      <c r="H209" s="210">
        <v>10.1</v>
      </c>
      <c r="I209" s="211"/>
      <c r="J209" s="212">
        <f>ROUND(I209*H209,2)</f>
        <v>0</v>
      </c>
      <c r="K209" s="208" t="s">
        <v>126</v>
      </c>
      <c r="L209" s="46"/>
      <c r="M209" s="213" t="s">
        <v>19</v>
      </c>
      <c r="N209" s="214" t="s">
        <v>43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127</v>
      </c>
      <c r="AT209" s="217" t="s">
        <v>122</v>
      </c>
      <c r="AU209" s="217" t="s">
        <v>83</v>
      </c>
      <c r="AY209" s="19" t="s">
        <v>120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127</v>
      </c>
      <c r="BM209" s="217" t="s">
        <v>303</v>
      </c>
    </row>
    <row r="210" spans="1:47" s="2" customFormat="1" ht="12">
      <c r="A210" s="40"/>
      <c r="B210" s="41"/>
      <c r="C210" s="42"/>
      <c r="D210" s="219" t="s">
        <v>129</v>
      </c>
      <c r="E210" s="42"/>
      <c r="F210" s="220" t="s">
        <v>304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129</v>
      </c>
      <c r="AU210" s="19" t="s">
        <v>83</v>
      </c>
    </row>
    <row r="211" spans="1:51" s="14" customFormat="1" ht="12">
      <c r="A211" s="14"/>
      <c r="B211" s="235"/>
      <c r="C211" s="236"/>
      <c r="D211" s="226" t="s">
        <v>131</v>
      </c>
      <c r="E211" s="237" t="s">
        <v>19</v>
      </c>
      <c r="F211" s="238" t="s">
        <v>272</v>
      </c>
      <c r="G211" s="236"/>
      <c r="H211" s="239">
        <v>10.1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131</v>
      </c>
      <c r="AU211" s="245" t="s">
        <v>83</v>
      </c>
      <c r="AV211" s="14" t="s">
        <v>83</v>
      </c>
      <c r="AW211" s="14" t="s">
        <v>33</v>
      </c>
      <c r="AX211" s="14" t="s">
        <v>80</v>
      </c>
      <c r="AY211" s="245" t="s">
        <v>120</v>
      </c>
    </row>
    <row r="212" spans="1:63" s="12" customFormat="1" ht="22.8" customHeight="1">
      <c r="A212" s="12"/>
      <c r="B212" s="190"/>
      <c r="C212" s="191"/>
      <c r="D212" s="192" t="s">
        <v>71</v>
      </c>
      <c r="E212" s="204" t="s">
        <v>305</v>
      </c>
      <c r="F212" s="204" t="s">
        <v>306</v>
      </c>
      <c r="G212" s="191"/>
      <c r="H212" s="191"/>
      <c r="I212" s="194"/>
      <c r="J212" s="205">
        <f>BK212</f>
        <v>0</v>
      </c>
      <c r="K212" s="191"/>
      <c r="L212" s="196"/>
      <c r="M212" s="197"/>
      <c r="N212" s="198"/>
      <c r="O212" s="198"/>
      <c r="P212" s="199">
        <f>SUM(P213:P214)</f>
        <v>0</v>
      </c>
      <c r="Q212" s="198"/>
      <c r="R212" s="199">
        <f>SUM(R213:R214)</f>
        <v>0</v>
      </c>
      <c r="S212" s="198"/>
      <c r="T212" s="200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1" t="s">
        <v>80</v>
      </c>
      <c r="AT212" s="202" t="s">
        <v>71</v>
      </c>
      <c r="AU212" s="202" t="s">
        <v>80</v>
      </c>
      <c r="AY212" s="201" t="s">
        <v>120</v>
      </c>
      <c r="BK212" s="203">
        <f>SUM(BK213:BK214)</f>
        <v>0</v>
      </c>
    </row>
    <row r="213" spans="1:65" s="2" customFormat="1" ht="24.15" customHeight="1">
      <c r="A213" s="40"/>
      <c r="B213" s="41"/>
      <c r="C213" s="206" t="s">
        <v>307</v>
      </c>
      <c r="D213" s="206" t="s">
        <v>122</v>
      </c>
      <c r="E213" s="207" t="s">
        <v>308</v>
      </c>
      <c r="F213" s="208" t="s">
        <v>309</v>
      </c>
      <c r="G213" s="209" t="s">
        <v>254</v>
      </c>
      <c r="H213" s="210">
        <v>365.033</v>
      </c>
      <c r="I213" s="211"/>
      <c r="J213" s="212">
        <f>ROUND(I213*H213,2)</f>
        <v>0</v>
      </c>
      <c r="K213" s="208" t="s">
        <v>126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127</v>
      </c>
      <c r="AT213" s="217" t="s">
        <v>122</v>
      </c>
      <c r="AU213" s="217" t="s">
        <v>83</v>
      </c>
      <c r="AY213" s="19" t="s">
        <v>120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127</v>
      </c>
      <c r="BM213" s="217" t="s">
        <v>310</v>
      </c>
    </row>
    <row r="214" spans="1:47" s="2" customFormat="1" ht="12">
      <c r="A214" s="40"/>
      <c r="B214" s="41"/>
      <c r="C214" s="42"/>
      <c r="D214" s="219" t="s">
        <v>129</v>
      </c>
      <c r="E214" s="42"/>
      <c r="F214" s="220" t="s">
        <v>311</v>
      </c>
      <c r="G214" s="42"/>
      <c r="H214" s="42"/>
      <c r="I214" s="221"/>
      <c r="J214" s="42"/>
      <c r="K214" s="42"/>
      <c r="L214" s="46"/>
      <c r="M214" s="267"/>
      <c r="N214" s="268"/>
      <c r="O214" s="269"/>
      <c r="P214" s="269"/>
      <c r="Q214" s="269"/>
      <c r="R214" s="269"/>
      <c r="S214" s="269"/>
      <c r="T214" s="27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129</v>
      </c>
      <c r="AU214" s="19" t="s">
        <v>83</v>
      </c>
    </row>
    <row r="215" spans="1:31" s="2" customFormat="1" ht="6.95" customHeight="1">
      <c r="A215" s="40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46"/>
      <c r="M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</row>
  </sheetData>
  <sheetProtection password="CC35" sheet="1" objects="1" scenarios="1" formatColumns="0" formatRows="0" autoFilter="0"/>
  <autoFilter ref="C85:K21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4_01/113107341"/>
    <hyperlink ref="F97" r:id="rId2" display="https://podminky.urs.cz/item/CS_URS_2024_01/569811111"/>
    <hyperlink ref="F101" r:id="rId3" display="https://podminky.urs.cz/item/CS_URS_2024_01/572141111"/>
    <hyperlink ref="F105" r:id="rId4" display="https://podminky.urs.cz/item/CS_URS_2024_01/572241112"/>
    <hyperlink ref="F109" r:id="rId5" display="https://podminky.urs.cz/item/CS_URS_2024_01/573211108"/>
    <hyperlink ref="F114" r:id="rId6" display="https://podminky.urs.cz/item/CS_URS_2024_01/577144221"/>
    <hyperlink ref="F120" r:id="rId7" display="https://podminky.urs.cz/item/CS_URS_2024_01/899132121"/>
    <hyperlink ref="F124" r:id="rId8" display="https://podminky.urs.cz/item/CS_URS_2024_01/899132212"/>
    <hyperlink ref="F129" r:id="rId9" display="https://podminky.urs.cz/item/CS_URS_2024_01/913121111"/>
    <hyperlink ref="F134" r:id="rId10" display="https://podminky.urs.cz/item/CS_URS_2024_01/913121211"/>
    <hyperlink ref="F138" r:id="rId11" display="https://podminky.urs.cz/item/CS_URS_2024_01/913211113"/>
    <hyperlink ref="F143" r:id="rId12" display="https://podminky.urs.cz/item/CS_URS_2024_01/913211213"/>
    <hyperlink ref="F147" r:id="rId13" display="https://podminky.urs.cz/item/CS_URS_2024_01/919731121"/>
    <hyperlink ref="F152" r:id="rId14" display="https://podminky.urs.cz/item/CS_URS_2024_01/919732211"/>
    <hyperlink ref="F157" r:id="rId15" display="https://podminky.urs.cz/item/CS_URS_2024_01/919735111"/>
    <hyperlink ref="F162" r:id="rId16" display="https://podminky.urs.cz/item/CS_URS_2024_01/938908411"/>
    <hyperlink ref="F167" r:id="rId17" display="https://podminky.urs.cz/item/CS_URS_2024_01/938909311"/>
    <hyperlink ref="F172" r:id="rId18" display="https://podminky.urs.cz/item/CS_URS_2024_01/938909611"/>
    <hyperlink ref="F177" r:id="rId19" display="https://podminky.urs.cz/item/CS_URS_2024_01/997221551"/>
    <hyperlink ref="F182" r:id="rId20" display="https://podminky.urs.cz/item/CS_URS_2024_01/997221559"/>
    <hyperlink ref="F188" r:id="rId21" display="https://podminky.urs.cz/item/CS_URS_2024_01/997221561"/>
    <hyperlink ref="F191" r:id="rId22" display="https://podminky.urs.cz/item/CS_URS_2024_01/997221569"/>
    <hyperlink ref="F195" r:id="rId23" display="https://podminky.urs.cz/item/CS_URS_2024_01/997221571"/>
    <hyperlink ref="F198" r:id="rId24" display="https://podminky.urs.cz/item/CS_URS_2024_01/997221579"/>
    <hyperlink ref="F202" r:id="rId25" display="https://podminky.urs.cz/item/CS_URS_2024_01/997221861"/>
    <hyperlink ref="F205" r:id="rId26" display="https://podminky.urs.cz/item/CS_URS_2024_01/997221873"/>
    <hyperlink ref="F210" r:id="rId27" display="https://podminky.urs.cz/item/CS_URS_2024_01/997221875"/>
    <hyperlink ref="F214" r:id="rId28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KOMUNIKACE V ULICI WALDHEGEROVA V DOMAŽLICÍCH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312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82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ROUND((SUM(BE85:BE201)),2)</f>
        <v>0</v>
      </c>
      <c r="G33" s="40"/>
      <c r="H33" s="40"/>
      <c r="I33" s="150">
        <v>0.21</v>
      </c>
      <c r="J33" s="149">
        <f>ROUND(((SUM(BE85:BE201))*I33),2)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ROUND((SUM(BF85:BF201)),2)</f>
        <v>0</v>
      </c>
      <c r="G34" s="40"/>
      <c r="H34" s="40"/>
      <c r="I34" s="150">
        <v>0.12</v>
      </c>
      <c r="J34" s="149">
        <f>ROUND(((SUM(BF85:BF201))*I34),2)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ROUND((SUM(BG85:BG201)),2)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ROUND((SUM(BH85:BH201)),2)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ROUND((SUM(BI85:BI201)),2)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KOMUNIKACE V ULICI WALDHEGEROVA V DOMAŽLICÍCH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102 - II.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Domažlice</v>
      </c>
      <c r="G52" s="42"/>
      <c r="H52" s="42"/>
      <c r="I52" s="34" t="s">
        <v>23</v>
      </c>
      <c r="J52" s="74" t="str">
        <f>IF(J12="","",J12)</f>
        <v>12. 2. 2024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Domažlice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Leinhäupel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J122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J172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J199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105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OPRAVA KOMUNIKACE V ULICI WALDHEGEROVA V DOMAŽLICÍCH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102 - II. ETAPA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Domažlice</v>
      </c>
      <c r="G79" s="42"/>
      <c r="H79" s="42"/>
      <c r="I79" s="34" t="s">
        <v>23</v>
      </c>
      <c r="J79" s="74" t="str">
        <f>IF(J12="","",J12)</f>
        <v>12. 2. 2024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Domažlice</v>
      </c>
      <c r="G81" s="42"/>
      <c r="H81" s="42"/>
      <c r="I81" s="34" t="s">
        <v>31</v>
      </c>
      <c r="J81" s="38" t="str">
        <f>E21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Jan Leinhäupel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106</v>
      </c>
      <c r="D84" s="182" t="s">
        <v>57</v>
      </c>
      <c r="E84" s="182" t="s">
        <v>53</v>
      </c>
      <c r="F84" s="182" t="s">
        <v>54</v>
      </c>
      <c r="G84" s="182" t="s">
        <v>107</v>
      </c>
      <c r="H84" s="182" t="s">
        <v>108</v>
      </c>
      <c r="I84" s="182" t="s">
        <v>109</v>
      </c>
      <c r="J84" s="182" t="s">
        <v>96</v>
      </c>
      <c r="K84" s="183" t="s">
        <v>110</v>
      </c>
      <c r="L84" s="184"/>
      <c r="M84" s="94" t="s">
        <v>19</v>
      </c>
      <c r="N84" s="95" t="s">
        <v>42</v>
      </c>
      <c r="O84" s="95" t="s">
        <v>111</v>
      </c>
      <c r="P84" s="95" t="s">
        <v>112</v>
      </c>
      <c r="Q84" s="95" t="s">
        <v>113</v>
      </c>
      <c r="R84" s="95" t="s">
        <v>114</v>
      </c>
      <c r="S84" s="95" t="s">
        <v>115</v>
      </c>
      <c r="T84" s="96" t="s">
        <v>116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117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378.4465200000001</v>
      </c>
      <c r="S85" s="98"/>
      <c r="T85" s="188">
        <f>T86</f>
        <v>170.36500000000004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97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118</v>
      </c>
      <c r="F86" s="193" t="s">
        <v>119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P87+P94+P122+P172+P199</f>
        <v>0</v>
      </c>
      <c r="Q86" s="198"/>
      <c r="R86" s="199">
        <f>R87+R94+R122+R172+R199</f>
        <v>378.4465200000001</v>
      </c>
      <c r="S86" s="198"/>
      <c r="T86" s="200">
        <f>T87+T94+T122+T172+T199</f>
        <v>170.36500000000004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72</v>
      </c>
      <c r="AY86" s="201" t="s">
        <v>120</v>
      </c>
      <c r="BK86" s="203">
        <f>BK87+BK94+BK122+BK172+BK199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80</v>
      </c>
      <c r="F87" s="204" t="s">
        <v>121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SUM(P88:P93)</f>
        <v>0</v>
      </c>
      <c r="Q87" s="198"/>
      <c r="R87" s="199">
        <f>SUM(R88:R93)</f>
        <v>0</v>
      </c>
      <c r="S87" s="198"/>
      <c r="T87" s="200">
        <f>SUM(T88:T93)</f>
        <v>3.43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120</v>
      </c>
      <c r="BK87" s="203">
        <f>SUM(BK88:BK93)</f>
        <v>0</v>
      </c>
    </row>
    <row r="88" spans="1:65" s="2" customFormat="1" ht="33" customHeight="1">
      <c r="A88" s="40"/>
      <c r="B88" s="41"/>
      <c r="C88" s="206" t="s">
        <v>80</v>
      </c>
      <c r="D88" s="206" t="s">
        <v>122</v>
      </c>
      <c r="E88" s="207" t="s">
        <v>123</v>
      </c>
      <c r="F88" s="208" t="s">
        <v>124</v>
      </c>
      <c r="G88" s="209" t="s">
        <v>125</v>
      </c>
      <c r="H88" s="210">
        <v>35</v>
      </c>
      <c r="I88" s="211"/>
      <c r="J88" s="212">
        <f>ROUND(I88*H88,2)</f>
        <v>0</v>
      </c>
      <c r="K88" s="208" t="s">
        <v>126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0.098</v>
      </c>
      <c r="T88" s="216">
        <f>S88*H88</f>
        <v>3.43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127</v>
      </c>
      <c r="AT88" s="217" t="s">
        <v>122</v>
      </c>
      <c r="AU88" s="217" t="s">
        <v>83</v>
      </c>
      <c r="AY88" s="19" t="s">
        <v>120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127</v>
      </c>
      <c r="BM88" s="217" t="s">
        <v>128</v>
      </c>
    </row>
    <row r="89" spans="1:47" s="2" customFormat="1" ht="12">
      <c r="A89" s="40"/>
      <c r="B89" s="41"/>
      <c r="C89" s="42"/>
      <c r="D89" s="219" t="s">
        <v>129</v>
      </c>
      <c r="E89" s="42"/>
      <c r="F89" s="220" t="s">
        <v>130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129</v>
      </c>
      <c r="AU89" s="19" t="s">
        <v>83</v>
      </c>
    </row>
    <row r="90" spans="1:51" s="13" customFormat="1" ht="12">
      <c r="A90" s="13"/>
      <c r="B90" s="224"/>
      <c r="C90" s="225"/>
      <c r="D90" s="226" t="s">
        <v>131</v>
      </c>
      <c r="E90" s="227" t="s">
        <v>19</v>
      </c>
      <c r="F90" s="228" t="s">
        <v>132</v>
      </c>
      <c r="G90" s="225"/>
      <c r="H90" s="227" t="s">
        <v>19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131</v>
      </c>
      <c r="AU90" s="234" t="s">
        <v>83</v>
      </c>
      <c r="AV90" s="13" t="s">
        <v>80</v>
      </c>
      <c r="AW90" s="13" t="s">
        <v>33</v>
      </c>
      <c r="AX90" s="13" t="s">
        <v>72</v>
      </c>
      <c r="AY90" s="234" t="s">
        <v>120</v>
      </c>
    </row>
    <row r="91" spans="1:51" s="14" customFormat="1" ht="12">
      <c r="A91" s="14"/>
      <c r="B91" s="235"/>
      <c r="C91" s="236"/>
      <c r="D91" s="226" t="s">
        <v>131</v>
      </c>
      <c r="E91" s="237" t="s">
        <v>19</v>
      </c>
      <c r="F91" s="238" t="s">
        <v>313</v>
      </c>
      <c r="G91" s="236"/>
      <c r="H91" s="239">
        <v>17.5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131</v>
      </c>
      <c r="AU91" s="245" t="s">
        <v>83</v>
      </c>
      <c r="AV91" s="14" t="s">
        <v>83</v>
      </c>
      <c r="AW91" s="14" t="s">
        <v>33</v>
      </c>
      <c r="AX91" s="14" t="s">
        <v>72</v>
      </c>
      <c r="AY91" s="245" t="s">
        <v>120</v>
      </c>
    </row>
    <row r="92" spans="1:51" s="14" customFormat="1" ht="12">
      <c r="A92" s="14"/>
      <c r="B92" s="235"/>
      <c r="C92" s="236"/>
      <c r="D92" s="226" t="s">
        <v>131</v>
      </c>
      <c r="E92" s="237" t="s">
        <v>19</v>
      </c>
      <c r="F92" s="238" t="s">
        <v>134</v>
      </c>
      <c r="G92" s="236"/>
      <c r="H92" s="239">
        <v>17.5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131</v>
      </c>
      <c r="AU92" s="245" t="s">
        <v>83</v>
      </c>
      <c r="AV92" s="14" t="s">
        <v>83</v>
      </c>
      <c r="AW92" s="14" t="s">
        <v>33</v>
      </c>
      <c r="AX92" s="14" t="s">
        <v>72</v>
      </c>
      <c r="AY92" s="245" t="s">
        <v>120</v>
      </c>
    </row>
    <row r="93" spans="1:51" s="15" customFormat="1" ht="12">
      <c r="A93" s="15"/>
      <c r="B93" s="246"/>
      <c r="C93" s="247"/>
      <c r="D93" s="226" t="s">
        <v>131</v>
      </c>
      <c r="E93" s="248" t="s">
        <v>19</v>
      </c>
      <c r="F93" s="249" t="s">
        <v>135</v>
      </c>
      <c r="G93" s="247"/>
      <c r="H93" s="250">
        <v>35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6" t="s">
        <v>131</v>
      </c>
      <c r="AU93" s="256" t="s">
        <v>83</v>
      </c>
      <c r="AV93" s="15" t="s">
        <v>127</v>
      </c>
      <c r="AW93" s="15" t="s">
        <v>33</v>
      </c>
      <c r="AX93" s="15" t="s">
        <v>80</v>
      </c>
      <c r="AY93" s="256" t="s">
        <v>120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136</v>
      </c>
      <c r="F94" s="204" t="s">
        <v>137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SUM(P95:P121)</f>
        <v>0</v>
      </c>
      <c r="Q94" s="198"/>
      <c r="R94" s="199">
        <f>SUM(R95:R121)</f>
        <v>378.44225000000006</v>
      </c>
      <c r="S94" s="198"/>
      <c r="T94" s="200">
        <f>SUM(T95:T121)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80</v>
      </c>
      <c r="AY94" s="201" t="s">
        <v>120</v>
      </c>
      <c r="BK94" s="203">
        <f>SUM(BK95:BK121)</f>
        <v>0</v>
      </c>
    </row>
    <row r="95" spans="1:65" s="2" customFormat="1" ht="24.15" customHeight="1">
      <c r="A95" s="40"/>
      <c r="B95" s="41"/>
      <c r="C95" s="206" t="s">
        <v>83</v>
      </c>
      <c r="D95" s="206" t="s">
        <v>122</v>
      </c>
      <c r="E95" s="207" t="s">
        <v>314</v>
      </c>
      <c r="F95" s="208" t="s">
        <v>315</v>
      </c>
      <c r="G95" s="209" t="s">
        <v>125</v>
      </c>
      <c r="H95" s="210">
        <v>10</v>
      </c>
      <c r="I95" s="211"/>
      <c r="J95" s="212">
        <f>ROUND(I95*H95,2)</f>
        <v>0</v>
      </c>
      <c r="K95" s="208" t="s">
        <v>126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127</v>
      </c>
      <c r="AT95" s="217" t="s">
        <v>122</v>
      </c>
      <c r="AU95" s="217" t="s">
        <v>83</v>
      </c>
      <c r="AY95" s="19" t="s">
        <v>120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127</v>
      </c>
      <c r="BM95" s="217" t="s">
        <v>316</v>
      </c>
    </row>
    <row r="96" spans="1:47" s="2" customFormat="1" ht="12">
      <c r="A96" s="40"/>
      <c r="B96" s="41"/>
      <c r="C96" s="42"/>
      <c r="D96" s="219" t="s">
        <v>129</v>
      </c>
      <c r="E96" s="42"/>
      <c r="F96" s="220" t="s">
        <v>317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129</v>
      </c>
      <c r="AU96" s="19" t="s">
        <v>83</v>
      </c>
    </row>
    <row r="97" spans="1:51" s="14" customFormat="1" ht="12">
      <c r="A97" s="14"/>
      <c r="B97" s="235"/>
      <c r="C97" s="236"/>
      <c r="D97" s="226" t="s">
        <v>131</v>
      </c>
      <c r="E97" s="237" t="s">
        <v>19</v>
      </c>
      <c r="F97" s="238" t="s">
        <v>318</v>
      </c>
      <c r="G97" s="236"/>
      <c r="H97" s="239">
        <v>10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131</v>
      </c>
      <c r="AU97" s="245" t="s">
        <v>83</v>
      </c>
      <c r="AV97" s="14" t="s">
        <v>83</v>
      </c>
      <c r="AW97" s="14" t="s">
        <v>33</v>
      </c>
      <c r="AX97" s="14" t="s">
        <v>80</v>
      </c>
      <c r="AY97" s="245" t="s">
        <v>120</v>
      </c>
    </row>
    <row r="98" spans="1:65" s="2" customFormat="1" ht="21.75" customHeight="1">
      <c r="A98" s="40"/>
      <c r="B98" s="41"/>
      <c r="C98" s="206" t="s">
        <v>144</v>
      </c>
      <c r="D98" s="206" t="s">
        <v>122</v>
      </c>
      <c r="E98" s="207" t="s">
        <v>138</v>
      </c>
      <c r="F98" s="208" t="s">
        <v>139</v>
      </c>
      <c r="G98" s="209" t="s">
        <v>125</v>
      </c>
      <c r="H98" s="210">
        <v>472.5</v>
      </c>
      <c r="I98" s="211"/>
      <c r="J98" s="212">
        <f>ROUND(I98*H98,2)</f>
        <v>0</v>
      </c>
      <c r="K98" s="208" t="s">
        <v>126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0.115</v>
      </c>
      <c r="R98" s="215">
        <f>Q98*H98</f>
        <v>54.337500000000006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127</v>
      </c>
      <c r="AT98" s="217" t="s">
        <v>122</v>
      </c>
      <c r="AU98" s="217" t="s">
        <v>83</v>
      </c>
      <c r="AY98" s="19" t="s">
        <v>120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127</v>
      </c>
      <c r="BM98" s="217" t="s">
        <v>140</v>
      </c>
    </row>
    <row r="99" spans="1:47" s="2" customFormat="1" ht="12">
      <c r="A99" s="40"/>
      <c r="B99" s="41"/>
      <c r="C99" s="42"/>
      <c r="D99" s="219" t="s">
        <v>129</v>
      </c>
      <c r="E99" s="42"/>
      <c r="F99" s="220" t="s">
        <v>141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129</v>
      </c>
      <c r="AU99" s="19" t="s">
        <v>83</v>
      </c>
    </row>
    <row r="100" spans="1:51" s="13" customFormat="1" ht="12">
      <c r="A100" s="13"/>
      <c r="B100" s="224"/>
      <c r="C100" s="225"/>
      <c r="D100" s="226" t="s">
        <v>131</v>
      </c>
      <c r="E100" s="227" t="s">
        <v>19</v>
      </c>
      <c r="F100" s="228" t="s">
        <v>142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131</v>
      </c>
      <c r="AU100" s="234" t="s">
        <v>83</v>
      </c>
      <c r="AV100" s="13" t="s">
        <v>80</v>
      </c>
      <c r="AW100" s="13" t="s">
        <v>33</v>
      </c>
      <c r="AX100" s="13" t="s">
        <v>72</v>
      </c>
      <c r="AY100" s="234" t="s">
        <v>120</v>
      </c>
    </row>
    <row r="101" spans="1:51" s="14" customFormat="1" ht="12">
      <c r="A101" s="14"/>
      <c r="B101" s="235"/>
      <c r="C101" s="236"/>
      <c r="D101" s="226" t="s">
        <v>131</v>
      </c>
      <c r="E101" s="237" t="s">
        <v>19</v>
      </c>
      <c r="F101" s="238" t="s">
        <v>319</v>
      </c>
      <c r="G101" s="236"/>
      <c r="H101" s="239">
        <v>472.5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131</v>
      </c>
      <c r="AU101" s="245" t="s">
        <v>83</v>
      </c>
      <c r="AV101" s="14" t="s">
        <v>83</v>
      </c>
      <c r="AW101" s="14" t="s">
        <v>33</v>
      </c>
      <c r="AX101" s="14" t="s">
        <v>80</v>
      </c>
      <c r="AY101" s="245" t="s">
        <v>120</v>
      </c>
    </row>
    <row r="102" spans="1:65" s="2" customFormat="1" ht="24.15" customHeight="1">
      <c r="A102" s="40"/>
      <c r="B102" s="41"/>
      <c r="C102" s="206" t="s">
        <v>127</v>
      </c>
      <c r="D102" s="206" t="s">
        <v>122</v>
      </c>
      <c r="E102" s="207" t="s">
        <v>320</v>
      </c>
      <c r="F102" s="208" t="s">
        <v>321</v>
      </c>
      <c r="G102" s="209" t="s">
        <v>125</v>
      </c>
      <c r="H102" s="210">
        <v>1790</v>
      </c>
      <c r="I102" s="211"/>
      <c r="J102" s="212">
        <f>ROUND(I102*H102,2)</f>
        <v>0</v>
      </c>
      <c r="K102" s="208" t="s">
        <v>126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0.1562</v>
      </c>
      <c r="R102" s="215">
        <f>Q102*H102</f>
        <v>279.598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127</v>
      </c>
      <c r="AT102" s="217" t="s">
        <v>122</v>
      </c>
      <c r="AU102" s="217" t="s">
        <v>83</v>
      </c>
      <c r="AY102" s="19" t="s">
        <v>120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127</v>
      </c>
      <c r="BM102" s="217" t="s">
        <v>322</v>
      </c>
    </row>
    <row r="103" spans="1:47" s="2" customFormat="1" ht="12">
      <c r="A103" s="40"/>
      <c r="B103" s="41"/>
      <c r="C103" s="42"/>
      <c r="D103" s="219" t="s">
        <v>129</v>
      </c>
      <c r="E103" s="42"/>
      <c r="F103" s="220" t="s">
        <v>323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129</v>
      </c>
      <c r="AU103" s="19" t="s">
        <v>83</v>
      </c>
    </row>
    <row r="104" spans="1:51" s="14" customFormat="1" ht="12">
      <c r="A104" s="14"/>
      <c r="B104" s="235"/>
      <c r="C104" s="236"/>
      <c r="D104" s="226" t="s">
        <v>131</v>
      </c>
      <c r="E104" s="237" t="s">
        <v>19</v>
      </c>
      <c r="F104" s="238" t="s">
        <v>324</v>
      </c>
      <c r="G104" s="236"/>
      <c r="H104" s="239">
        <v>1790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131</v>
      </c>
      <c r="AU104" s="245" t="s">
        <v>83</v>
      </c>
      <c r="AV104" s="14" t="s">
        <v>83</v>
      </c>
      <c r="AW104" s="14" t="s">
        <v>33</v>
      </c>
      <c r="AX104" s="14" t="s">
        <v>80</v>
      </c>
      <c r="AY104" s="245" t="s">
        <v>120</v>
      </c>
    </row>
    <row r="105" spans="1:51" s="13" customFormat="1" ht="12">
      <c r="A105" s="13"/>
      <c r="B105" s="224"/>
      <c r="C105" s="225"/>
      <c r="D105" s="226" t="s">
        <v>131</v>
      </c>
      <c r="E105" s="227" t="s">
        <v>19</v>
      </c>
      <c r="F105" s="228" t="s">
        <v>150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131</v>
      </c>
      <c r="AU105" s="234" t="s">
        <v>83</v>
      </c>
      <c r="AV105" s="13" t="s">
        <v>80</v>
      </c>
      <c r="AW105" s="13" t="s">
        <v>33</v>
      </c>
      <c r="AX105" s="13" t="s">
        <v>72</v>
      </c>
      <c r="AY105" s="234" t="s">
        <v>120</v>
      </c>
    </row>
    <row r="106" spans="1:65" s="2" customFormat="1" ht="33" customHeight="1">
      <c r="A106" s="40"/>
      <c r="B106" s="41"/>
      <c r="C106" s="206" t="s">
        <v>136</v>
      </c>
      <c r="D106" s="206" t="s">
        <v>122</v>
      </c>
      <c r="E106" s="207" t="s">
        <v>151</v>
      </c>
      <c r="F106" s="208" t="s">
        <v>152</v>
      </c>
      <c r="G106" s="209" t="s">
        <v>125</v>
      </c>
      <c r="H106" s="210">
        <v>265</v>
      </c>
      <c r="I106" s="211"/>
      <c r="J106" s="212">
        <f>ROUND(I106*H106,2)</f>
        <v>0</v>
      </c>
      <c r="K106" s="208" t="s">
        <v>126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0.16795</v>
      </c>
      <c r="R106" s="215">
        <f>Q106*H106</f>
        <v>44.50675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127</v>
      </c>
      <c r="AT106" s="217" t="s">
        <v>122</v>
      </c>
      <c r="AU106" s="217" t="s">
        <v>83</v>
      </c>
      <c r="AY106" s="19" t="s">
        <v>120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127</v>
      </c>
      <c r="BM106" s="217" t="s">
        <v>153</v>
      </c>
    </row>
    <row r="107" spans="1:47" s="2" customFormat="1" ht="12">
      <c r="A107" s="40"/>
      <c r="B107" s="41"/>
      <c r="C107" s="42"/>
      <c r="D107" s="219" t="s">
        <v>129</v>
      </c>
      <c r="E107" s="42"/>
      <c r="F107" s="220" t="s">
        <v>154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129</v>
      </c>
      <c r="AU107" s="19" t="s">
        <v>83</v>
      </c>
    </row>
    <row r="108" spans="1:51" s="14" customFormat="1" ht="12">
      <c r="A108" s="14"/>
      <c r="B108" s="235"/>
      <c r="C108" s="236"/>
      <c r="D108" s="226" t="s">
        <v>131</v>
      </c>
      <c r="E108" s="237" t="s">
        <v>19</v>
      </c>
      <c r="F108" s="238" t="s">
        <v>325</v>
      </c>
      <c r="G108" s="236"/>
      <c r="H108" s="239">
        <v>265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131</v>
      </c>
      <c r="AU108" s="245" t="s">
        <v>83</v>
      </c>
      <c r="AV108" s="14" t="s">
        <v>83</v>
      </c>
      <c r="AW108" s="14" t="s">
        <v>33</v>
      </c>
      <c r="AX108" s="14" t="s">
        <v>80</v>
      </c>
      <c r="AY108" s="245" t="s">
        <v>120</v>
      </c>
    </row>
    <row r="109" spans="1:51" s="13" customFormat="1" ht="12">
      <c r="A109" s="13"/>
      <c r="B109" s="224"/>
      <c r="C109" s="225"/>
      <c r="D109" s="226" t="s">
        <v>131</v>
      </c>
      <c r="E109" s="227" t="s">
        <v>19</v>
      </c>
      <c r="F109" s="228" t="s">
        <v>150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131</v>
      </c>
      <c r="AU109" s="234" t="s">
        <v>83</v>
      </c>
      <c r="AV109" s="13" t="s">
        <v>80</v>
      </c>
      <c r="AW109" s="13" t="s">
        <v>33</v>
      </c>
      <c r="AX109" s="13" t="s">
        <v>72</v>
      </c>
      <c r="AY109" s="234" t="s">
        <v>120</v>
      </c>
    </row>
    <row r="110" spans="1:65" s="2" customFormat="1" ht="16.5" customHeight="1">
      <c r="A110" s="40"/>
      <c r="B110" s="41"/>
      <c r="C110" s="206" t="s">
        <v>162</v>
      </c>
      <c r="D110" s="206" t="s">
        <v>122</v>
      </c>
      <c r="E110" s="207" t="s">
        <v>156</v>
      </c>
      <c r="F110" s="208" t="s">
        <v>157</v>
      </c>
      <c r="G110" s="209" t="s">
        <v>125</v>
      </c>
      <c r="H110" s="210">
        <v>3580</v>
      </c>
      <c r="I110" s="211"/>
      <c r="J110" s="212">
        <f>ROUND(I110*H110,2)</f>
        <v>0</v>
      </c>
      <c r="K110" s="208" t="s">
        <v>126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127</v>
      </c>
      <c r="AT110" s="217" t="s">
        <v>122</v>
      </c>
      <c r="AU110" s="217" t="s">
        <v>83</v>
      </c>
      <c r="AY110" s="19" t="s">
        <v>120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127</v>
      </c>
      <c r="BM110" s="217" t="s">
        <v>158</v>
      </c>
    </row>
    <row r="111" spans="1:47" s="2" customFormat="1" ht="12">
      <c r="A111" s="40"/>
      <c r="B111" s="41"/>
      <c r="C111" s="42"/>
      <c r="D111" s="219" t="s">
        <v>129</v>
      </c>
      <c r="E111" s="42"/>
      <c r="F111" s="220" t="s">
        <v>159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129</v>
      </c>
      <c r="AU111" s="19" t="s">
        <v>83</v>
      </c>
    </row>
    <row r="112" spans="1:51" s="14" customFormat="1" ht="12">
      <c r="A112" s="14"/>
      <c r="B112" s="235"/>
      <c r="C112" s="236"/>
      <c r="D112" s="226" t="s">
        <v>131</v>
      </c>
      <c r="E112" s="237" t="s">
        <v>19</v>
      </c>
      <c r="F112" s="238" t="s">
        <v>326</v>
      </c>
      <c r="G112" s="236"/>
      <c r="H112" s="239">
        <v>3320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131</v>
      </c>
      <c r="AU112" s="245" t="s">
        <v>83</v>
      </c>
      <c r="AV112" s="14" t="s">
        <v>83</v>
      </c>
      <c r="AW112" s="14" t="s">
        <v>33</v>
      </c>
      <c r="AX112" s="14" t="s">
        <v>72</v>
      </c>
      <c r="AY112" s="245" t="s">
        <v>120</v>
      </c>
    </row>
    <row r="113" spans="1:51" s="14" customFormat="1" ht="12">
      <c r="A113" s="14"/>
      <c r="B113" s="235"/>
      <c r="C113" s="236"/>
      <c r="D113" s="226" t="s">
        <v>131</v>
      </c>
      <c r="E113" s="237" t="s">
        <v>19</v>
      </c>
      <c r="F113" s="238" t="s">
        <v>327</v>
      </c>
      <c r="G113" s="236"/>
      <c r="H113" s="239">
        <v>55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131</v>
      </c>
      <c r="AU113" s="245" t="s">
        <v>83</v>
      </c>
      <c r="AV113" s="14" t="s">
        <v>83</v>
      </c>
      <c r="AW113" s="14" t="s">
        <v>33</v>
      </c>
      <c r="AX113" s="14" t="s">
        <v>72</v>
      </c>
      <c r="AY113" s="245" t="s">
        <v>120</v>
      </c>
    </row>
    <row r="114" spans="1:51" s="14" customFormat="1" ht="12">
      <c r="A114" s="14"/>
      <c r="B114" s="235"/>
      <c r="C114" s="236"/>
      <c r="D114" s="226" t="s">
        <v>131</v>
      </c>
      <c r="E114" s="237" t="s">
        <v>19</v>
      </c>
      <c r="F114" s="238" t="s">
        <v>328</v>
      </c>
      <c r="G114" s="236"/>
      <c r="H114" s="239">
        <v>205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131</v>
      </c>
      <c r="AU114" s="245" t="s">
        <v>83</v>
      </c>
      <c r="AV114" s="14" t="s">
        <v>83</v>
      </c>
      <c r="AW114" s="14" t="s">
        <v>33</v>
      </c>
      <c r="AX114" s="14" t="s">
        <v>72</v>
      </c>
      <c r="AY114" s="245" t="s">
        <v>120</v>
      </c>
    </row>
    <row r="115" spans="1:51" s="15" customFormat="1" ht="12">
      <c r="A115" s="15"/>
      <c r="B115" s="246"/>
      <c r="C115" s="247"/>
      <c r="D115" s="226" t="s">
        <v>131</v>
      </c>
      <c r="E115" s="248" t="s">
        <v>19</v>
      </c>
      <c r="F115" s="249" t="s">
        <v>135</v>
      </c>
      <c r="G115" s="247"/>
      <c r="H115" s="250">
        <v>3580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131</v>
      </c>
      <c r="AU115" s="256" t="s">
        <v>83</v>
      </c>
      <c r="AV115" s="15" t="s">
        <v>127</v>
      </c>
      <c r="AW115" s="15" t="s">
        <v>33</v>
      </c>
      <c r="AX115" s="15" t="s">
        <v>80</v>
      </c>
      <c r="AY115" s="256" t="s">
        <v>120</v>
      </c>
    </row>
    <row r="116" spans="1:65" s="2" customFormat="1" ht="24.15" customHeight="1">
      <c r="A116" s="40"/>
      <c r="B116" s="41"/>
      <c r="C116" s="206" t="s">
        <v>169</v>
      </c>
      <c r="D116" s="206" t="s">
        <v>122</v>
      </c>
      <c r="E116" s="207" t="s">
        <v>163</v>
      </c>
      <c r="F116" s="208" t="s">
        <v>164</v>
      </c>
      <c r="G116" s="209" t="s">
        <v>125</v>
      </c>
      <c r="H116" s="210">
        <v>3580</v>
      </c>
      <c r="I116" s="211"/>
      <c r="J116" s="212">
        <f>ROUND(I116*H116,2)</f>
        <v>0</v>
      </c>
      <c r="K116" s="208" t="s">
        <v>126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127</v>
      </c>
      <c r="AT116" s="217" t="s">
        <v>122</v>
      </c>
      <c r="AU116" s="217" t="s">
        <v>83</v>
      </c>
      <c r="AY116" s="19" t="s">
        <v>120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127</v>
      </c>
      <c r="BM116" s="217" t="s">
        <v>165</v>
      </c>
    </row>
    <row r="117" spans="1:47" s="2" customFormat="1" ht="12">
      <c r="A117" s="40"/>
      <c r="B117" s="41"/>
      <c r="C117" s="42"/>
      <c r="D117" s="219" t="s">
        <v>129</v>
      </c>
      <c r="E117" s="42"/>
      <c r="F117" s="220" t="s">
        <v>166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129</v>
      </c>
      <c r="AU117" s="19" t="s">
        <v>83</v>
      </c>
    </row>
    <row r="118" spans="1:51" s="14" customFormat="1" ht="12">
      <c r="A118" s="14"/>
      <c r="B118" s="235"/>
      <c r="C118" s="236"/>
      <c r="D118" s="226" t="s">
        <v>131</v>
      </c>
      <c r="E118" s="237" t="s">
        <v>19</v>
      </c>
      <c r="F118" s="238" t="s">
        <v>326</v>
      </c>
      <c r="G118" s="236"/>
      <c r="H118" s="239">
        <v>3320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131</v>
      </c>
      <c r="AU118" s="245" t="s">
        <v>83</v>
      </c>
      <c r="AV118" s="14" t="s">
        <v>83</v>
      </c>
      <c r="AW118" s="14" t="s">
        <v>33</v>
      </c>
      <c r="AX118" s="14" t="s">
        <v>72</v>
      </c>
      <c r="AY118" s="245" t="s">
        <v>120</v>
      </c>
    </row>
    <row r="119" spans="1:51" s="14" customFormat="1" ht="12">
      <c r="A119" s="14"/>
      <c r="B119" s="235"/>
      <c r="C119" s="236"/>
      <c r="D119" s="226" t="s">
        <v>131</v>
      </c>
      <c r="E119" s="237" t="s">
        <v>19</v>
      </c>
      <c r="F119" s="238" t="s">
        <v>327</v>
      </c>
      <c r="G119" s="236"/>
      <c r="H119" s="239">
        <v>55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131</v>
      </c>
      <c r="AU119" s="245" t="s">
        <v>83</v>
      </c>
      <c r="AV119" s="14" t="s">
        <v>83</v>
      </c>
      <c r="AW119" s="14" t="s">
        <v>33</v>
      </c>
      <c r="AX119" s="14" t="s">
        <v>72</v>
      </c>
      <c r="AY119" s="245" t="s">
        <v>120</v>
      </c>
    </row>
    <row r="120" spans="1:51" s="14" customFormat="1" ht="12">
      <c r="A120" s="14"/>
      <c r="B120" s="235"/>
      <c r="C120" s="236"/>
      <c r="D120" s="226" t="s">
        <v>131</v>
      </c>
      <c r="E120" s="237" t="s">
        <v>19</v>
      </c>
      <c r="F120" s="238" t="s">
        <v>328</v>
      </c>
      <c r="G120" s="236"/>
      <c r="H120" s="239">
        <v>205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131</v>
      </c>
      <c r="AU120" s="245" t="s">
        <v>83</v>
      </c>
      <c r="AV120" s="14" t="s">
        <v>83</v>
      </c>
      <c r="AW120" s="14" t="s">
        <v>33</v>
      </c>
      <c r="AX120" s="14" t="s">
        <v>72</v>
      </c>
      <c r="AY120" s="245" t="s">
        <v>120</v>
      </c>
    </row>
    <row r="121" spans="1:51" s="15" customFormat="1" ht="12">
      <c r="A121" s="15"/>
      <c r="B121" s="246"/>
      <c r="C121" s="247"/>
      <c r="D121" s="226" t="s">
        <v>131</v>
      </c>
      <c r="E121" s="248" t="s">
        <v>19</v>
      </c>
      <c r="F121" s="249" t="s">
        <v>135</v>
      </c>
      <c r="G121" s="247"/>
      <c r="H121" s="250">
        <v>3580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131</v>
      </c>
      <c r="AU121" s="256" t="s">
        <v>83</v>
      </c>
      <c r="AV121" s="15" t="s">
        <v>127</v>
      </c>
      <c r="AW121" s="15" t="s">
        <v>33</v>
      </c>
      <c r="AX121" s="15" t="s">
        <v>80</v>
      </c>
      <c r="AY121" s="256" t="s">
        <v>120</v>
      </c>
    </row>
    <row r="122" spans="1:63" s="12" customFormat="1" ht="22.8" customHeight="1">
      <c r="A122" s="12"/>
      <c r="B122" s="190"/>
      <c r="C122" s="191"/>
      <c r="D122" s="192" t="s">
        <v>71</v>
      </c>
      <c r="E122" s="204" t="s">
        <v>180</v>
      </c>
      <c r="F122" s="204" t="s">
        <v>190</v>
      </c>
      <c r="G122" s="191"/>
      <c r="H122" s="191"/>
      <c r="I122" s="194"/>
      <c r="J122" s="205">
        <f>BK122</f>
        <v>0</v>
      </c>
      <c r="K122" s="191"/>
      <c r="L122" s="196"/>
      <c r="M122" s="197"/>
      <c r="N122" s="198"/>
      <c r="O122" s="198"/>
      <c r="P122" s="199">
        <f>SUM(P123:P171)</f>
        <v>0</v>
      </c>
      <c r="Q122" s="198"/>
      <c r="R122" s="199">
        <f>SUM(R123:R171)</f>
        <v>0.0042699999999999995</v>
      </c>
      <c r="S122" s="198"/>
      <c r="T122" s="200">
        <f>SUM(T123:T171)</f>
        <v>166.93500000000003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1" t="s">
        <v>80</v>
      </c>
      <c r="AT122" s="202" t="s">
        <v>71</v>
      </c>
      <c r="AU122" s="202" t="s">
        <v>80</v>
      </c>
      <c r="AY122" s="201" t="s">
        <v>120</v>
      </c>
      <c r="BK122" s="203">
        <f>SUM(BK123:BK171)</f>
        <v>0</v>
      </c>
    </row>
    <row r="123" spans="1:65" s="2" customFormat="1" ht="21.75" customHeight="1">
      <c r="A123" s="40"/>
      <c r="B123" s="41"/>
      <c r="C123" s="206" t="s">
        <v>167</v>
      </c>
      <c r="D123" s="206" t="s">
        <v>122</v>
      </c>
      <c r="E123" s="207" t="s">
        <v>192</v>
      </c>
      <c r="F123" s="208" t="s">
        <v>193</v>
      </c>
      <c r="G123" s="209" t="s">
        <v>172</v>
      </c>
      <c r="H123" s="210">
        <v>2</v>
      </c>
      <c r="I123" s="211"/>
      <c r="J123" s="212">
        <f>ROUND(I123*H123,2)</f>
        <v>0</v>
      </c>
      <c r="K123" s="208" t="s">
        <v>126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127</v>
      </c>
      <c r="AT123" s="217" t="s">
        <v>122</v>
      </c>
      <c r="AU123" s="217" t="s">
        <v>83</v>
      </c>
      <c r="AY123" s="19" t="s">
        <v>120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127</v>
      </c>
      <c r="BM123" s="217" t="s">
        <v>329</v>
      </c>
    </row>
    <row r="124" spans="1:47" s="2" customFormat="1" ht="12">
      <c r="A124" s="40"/>
      <c r="B124" s="41"/>
      <c r="C124" s="42"/>
      <c r="D124" s="219" t="s">
        <v>129</v>
      </c>
      <c r="E124" s="42"/>
      <c r="F124" s="220" t="s">
        <v>195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129</v>
      </c>
      <c r="AU124" s="19" t="s">
        <v>83</v>
      </c>
    </row>
    <row r="125" spans="1:51" s="13" customFormat="1" ht="12">
      <c r="A125" s="13"/>
      <c r="B125" s="224"/>
      <c r="C125" s="225"/>
      <c r="D125" s="226" t="s">
        <v>131</v>
      </c>
      <c r="E125" s="227" t="s">
        <v>19</v>
      </c>
      <c r="F125" s="228" t="s">
        <v>196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131</v>
      </c>
      <c r="AU125" s="234" t="s">
        <v>83</v>
      </c>
      <c r="AV125" s="13" t="s">
        <v>80</v>
      </c>
      <c r="AW125" s="13" t="s">
        <v>33</v>
      </c>
      <c r="AX125" s="13" t="s">
        <v>72</v>
      </c>
      <c r="AY125" s="234" t="s">
        <v>120</v>
      </c>
    </row>
    <row r="126" spans="1:51" s="13" customFormat="1" ht="12">
      <c r="A126" s="13"/>
      <c r="B126" s="224"/>
      <c r="C126" s="225"/>
      <c r="D126" s="226" t="s">
        <v>131</v>
      </c>
      <c r="E126" s="227" t="s">
        <v>19</v>
      </c>
      <c r="F126" s="228" t="s">
        <v>330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131</v>
      </c>
      <c r="AU126" s="234" t="s">
        <v>83</v>
      </c>
      <c r="AV126" s="13" t="s">
        <v>80</v>
      </c>
      <c r="AW126" s="13" t="s">
        <v>33</v>
      </c>
      <c r="AX126" s="13" t="s">
        <v>72</v>
      </c>
      <c r="AY126" s="234" t="s">
        <v>120</v>
      </c>
    </row>
    <row r="127" spans="1:51" s="14" customFormat="1" ht="12">
      <c r="A127" s="14"/>
      <c r="B127" s="235"/>
      <c r="C127" s="236"/>
      <c r="D127" s="226" t="s">
        <v>131</v>
      </c>
      <c r="E127" s="237" t="s">
        <v>19</v>
      </c>
      <c r="F127" s="238" t="s">
        <v>198</v>
      </c>
      <c r="G127" s="236"/>
      <c r="H127" s="239">
        <v>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131</v>
      </c>
      <c r="AU127" s="245" t="s">
        <v>83</v>
      </c>
      <c r="AV127" s="14" t="s">
        <v>83</v>
      </c>
      <c r="AW127" s="14" t="s">
        <v>33</v>
      </c>
      <c r="AX127" s="14" t="s">
        <v>80</v>
      </c>
      <c r="AY127" s="245" t="s">
        <v>120</v>
      </c>
    </row>
    <row r="128" spans="1:65" s="2" customFormat="1" ht="24.15" customHeight="1">
      <c r="A128" s="40"/>
      <c r="B128" s="41"/>
      <c r="C128" s="206" t="s">
        <v>180</v>
      </c>
      <c r="D128" s="206" t="s">
        <v>122</v>
      </c>
      <c r="E128" s="207" t="s">
        <v>199</v>
      </c>
      <c r="F128" s="208" t="s">
        <v>200</v>
      </c>
      <c r="G128" s="209" t="s">
        <v>172</v>
      </c>
      <c r="H128" s="210">
        <v>40</v>
      </c>
      <c r="I128" s="211"/>
      <c r="J128" s="212">
        <f>ROUND(I128*H128,2)</f>
        <v>0</v>
      </c>
      <c r="K128" s="208" t="s">
        <v>126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127</v>
      </c>
      <c r="AT128" s="217" t="s">
        <v>122</v>
      </c>
      <c r="AU128" s="217" t="s">
        <v>83</v>
      </c>
      <c r="AY128" s="19" t="s">
        <v>120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127</v>
      </c>
      <c r="BM128" s="217" t="s">
        <v>331</v>
      </c>
    </row>
    <row r="129" spans="1:47" s="2" customFormat="1" ht="12">
      <c r="A129" s="40"/>
      <c r="B129" s="41"/>
      <c r="C129" s="42"/>
      <c r="D129" s="219" t="s">
        <v>129</v>
      </c>
      <c r="E129" s="42"/>
      <c r="F129" s="220" t="s">
        <v>202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129</v>
      </c>
      <c r="AU129" s="19" t="s">
        <v>83</v>
      </c>
    </row>
    <row r="130" spans="1:51" s="13" customFormat="1" ht="12">
      <c r="A130" s="13"/>
      <c r="B130" s="224"/>
      <c r="C130" s="225"/>
      <c r="D130" s="226" t="s">
        <v>131</v>
      </c>
      <c r="E130" s="227" t="s">
        <v>19</v>
      </c>
      <c r="F130" s="228" t="s">
        <v>332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131</v>
      </c>
      <c r="AU130" s="234" t="s">
        <v>83</v>
      </c>
      <c r="AV130" s="13" t="s">
        <v>80</v>
      </c>
      <c r="AW130" s="13" t="s">
        <v>33</v>
      </c>
      <c r="AX130" s="13" t="s">
        <v>72</v>
      </c>
      <c r="AY130" s="234" t="s">
        <v>120</v>
      </c>
    </row>
    <row r="131" spans="1:51" s="14" customFormat="1" ht="12">
      <c r="A131" s="14"/>
      <c r="B131" s="235"/>
      <c r="C131" s="236"/>
      <c r="D131" s="226" t="s">
        <v>131</v>
      </c>
      <c r="E131" s="237" t="s">
        <v>19</v>
      </c>
      <c r="F131" s="238" t="s">
        <v>204</v>
      </c>
      <c r="G131" s="236"/>
      <c r="H131" s="239">
        <v>40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131</v>
      </c>
      <c r="AU131" s="245" t="s">
        <v>83</v>
      </c>
      <c r="AV131" s="14" t="s">
        <v>83</v>
      </c>
      <c r="AW131" s="14" t="s">
        <v>33</v>
      </c>
      <c r="AX131" s="14" t="s">
        <v>80</v>
      </c>
      <c r="AY131" s="245" t="s">
        <v>120</v>
      </c>
    </row>
    <row r="132" spans="1:65" s="2" customFormat="1" ht="16.5" customHeight="1">
      <c r="A132" s="40"/>
      <c r="B132" s="41"/>
      <c r="C132" s="206" t="s">
        <v>186</v>
      </c>
      <c r="D132" s="206" t="s">
        <v>122</v>
      </c>
      <c r="E132" s="207" t="s">
        <v>206</v>
      </c>
      <c r="F132" s="208" t="s">
        <v>207</v>
      </c>
      <c r="G132" s="209" t="s">
        <v>172</v>
      </c>
      <c r="H132" s="210">
        <v>2</v>
      </c>
      <c r="I132" s="211"/>
      <c r="J132" s="212">
        <f>ROUND(I132*H132,2)</f>
        <v>0</v>
      </c>
      <c r="K132" s="208" t="s">
        <v>126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127</v>
      </c>
      <c r="AT132" s="217" t="s">
        <v>122</v>
      </c>
      <c r="AU132" s="217" t="s">
        <v>83</v>
      </c>
      <c r="AY132" s="19" t="s">
        <v>120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127</v>
      </c>
      <c r="BM132" s="217" t="s">
        <v>333</v>
      </c>
    </row>
    <row r="133" spans="1:47" s="2" customFormat="1" ht="12">
      <c r="A133" s="40"/>
      <c r="B133" s="41"/>
      <c r="C133" s="42"/>
      <c r="D133" s="219" t="s">
        <v>129</v>
      </c>
      <c r="E133" s="42"/>
      <c r="F133" s="220" t="s">
        <v>209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129</v>
      </c>
      <c r="AU133" s="19" t="s">
        <v>83</v>
      </c>
    </row>
    <row r="134" spans="1:51" s="13" customFormat="1" ht="12">
      <c r="A134" s="13"/>
      <c r="B134" s="224"/>
      <c r="C134" s="225"/>
      <c r="D134" s="226" t="s">
        <v>131</v>
      </c>
      <c r="E134" s="227" t="s">
        <v>19</v>
      </c>
      <c r="F134" s="228" t="s">
        <v>196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131</v>
      </c>
      <c r="AU134" s="234" t="s">
        <v>83</v>
      </c>
      <c r="AV134" s="13" t="s">
        <v>80</v>
      </c>
      <c r="AW134" s="13" t="s">
        <v>33</v>
      </c>
      <c r="AX134" s="13" t="s">
        <v>72</v>
      </c>
      <c r="AY134" s="234" t="s">
        <v>120</v>
      </c>
    </row>
    <row r="135" spans="1:51" s="13" customFormat="1" ht="12">
      <c r="A135" s="13"/>
      <c r="B135" s="224"/>
      <c r="C135" s="225"/>
      <c r="D135" s="226" t="s">
        <v>131</v>
      </c>
      <c r="E135" s="227" t="s">
        <v>19</v>
      </c>
      <c r="F135" s="228" t="s">
        <v>330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131</v>
      </c>
      <c r="AU135" s="234" t="s">
        <v>83</v>
      </c>
      <c r="AV135" s="13" t="s">
        <v>80</v>
      </c>
      <c r="AW135" s="13" t="s">
        <v>33</v>
      </c>
      <c r="AX135" s="13" t="s">
        <v>72</v>
      </c>
      <c r="AY135" s="234" t="s">
        <v>120</v>
      </c>
    </row>
    <row r="136" spans="1:51" s="14" customFormat="1" ht="12">
      <c r="A136" s="14"/>
      <c r="B136" s="235"/>
      <c r="C136" s="236"/>
      <c r="D136" s="226" t="s">
        <v>131</v>
      </c>
      <c r="E136" s="237" t="s">
        <v>19</v>
      </c>
      <c r="F136" s="238" t="s">
        <v>210</v>
      </c>
      <c r="G136" s="236"/>
      <c r="H136" s="239">
        <v>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131</v>
      </c>
      <c r="AU136" s="245" t="s">
        <v>83</v>
      </c>
      <c r="AV136" s="14" t="s">
        <v>83</v>
      </c>
      <c r="AW136" s="14" t="s">
        <v>33</v>
      </c>
      <c r="AX136" s="14" t="s">
        <v>80</v>
      </c>
      <c r="AY136" s="245" t="s">
        <v>120</v>
      </c>
    </row>
    <row r="137" spans="1:65" s="2" customFormat="1" ht="24.15" customHeight="1">
      <c r="A137" s="40"/>
      <c r="B137" s="41"/>
      <c r="C137" s="206" t="s">
        <v>191</v>
      </c>
      <c r="D137" s="206" t="s">
        <v>122</v>
      </c>
      <c r="E137" s="207" t="s">
        <v>212</v>
      </c>
      <c r="F137" s="208" t="s">
        <v>213</v>
      </c>
      <c r="G137" s="209" t="s">
        <v>172</v>
      </c>
      <c r="H137" s="210">
        <v>40</v>
      </c>
      <c r="I137" s="211"/>
      <c r="J137" s="212">
        <f>ROUND(I137*H137,2)</f>
        <v>0</v>
      </c>
      <c r="K137" s="208" t="s">
        <v>126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127</v>
      </c>
      <c r="AT137" s="217" t="s">
        <v>122</v>
      </c>
      <c r="AU137" s="217" t="s">
        <v>83</v>
      </c>
      <c r="AY137" s="19" t="s">
        <v>120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127</v>
      </c>
      <c r="BM137" s="217" t="s">
        <v>334</v>
      </c>
    </row>
    <row r="138" spans="1:47" s="2" customFormat="1" ht="12">
      <c r="A138" s="40"/>
      <c r="B138" s="41"/>
      <c r="C138" s="42"/>
      <c r="D138" s="219" t="s">
        <v>129</v>
      </c>
      <c r="E138" s="42"/>
      <c r="F138" s="220" t="s">
        <v>215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129</v>
      </c>
      <c r="AU138" s="19" t="s">
        <v>83</v>
      </c>
    </row>
    <row r="139" spans="1:51" s="13" customFormat="1" ht="12">
      <c r="A139" s="13"/>
      <c r="B139" s="224"/>
      <c r="C139" s="225"/>
      <c r="D139" s="226" t="s">
        <v>131</v>
      </c>
      <c r="E139" s="227" t="s">
        <v>19</v>
      </c>
      <c r="F139" s="228" t="s">
        <v>332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131</v>
      </c>
      <c r="AU139" s="234" t="s">
        <v>83</v>
      </c>
      <c r="AV139" s="13" t="s">
        <v>80</v>
      </c>
      <c r="AW139" s="13" t="s">
        <v>33</v>
      </c>
      <c r="AX139" s="13" t="s">
        <v>72</v>
      </c>
      <c r="AY139" s="234" t="s">
        <v>120</v>
      </c>
    </row>
    <row r="140" spans="1:51" s="14" customFormat="1" ht="12">
      <c r="A140" s="14"/>
      <c r="B140" s="235"/>
      <c r="C140" s="236"/>
      <c r="D140" s="226" t="s">
        <v>131</v>
      </c>
      <c r="E140" s="237" t="s">
        <v>19</v>
      </c>
      <c r="F140" s="238" t="s">
        <v>204</v>
      </c>
      <c r="G140" s="236"/>
      <c r="H140" s="239">
        <v>40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131</v>
      </c>
      <c r="AU140" s="245" t="s">
        <v>83</v>
      </c>
      <c r="AV140" s="14" t="s">
        <v>83</v>
      </c>
      <c r="AW140" s="14" t="s">
        <v>33</v>
      </c>
      <c r="AX140" s="14" t="s">
        <v>80</v>
      </c>
      <c r="AY140" s="245" t="s">
        <v>120</v>
      </c>
    </row>
    <row r="141" spans="1:65" s="2" customFormat="1" ht="24.15" customHeight="1">
      <c r="A141" s="40"/>
      <c r="B141" s="41"/>
      <c r="C141" s="206" t="s">
        <v>8</v>
      </c>
      <c r="D141" s="206" t="s">
        <v>122</v>
      </c>
      <c r="E141" s="207" t="s">
        <v>217</v>
      </c>
      <c r="F141" s="208" t="s">
        <v>218</v>
      </c>
      <c r="G141" s="209" t="s">
        <v>219</v>
      </c>
      <c r="H141" s="210">
        <v>7</v>
      </c>
      <c r="I141" s="211"/>
      <c r="J141" s="212">
        <f>ROUND(I141*H141,2)</f>
        <v>0</v>
      </c>
      <c r="K141" s="208" t="s">
        <v>126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127</v>
      </c>
      <c r="AT141" s="217" t="s">
        <v>122</v>
      </c>
      <c r="AU141" s="217" t="s">
        <v>83</v>
      </c>
      <c r="AY141" s="19" t="s">
        <v>120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127</v>
      </c>
      <c r="BM141" s="217" t="s">
        <v>220</v>
      </c>
    </row>
    <row r="142" spans="1:47" s="2" customFormat="1" ht="12">
      <c r="A142" s="40"/>
      <c r="B142" s="41"/>
      <c r="C142" s="42"/>
      <c r="D142" s="219" t="s">
        <v>129</v>
      </c>
      <c r="E142" s="42"/>
      <c r="F142" s="220" t="s">
        <v>221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129</v>
      </c>
      <c r="AU142" s="19" t="s">
        <v>83</v>
      </c>
    </row>
    <row r="143" spans="1:51" s="14" customFormat="1" ht="12">
      <c r="A143" s="14"/>
      <c r="B143" s="235"/>
      <c r="C143" s="236"/>
      <c r="D143" s="226" t="s">
        <v>131</v>
      </c>
      <c r="E143" s="237" t="s">
        <v>19</v>
      </c>
      <c r="F143" s="238" t="s">
        <v>335</v>
      </c>
      <c r="G143" s="236"/>
      <c r="H143" s="239">
        <v>3.5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131</v>
      </c>
      <c r="AU143" s="245" t="s">
        <v>83</v>
      </c>
      <c r="AV143" s="14" t="s">
        <v>83</v>
      </c>
      <c r="AW143" s="14" t="s">
        <v>33</v>
      </c>
      <c r="AX143" s="14" t="s">
        <v>72</v>
      </c>
      <c r="AY143" s="245" t="s">
        <v>120</v>
      </c>
    </row>
    <row r="144" spans="1:51" s="14" customFormat="1" ht="12">
      <c r="A144" s="14"/>
      <c r="B144" s="235"/>
      <c r="C144" s="236"/>
      <c r="D144" s="226" t="s">
        <v>131</v>
      </c>
      <c r="E144" s="237" t="s">
        <v>19</v>
      </c>
      <c r="F144" s="238" t="s">
        <v>223</v>
      </c>
      <c r="G144" s="236"/>
      <c r="H144" s="239">
        <v>3.5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131</v>
      </c>
      <c r="AU144" s="245" t="s">
        <v>83</v>
      </c>
      <c r="AV144" s="14" t="s">
        <v>83</v>
      </c>
      <c r="AW144" s="14" t="s">
        <v>33</v>
      </c>
      <c r="AX144" s="14" t="s">
        <v>72</v>
      </c>
      <c r="AY144" s="245" t="s">
        <v>120</v>
      </c>
    </row>
    <row r="145" spans="1:51" s="15" customFormat="1" ht="12">
      <c r="A145" s="15"/>
      <c r="B145" s="246"/>
      <c r="C145" s="247"/>
      <c r="D145" s="226" t="s">
        <v>131</v>
      </c>
      <c r="E145" s="248" t="s">
        <v>19</v>
      </c>
      <c r="F145" s="249" t="s">
        <v>135</v>
      </c>
      <c r="G145" s="247"/>
      <c r="H145" s="250">
        <v>7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131</v>
      </c>
      <c r="AU145" s="256" t="s">
        <v>83</v>
      </c>
      <c r="AV145" s="15" t="s">
        <v>127</v>
      </c>
      <c r="AW145" s="15" t="s">
        <v>33</v>
      </c>
      <c r="AX145" s="15" t="s">
        <v>80</v>
      </c>
      <c r="AY145" s="256" t="s">
        <v>120</v>
      </c>
    </row>
    <row r="146" spans="1:65" s="2" customFormat="1" ht="33" customHeight="1">
      <c r="A146" s="40"/>
      <c r="B146" s="41"/>
      <c r="C146" s="206" t="s">
        <v>205</v>
      </c>
      <c r="D146" s="206" t="s">
        <v>122</v>
      </c>
      <c r="E146" s="207" t="s">
        <v>225</v>
      </c>
      <c r="F146" s="208" t="s">
        <v>226</v>
      </c>
      <c r="G146" s="209" t="s">
        <v>219</v>
      </c>
      <c r="H146" s="210">
        <v>7</v>
      </c>
      <c r="I146" s="211"/>
      <c r="J146" s="212">
        <f>ROUND(I146*H146,2)</f>
        <v>0</v>
      </c>
      <c r="K146" s="208" t="s">
        <v>126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0.00061</v>
      </c>
      <c r="R146" s="215">
        <f>Q146*H146</f>
        <v>0.0042699999999999995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127</v>
      </c>
      <c r="AT146" s="217" t="s">
        <v>122</v>
      </c>
      <c r="AU146" s="217" t="s">
        <v>83</v>
      </c>
      <c r="AY146" s="19" t="s">
        <v>120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127</v>
      </c>
      <c r="BM146" s="217" t="s">
        <v>227</v>
      </c>
    </row>
    <row r="147" spans="1:47" s="2" customFormat="1" ht="12">
      <c r="A147" s="40"/>
      <c r="B147" s="41"/>
      <c r="C147" s="42"/>
      <c r="D147" s="219" t="s">
        <v>129</v>
      </c>
      <c r="E147" s="42"/>
      <c r="F147" s="220" t="s">
        <v>228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129</v>
      </c>
      <c r="AU147" s="19" t="s">
        <v>83</v>
      </c>
    </row>
    <row r="148" spans="1:51" s="14" customFormat="1" ht="12">
      <c r="A148" s="14"/>
      <c r="B148" s="235"/>
      <c r="C148" s="236"/>
      <c r="D148" s="226" t="s">
        <v>131</v>
      </c>
      <c r="E148" s="237" t="s">
        <v>19</v>
      </c>
      <c r="F148" s="238" t="s">
        <v>335</v>
      </c>
      <c r="G148" s="236"/>
      <c r="H148" s="239">
        <v>3.5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131</v>
      </c>
      <c r="AU148" s="245" t="s">
        <v>83</v>
      </c>
      <c r="AV148" s="14" t="s">
        <v>83</v>
      </c>
      <c r="AW148" s="14" t="s">
        <v>33</v>
      </c>
      <c r="AX148" s="14" t="s">
        <v>72</v>
      </c>
      <c r="AY148" s="245" t="s">
        <v>120</v>
      </c>
    </row>
    <row r="149" spans="1:51" s="14" customFormat="1" ht="12">
      <c r="A149" s="14"/>
      <c r="B149" s="235"/>
      <c r="C149" s="236"/>
      <c r="D149" s="226" t="s">
        <v>131</v>
      </c>
      <c r="E149" s="237" t="s">
        <v>19</v>
      </c>
      <c r="F149" s="238" t="s">
        <v>223</v>
      </c>
      <c r="G149" s="236"/>
      <c r="H149" s="239">
        <v>3.5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131</v>
      </c>
      <c r="AU149" s="245" t="s">
        <v>83</v>
      </c>
      <c r="AV149" s="14" t="s">
        <v>83</v>
      </c>
      <c r="AW149" s="14" t="s">
        <v>33</v>
      </c>
      <c r="AX149" s="14" t="s">
        <v>72</v>
      </c>
      <c r="AY149" s="245" t="s">
        <v>120</v>
      </c>
    </row>
    <row r="150" spans="1:51" s="15" customFormat="1" ht="12">
      <c r="A150" s="15"/>
      <c r="B150" s="246"/>
      <c r="C150" s="247"/>
      <c r="D150" s="226" t="s">
        <v>131</v>
      </c>
      <c r="E150" s="248" t="s">
        <v>19</v>
      </c>
      <c r="F150" s="249" t="s">
        <v>135</v>
      </c>
      <c r="G150" s="247"/>
      <c r="H150" s="250">
        <v>7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131</v>
      </c>
      <c r="AU150" s="256" t="s">
        <v>83</v>
      </c>
      <c r="AV150" s="15" t="s">
        <v>127</v>
      </c>
      <c r="AW150" s="15" t="s">
        <v>33</v>
      </c>
      <c r="AX150" s="15" t="s">
        <v>80</v>
      </c>
      <c r="AY150" s="256" t="s">
        <v>120</v>
      </c>
    </row>
    <row r="151" spans="1:65" s="2" customFormat="1" ht="16.5" customHeight="1">
      <c r="A151" s="40"/>
      <c r="B151" s="41"/>
      <c r="C151" s="206" t="s">
        <v>211</v>
      </c>
      <c r="D151" s="206" t="s">
        <v>122</v>
      </c>
      <c r="E151" s="207" t="s">
        <v>230</v>
      </c>
      <c r="F151" s="208" t="s">
        <v>231</v>
      </c>
      <c r="G151" s="209" t="s">
        <v>219</v>
      </c>
      <c r="H151" s="210">
        <v>7</v>
      </c>
      <c r="I151" s="211"/>
      <c r="J151" s="212">
        <f>ROUND(I151*H151,2)</f>
        <v>0</v>
      </c>
      <c r="K151" s="208" t="s">
        <v>126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127</v>
      </c>
      <c r="AT151" s="217" t="s">
        <v>122</v>
      </c>
      <c r="AU151" s="217" t="s">
        <v>83</v>
      </c>
      <c r="AY151" s="19" t="s">
        <v>120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127</v>
      </c>
      <c r="BM151" s="217" t="s">
        <v>232</v>
      </c>
    </row>
    <row r="152" spans="1:47" s="2" customFormat="1" ht="12">
      <c r="A152" s="40"/>
      <c r="B152" s="41"/>
      <c r="C152" s="42"/>
      <c r="D152" s="219" t="s">
        <v>129</v>
      </c>
      <c r="E152" s="42"/>
      <c r="F152" s="220" t="s">
        <v>233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129</v>
      </c>
      <c r="AU152" s="19" t="s">
        <v>83</v>
      </c>
    </row>
    <row r="153" spans="1:51" s="14" customFormat="1" ht="12">
      <c r="A153" s="14"/>
      <c r="B153" s="235"/>
      <c r="C153" s="236"/>
      <c r="D153" s="226" t="s">
        <v>131</v>
      </c>
      <c r="E153" s="237" t="s">
        <v>19</v>
      </c>
      <c r="F153" s="238" t="s">
        <v>335</v>
      </c>
      <c r="G153" s="236"/>
      <c r="H153" s="239">
        <v>3.5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131</v>
      </c>
      <c r="AU153" s="245" t="s">
        <v>83</v>
      </c>
      <c r="AV153" s="14" t="s">
        <v>83</v>
      </c>
      <c r="AW153" s="14" t="s">
        <v>33</v>
      </c>
      <c r="AX153" s="14" t="s">
        <v>72</v>
      </c>
      <c r="AY153" s="245" t="s">
        <v>120</v>
      </c>
    </row>
    <row r="154" spans="1:51" s="14" customFormat="1" ht="12">
      <c r="A154" s="14"/>
      <c r="B154" s="235"/>
      <c r="C154" s="236"/>
      <c r="D154" s="226" t="s">
        <v>131</v>
      </c>
      <c r="E154" s="237" t="s">
        <v>19</v>
      </c>
      <c r="F154" s="238" t="s">
        <v>223</v>
      </c>
      <c r="G154" s="236"/>
      <c r="H154" s="239">
        <v>3.5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131</v>
      </c>
      <c r="AU154" s="245" t="s">
        <v>83</v>
      </c>
      <c r="AV154" s="14" t="s">
        <v>83</v>
      </c>
      <c r="AW154" s="14" t="s">
        <v>33</v>
      </c>
      <c r="AX154" s="14" t="s">
        <v>72</v>
      </c>
      <c r="AY154" s="245" t="s">
        <v>120</v>
      </c>
    </row>
    <row r="155" spans="1:51" s="15" customFormat="1" ht="12">
      <c r="A155" s="15"/>
      <c r="B155" s="246"/>
      <c r="C155" s="247"/>
      <c r="D155" s="226" t="s">
        <v>131</v>
      </c>
      <c r="E155" s="248" t="s">
        <v>19</v>
      </c>
      <c r="F155" s="249" t="s">
        <v>135</v>
      </c>
      <c r="G155" s="247"/>
      <c r="H155" s="250">
        <v>7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131</v>
      </c>
      <c r="AU155" s="256" t="s">
        <v>83</v>
      </c>
      <c r="AV155" s="15" t="s">
        <v>127</v>
      </c>
      <c r="AW155" s="15" t="s">
        <v>33</v>
      </c>
      <c r="AX155" s="15" t="s">
        <v>80</v>
      </c>
      <c r="AY155" s="256" t="s">
        <v>120</v>
      </c>
    </row>
    <row r="156" spans="1:65" s="2" customFormat="1" ht="21.75" customHeight="1">
      <c r="A156" s="40"/>
      <c r="B156" s="41"/>
      <c r="C156" s="206" t="s">
        <v>216</v>
      </c>
      <c r="D156" s="206" t="s">
        <v>122</v>
      </c>
      <c r="E156" s="207" t="s">
        <v>235</v>
      </c>
      <c r="F156" s="208" t="s">
        <v>236</v>
      </c>
      <c r="G156" s="209" t="s">
        <v>125</v>
      </c>
      <c r="H156" s="210">
        <v>3580</v>
      </c>
      <c r="I156" s="211"/>
      <c r="J156" s="212">
        <f>ROUND(I156*H156,2)</f>
        <v>0</v>
      </c>
      <c r="K156" s="208" t="s">
        <v>126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0.01</v>
      </c>
      <c r="T156" s="216">
        <f>S156*H156</f>
        <v>35.800000000000004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127</v>
      </c>
      <c r="AT156" s="217" t="s">
        <v>122</v>
      </c>
      <c r="AU156" s="217" t="s">
        <v>83</v>
      </c>
      <c r="AY156" s="19" t="s">
        <v>120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127</v>
      </c>
      <c r="BM156" s="217" t="s">
        <v>237</v>
      </c>
    </row>
    <row r="157" spans="1:47" s="2" customFormat="1" ht="12">
      <c r="A157" s="40"/>
      <c r="B157" s="41"/>
      <c r="C157" s="42"/>
      <c r="D157" s="219" t="s">
        <v>129</v>
      </c>
      <c r="E157" s="42"/>
      <c r="F157" s="220" t="s">
        <v>238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129</v>
      </c>
      <c r="AU157" s="19" t="s">
        <v>83</v>
      </c>
    </row>
    <row r="158" spans="1:51" s="14" customFormat="1" ht="12">
      <c r="A158" s="14"/>
      <c r="B158" s="235"/>
      <c r="C158" s="236"/>
      <c r="D158" s="226" t="s">
        <v>131</v>
      </c>
      <c r="E158" s="237" t="s">
        <v>19</v>
      </c>
      <c r="F158" s="238" t="s">
        <v>326</v>
      </c>
      <c r="G158" s="236"/>
      <c r="H158" s="239">
        <v>3320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131</v>
      </c>
      <c r="AU158" s="245" t="s">
        <v>83</v>
      </c>
      <c r="AV158" s="14" t="s">
        <v>83</v>
      </c>
      <c r="AW158" s="14" t="s">
        <v>33</v>
      </c>
      <c r="AX158" s="14" t="s">
        <v>72</v>
      </c>
      <c r="AY158" s="245" t="s">
        <v>120</v>
      </c>
    </row>
    <row r="159" spans="1:51" s="14" customFormat="1" ht="12">
      <c r="A159" s="14"/>
      <c r="B159" s="235"/>
      <c r="C159" s="236"/>
      <c r="D159" s="226" t="s">
        <v>131</v>
      </c>
      <c r="E159" s="237" t="s">
        <v>19</v>
      </c>
      <c r="F159" s="238" t="s">
        <v>327</v>
      </c>
      <c r="G159" s="236"/>
      <c r="H159" s="239">
        <v>55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131</v>
      </c>
      <c r="AU159" s="245" t="s">
        <v>83</v>
      </c>
      <c r="AV159" s="14" t="s">
        <v>83</v>
      </c>
      <c r="AW159" s="14" t="s">
        <v>33</v>
      </c>
      <c r="AX159" s="14" t="s">
        <v>72</v>
      </c>
      <c r="AY159" s="245" t="s">
        <v>120</v>
      </c>
    </row>
    <row r="160" spans="1:51" s="14" customFormat="1" ht="12">
      <c r="A160" s="14"/>
      <c r="B160" s="235"/>
      <c r="C160" s="236"/>
      <c r="D160" s="226" t="s">
        <v>131</v>
      </c>
      <c r="E160" s="237" t="s">
        <v>19</v>
      </c>
      <c r="F160" s="238" t="s">
        <v>328</v>
      </c>
      <c r="G160" s="236"/>
      <c r="H160" s="239">
        <v>205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131</v>
      </c>
      <c r="AU160" s="245" t="s">
        <v>83</v>
      </c>
      <c r="AV160" s="14" t="s">
        <v>83</v>
      </c>
      <c r="AW160" s="14" t="s">
        <v>33</v>
      </c>
      <c r="AX160" s="14" t="s">
        <v>72</v>
      </c>
      <c r="AY160" s="245" t="s">
        <v>120</v>
      </c>
    </row>
    <row r="161" spans="1:51" s="15" customFormat="1" ht="12">
      <c r="A161" s="15"/>
      <c r="B161" s="246"/>
      <c r="C161" s="247"/>
      <c r="D161" s="226" t="s">
        <v>131</v>
      </c>
      <c r="E161" s="248" t="s">
        <v>19</v>
      </c>
      <c r="F161" s="249" t="s">
        <v>135</v>
      </c>
      <c r="G161" s="247"/>
      <c r="H161" s="250">
        <v>3580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131</v>
      </c>
      <c r="AU161" s="256" t="s">
        <v>83</v>
      </c>
      <c r="AV161" s="15" t="s">
        <v>127</v>
      </c>
      <c r="AW161" s="15" t="s">
        <v>33</v>
      </c>
      <c r="AX161" s="15" t="s">
        <v>80</v>
      </c>
      <c r="AY161" s="256" t="s">
        <v>120</v>
      </c>
    </row>
    <row r="162" spans="1:65" s="2" customFormat="1" ht="33" customHeight="1">
      <c r="A162" s="40"/>
      <c r="B162" s="41"/>
      <c r="C162" s="206" t="s">
        <v>224</v>
      </c>
      <c r="D162" s="206" t="s">
        <v>122</v>
      </c>
      <c r="E162" s="207" t="s">
        <v>240</v>
      </c>
      <c r="F162" s="208" t="s">
        <v>241</v>
      </c>
      <c r="G162" s="209" t="s">
        <v>125</v>
      </c>
      <c r="H162" s="210">
        <v>3580</v>
      </c>
      <c r="I162" s="211"/>
      <c r="J162" s="212">
        <f>ROUND(I162*H162,2)</f>
        <v>0</v>
      </c>
      <c r="K162" s="208" t="s">
        <v>126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0.02</v>
      </c>
      <c r="T162" s="216">
        <f>S162*H162</f>
        <v>71.60000000000001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127</v>
      </c>
      <c r="AT162" s="217" t="s">
        <v>122</v>
      </c>
      <c r="AU162" s="217" t="s">
        <v>83</v>
      </c>
      <c r="AY162" s="19" t="s">
        <v>120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127</v>
      </c>
      <c r="BM162" s="217" t="s">
        <v>242</v>
      </c>
    </row>
    <row r="163" spans="1:47" s="2" customFormat="1" ht="12">
      <c r="A163" s="40"/>
      <c r="B163" s="41"/>
      <c r="C163" s="42"/>
      <c r="D163" s="219" t="s">
        <v>129</v>
      </c>
      <c r="E163" s="42"/>
      <c r="F163" s="220" t="s">
        <v>243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129</v>
      </c>
      <c r="AU163" s="19" t="s">
        <v>83</v>
      </c>
    </row>
    <row r="164" spans="1:51" s="14" customFormat="1" ht="12">
      <c r="A164" s="14"/>
      <c r="B164" s="235"/>
      <c r="C164" s="236"/>
      <c r="D164" s="226" t="s">
        <v>131</v>
      </c>
      <c r="E164" s="237" t="s">
        <v>19</v>
      </c>
      <c r="F164" s="238" t="s">
        <v>326</v>
      </c>
      <c r="G164" s="236"/>
      <c r="H164" s="239">
        <v>3320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131</v>
      </c>
      <c r="AU164" s="245" t="s">
        <v>83</v>
      </c>
      <c r="AV164" s="14" t="s">
        <v>83</v>
      </c>
      <c r="AW164" s="14" t="s">
        <v>33</v>
      </c>
      <c r="AX164" s="14" t="s">
        <v>72</v>
      </c>
      <c r="AY164" s="245" t="s">
        <v>120</v>
      </c>
    </row>
    <row r="165" spans="1:51" s="14" customFormat="1" ht="12">
      <c r="A165" s="14"/>
      <c r="B165" s="235"/>
      <c r="C165" s="236"/>
      <c r="D165" s="226" t="s">
        <v>131</v>
      </c>
      <c r="E165" s="237" t="s">
        <v>19</v>
      </c>
      <c r="F165" s="238" t="s">
        <v>327</v>
      </c>
      <c r="G165" s="236"/>
      <c r="H165" s="239">
        <v>55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131</v>
      </c>
      <c r="AU165" s="245" t="s">
        <v>83</v>
      </c>
      <c r="AV165" s="14" t="s">
        <v>83</v>
      </c>
      <c r="AW165" s="14" t="s">
        <v>33</v>
      </c>
      <c r="AX165" s="14" t="s">
        <v>72</v>
      </c>
      <c r="AY165" s="245" t="s">
        <v>120</v>
      </c>
    </row>
    <row r="166" spans="1:51" s="14" customFormat="1" ht="12">
      <c r="A166" s="14"/>
      <c r="B166" s="235"/>
      <c r="C166" s="236"/>
      <c r="D166" s="226" t="s">
        <v>131</v>
      </c>
      <c r="E166" s="237" t="s">
        <v>19</v>
      </c>
      <c r="F166" s="238" t="s">
        <v>328</v>
      </c>
      <c r="G166" s="236"/>
      <c r="H166" s="239">
        <v>205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131</v>
      </c>
      <c r="AU166" s="245" t="s">
        <v>83</v>
      </c>
      <c r="AV166" s="14" t="s">
        <v>83</v>
      </c>
      <c r="AW166" s="14" t="s">
        <v>33</v>
      </c>
      <c r="AX166" s="14" t="s">
        <v>72</v>
      </c>
      <c r="AY166" s="245" t="s">
        <v>120</v>
      </c>
    </row>
    <row r="167" spans="1:51" s="15" customFormat="1" ht="12">
      <c r="A167" s="15"/>
      <c r="B167" s="246"/>
      <c r="C167" s="247"/>
      <c r="D167" s="226" t="s">
        <v>131</v>
      </c>
      <c r="E167" s="248" t="s">
        <v>19</v>
      </c>
      <c r="F167" s="249" t="s">
        <v>135</v>
      </c>
      <c r="G167" s="247"/>
      <c r="H167" s="250">
        <v>3580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131</v>
      </c>
      <c r="AU167" s="256" t="s">
        <v>83</v>
      </c>
      <c r="AV167" s="15" t="s">
        <v>127</v>
      </c>
      <c r="AW167" s="15" t="s">
        <v>33</v>
      </c>
      <c r="AX167" s="15" t="s">
        <v>80</v>
      </c>
      <c r="AY167" s="256" t="s">
        <v>120</v>
      </c>
    </row>
    <row r="168" spans="1:65" s="2" customFormat="1" ht="37.8" customHeight="1">
      <c r="A168" s="40"/>
      <c r="B168" s="41"/>
      <c r="C168" s="206" t="s">
        <v>229</v>
      </c>
      <c r="D168" s="206" t="s">
        <v>122</v>
      </c>
      <c r="E168" s="207" t="s">
        <v>245</v>
      </c>
      <c r="F168" s="208" t="s">
        <v>246</v>
      </c>
      <c r="G168" s="209" t="s">
        <v>125</v>
      </c>
      <c r="H168" s="210">
        <v>472.5</v>
      </c>
      <c r="I168" s="211"/>
      <c r="J168" s="212">
        <f>ROUND(I168*H168,2)</f>
        <v>0</v>
      </c>
      <c r="K168" s="208" t="s">
        <v>126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0.126</v>
      </c>
      <c r="T168" s="216">
        <f>S168*H168</f>
        <v>59.535000000000004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127</v>
      </c>
      <c r="AT168" s="217" t="s">
        <v>122</v>
      </c>
      <c r="AU168" s="217" t="s">
        <v>83</v>
      </c>
      <c r="AY168" s="19" t="s">
        <v>120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127</v>
      </c>
      <c r="BM168" s="217" t="s">
        <v>247</v>
      </c>
    </row>
    <row r="169" spans="1:47" s="2" customFormat="1" ht="12">
      <c r="A169" s="40"/>
      <c r="B169" s="41"/>
      <c r="C169" s="42"/>
      <c r="D169" s="219" t="s">
        <v>129</v>
      </c>
      <c r="E169" s="42"/>
      <c r="F169" s="220" t="s">
        <v>248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129</v>
      </c>
      <c r="AU169" s="19" t="s">
        <v>83</v>
      </c>
    </row>
    <row r="170" spans="1:51" s="13" customFormat="1" ht="12">
      <c r="A170" s="13"/>
      <c r="B170" s="224"/>
      <c r="C170" s="225"/>
      <c r="D170" s="226" t="s">
        <v>131</v>
      </c>
      <c r="E170" s="227" t="s">
        <v>19</v>
      </c>
      <c r="F170" s="228" t="s">
        <v>249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131</v>
      </c>
      <c r="AU170" s="234" t="s">
        <v>83</v>
      </c>
      <c r="AV170" s="13" t="s">
        <v>80</v>
      </c>
      <c r="AW170" s="13" t="s">
        <v>33</v>
      </c>
      <c r="AX170" s="13" t="s">
        <v>72</v>
      </c>
      <c r="AY170" s="234" t="s">
        <v>120</v>
      </c>
    </row>
    <row r="171" spans="1:51" s="14" customFormat="1" ht="12">
      <c r="A171" s="14"/>
      <c r="B171" s="235"/>
      <c r="C171" s="236"/>
      <c r="D171" s="226" t="s">
        <v>131</v>
      </c>
      <c r="E171" s="237" t="s">
        <v>19</v>
      </c>
      <c r="F171" s="238" t="s">
        <v>319</v>
      </c>
      <c r="G171" s="236"/>
      <c r="H171" s="239">
        <v>472.5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131</v>
      </c>
      <c r="AU171" s="245" t="s">
        <v>83</v>
      </c>
      <c r="AV171" s="14" t="s">
        <v>83</v>
      </c>
      <c r="AW171" s="14" t="s">
        <v>33</v>
      </c>
      <c r="AX171" s="14" t="s">
        <v>80</v>
      </c>
      <c r="AY171" s="245" t="s">
        <v>120</v>
      </c>
    </row>
    <row r="172" spans="1:63" s="12" customFormat="1" ht="22.8" customHeight="1">
      <c r="A172" s="12"/>
      <c r="B172" s="190"/>
      <c r="C172" s="191"/>
      <c r="D172" s="192" t="s">
        <v>71</v>
      </c>
      <c r="E172" s="204" t="s">
        <v>250</v>
      </c>
      <c r="F172" s="204" t="s">
        <v>251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SUM(P173:P198)</f>
        <v>0</v>
      </c>
      <c r="Q172" s="198"/>
      <c r="R172" s="199">
        <f>SUM(R173:R198)</f>
        <v>0</v>
      </c>
      <c r="S172" s="198"/>
      <c r="T172" s="200">
        <f>SUM(T173:T198)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80</v>
      </c>
      <c r="AT172" s="202" t="s">
        <v>71</v>
      </c>
      <c r="AU172" s="202" t="s">
        <v>80</v>
      </c>
      <c r="AY172" s="201" t="s">
        <v>120</v>
      </c>
      <c r="BK172" s="203">
        <f>SUM(BK173:BK198)</f>
        <v>0</v>
      </c>
    </row>
    <row r="173" spans="1:65" s="2" customFormat="1" ht="24.15" customHeight="1">
      <c r="A173" s="40"/>
      <c r="B173" s="41"/>
      <c r="C173" s="206" t="s">
        <v>234</v>
      </c>
      <c r="D173" s="206" t="s">
        <v>122</v>
      </c>
      <c r="E173" s="207" t="s">
        <v>252</v>
      </c>
      <c r="F173" s="208" t="s">
        <v>253</v>
      </c>
      <c r="G173" s="209" t="s">
        <v>254</v>
      </c>
      <c r="H173" s="210">
        <v>166.9</v>
      </c>
      <c r="I173" s="211"/>
      <c r="J173" s="212">
        <f>ROUND(I173*H173,2)</f>
        <v>0</v>
      </c>
      <c r="K173" s="208" t="s">
        <v>126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127</v>
      </c>
      <c r="AT173" s="217" t="s">
        <v>122</v>
      </c>
      <c r="AU173" s="217" t="s">
        <v>83</v>
      </c>
      <c r="AY173" s="19" t="s">
        <v>120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127</v>
      </c>
      <c r="BM173" s="217" t="s">
        <v>255</v>
      </c>
    </row>
    <row r="174" spans="1:47" s="2" customFormat="1" ht="12">
      <c r="A174" s="40"/>
      <c r="B174" s="41"/>
      <c r="C174" s="42"/>
      <c r="D174" s="219" t="s">
        <v>129</v>
      </c>
      <c r="E174" s="42"/>
      <c r="F174" s="220" t="s">
        <v>256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129</v>
      </c>
      <c r="AU174" s="19" t="s">
        <v>83</v>
      </c>
    </row>
    <row r="175" spans="1:51" s="14" customFormat="1" ht="12">
      <c r="A175" s="14"/>
      <c r="B175" s="235"/>
      <c r="C175" s="236"/>
      <c r="D175" s="226" t="s">
        <v>131</v>
      </c>
      <c r="E175" s="237" t="s">
        <v>19</v>
      </c>
      <c r="F175" s="238" t="s">
        <v>336</v>
      </c>
      <c r="G175" s="236"/>
      <c r="H175" s="239">
        <v>59.5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131</v>
      </c>
      <c r="AU175" s="245" t="s">
        <v>83</v>
      </c>
      <c r="AV175" s="14" t="s">
        <v>83</v>
      </c>
      <c r="AW175" s="14" t="s">
        <v>33</v>
      </c>
      <c r="AX175" s="14" t="s">
        <v>72</v>
      </c>
      <c r="AY175" s="245" t="s">
        <v>120</v>
      </c>
    </row>
    <row r="176" spans="1:51" s="14" customFormat="1" ht="12">
      <c r="A176" s="14"/>
      <c r="B176" s="235"/>
      <c r="C176" s="236"/>
      <c r="D176" s="226" t="s">
        <v>131</v>
      </c>
      <c r="E176" s="237" t="s">
        <v>19</v>
      </c>
      <c r="F176" s="238" t="s">
        <v>337</v>
      </c>
      <c r="G176" s="236"/>
      <c r="H176" s="239">
        <v>107.4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131</v>
      </c>
      <c r="AU176" s="245" t="s">
        <v>83</v>
      </c>
      <c r="AV176" s="14" t="s">
        <v>83</v>
      </c>
      <c r="AW176" s="14" t="s">
        <v>33</v>
      </c>
      <c r="AX176" s="14" t="s">
        <v>72</v>
      </c>
      <c r="AY176" s="245" t="s">
        <v>120</v>
      </c>
    </row>
    <row r="177" spans="1:51" s="15" customFormat="1" ht="12">
      <c r="A177" s="15"/>
      <c r="B177" s="246"/>
      <c r="C177" s="247"/>
      <c r="D177" s="226" t="s">
        <v>131</v>
      </c>
      <c r="E177" s="248" t="s">
        <v>19</v>
      </c>
      <c r="F177" s="249" t="s">
        <v>135</v>
      </c>
      <c r="G177" s="247"/>
      <c r="H177" s="250">
        <v>166.9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131</v>
      </c>
      <c r="AU177" s="256" t="s">
        <v>83</v>
      </c>
      <c r="AV177" s="15" t="s">
        <v>127</v>
      </c>
      <c r="AW177" s="15" t="s">
        <v>33</v>
      </c>
      <c r="AX177" s="15" t="s">
        <v>80</v>
      </c>
      <c r="AY177" s="256" t="s">
        <v>120</v>
      </c>
    </row>
    <row r="178" spans="1:65" s="2" customFormat="1" ht="24.15" customHeight="1">
      <c r="A178" s="40"/>
      <c r="B178" s="41"/>
      <c r="C178" s="206" t="s">
        <v>239</v>
      </c>
      <c r="D178" s="206" t="s">
        <v>122</v>
      </c>
      <c r="E178" s="207" t="s">
        <v>260</v>
      </c>
      <c r="F178" s="208" t="s">
        <v>261</v>
      </c>
      <c r="G178" s="209" t="s">
        <v>254</v>
      </c>
      <c r="H178" s="210">
        <v>2002.8</v>
      </c>
      <c r="I178" s="211"/>
      <c r="J178" s="212">
        <f>ROUND(I178*H178,2)</f>
        <v>0</v>
      </c>
      <c r="K178" s="208" t="s">
        <v>126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127</v>
      </c>
      <c r="AT178" s="217" t="s">
        <v>122</v>
      </c>
      <c r="AU178" s="217" t="s">
        <v>83</v>
      </c>
      <c r="AY178" s="19" t="s">
        <v>120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127</v>
      </c>
      <c r="BM178" s="217" t="s">
        <v>262</v>
      </c>
    </row>
    <row r="179" spans="1:47" s="2" customFormat="1" ht="12">
      <c r="A179" s="40"/>
      <c r="B179" s="41"/>
      <c r="C179" s="42"/>
      <c r="D179" s="219" t="s">
        <v>129</v>
      </c>
      <c r="E179" s="42"/>
      <c r="F179" s="220" t="s">
        <v>263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129</v>
      </c>
      <c r="AU179" s="19" t="s">
        <v>83</v>
      </c>
    </row>
    <row r="180" spans="1:51" s="13" customFormat="1" ht="12">
      <c r="A180" s="13"/>
      <c r="B180" s="224"/>
      <c r="C180" s="225"/>
      <c r="D180" s="226" t="s">
        <v>131</v>
      </c>
      <c r="E180" s="227" t="s">
        <v>19</v>
      </c>
      <c r="F180" s="228" t="s">
        <v>264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131</v>
      </c>
      <c r="AU180" s="234" t="s">
        <v>83</v>
      </c>
      <c r="AV180" s="13" t="s">
        <v>80</v>
      </c>
      <c r="AW180" s="13" t="s">
        <v>33</v>
      </c>
      <c r="AX180" s="13" t="s">
        <v>72</v>
      </c>
      <c r="AY180" s="234" t="s">
        <v>120</v>
      </c>
    </row>
    <row r="181" spans="1:51" s="14" customFormat="1" ht="12">
      <c r="A181" s="14"/>
      <c r="B181" s="235"/>
      <c r="C181" s="236"/>
      <c r="D181" s="226" t="s">
        <v>131</v>
      </c>
      <c r="E181" s="237" t="s">
        <v>19</v>
      </c>
      <c r="F181" s="238" t="s">
        <v>338</v>
      </c>
      <c r="G181" s="236"/>
      <c r="H181" s="239">
        <v>714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131</v>
      </c>
      <c r="AU181" s="245" t="s">
        <v>83</v>
      </c>
      <c r="AV181" s="14" t="s">
        <v>83</v>
      </c>
      <c r="AW181" s="14" t="s">
        <v>33</v>
      </c>
      <c r="AX181" s="14" t="s">
        <v>72</v>
      </c>
      <c r="AY181" s="245" t="s">
        <v>120</v>
      </c>
    </row>
    <row r="182" spans="1:51" s="14" customFormat="1" ht="12">
      <c r="A182" s="14"/>
      <c r="B182" s="235"/>
      <c r="C182" s="236"/>
      <c r="D182" s="226" t="s">
        <v>131</v>
      </c>
      <c r="E182" s="237" t="s">
        <v>19</v>
      </c>
      <c r="F182" s="238" t="s">
        <v>339</v>
      </c>
      <c r="G182" s="236"/>
      <c r="H182" s="239">
        <v>1288.8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131</v>
      </c>
      <c r="AU182" s="245" t="s">
        <v>83</v>
      </c>
      <c r="AV182" s="14" t="s">
        <v>83</v>
      </c>
      <c r="AW182" s="14" t="s">
        <v>33</v>
      </c>
      <c r="AX182" s="14" t="s">
        <v>72</v>
      </c>
      <c r="AY182" s="245" t="s">
        <v>120</v>
      </c>
    </row>
    <row r="183" spans="1:51" s="15" customFormat="1" ht="12">
      <c r="A183" s="15"/>
      <c r="B183" s="246"/>
      <c r="C183" s="247"/>
      <c r="D183" s="226" t="s">
        <v>131</v>
      </c>
      <c r="E183" s="248" t="s">
        <v>19</v>
      </c>
      <c r="F183" s="249" t="s">
        <v>135</v>
      </c>
      <c r="G183" s="247"/>
      <c r="H183" s="250">
        <v>2002.8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131</v>
      </c>
      <c r="AU183" s="256" t="s">
        <v>83</v>
      </c>
      <c r="AV183" s="15" t="s">
        <v>127</v>
      </c>
      <c r="AW183" s="15" t="s">
        <v>33</v>
      </c>
      <c r="AX183" s="15" t="s">
        <v>80</v>
      </c>
      <c r="AY183" s="256" t="s">
        <v>120</v>
      </c>
    </row>
    <row r="184" spans="1:65" s="2" customFormat="1" ht="24.15" customHeight="1">
      <c r="A184" s="40"/>
      <c r="B184" s="41"/>
      <c r="C184" s="206" t="s">
        <v>244</v>
      </c>
      <c r="D184" s="206" t="s">
        <v>122</v>
      </c>
      <c r="E184" s="207" t="s">
        <v>268</v>
      </c>
      <c r="F184" s="208" t="s">
        <v>269</v>
      </c>
      <c r="G184" s="209" t="s">
        <v>254</v>
      </c>
      <c r="H184" s="210">
        <v>3.4</v>
      </c>
      <c r="I184" s="211"/>
      <c r="J184" s="212">
        <f>ROUND(I184*H184,2)</f>
        <v>0</v>
      </c>
      <c r="K184" s="208" t="s">
        <v>126</v>
      </c>
      <c r="L184" s="46"/>
      <c r="M184" s="213" t="s">
        <v>19</v>
      </c>
      <c r="N184" s="214" t="s">
        <v>43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127</v>
      </c>
      <c r="AT184" s="217" t="s">
        <v>122</v>
      </c>
      <c r="AU184" s="217" t="s">
        <v>83</v>
      </c>
      <c r="AY184" s="19" t="s">
        <v>120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127</v>
      </c>
      <c r="BM184" s="217" t="s">
        <v>270</v>
      </c>
    </row>
    <row r="185" spans="1:47" s="2" customFormat="1" ht="12">
      <c r="A185" s="40"/>
      <c r="B185" s="41"/>
      <c r="C185" s="42"/>
      <c r="D185" s="219" t="s">
        <v>129</v>
      </c>
      <c r="E185" s="42"/>
      <c r="F185" s="220" t="s">
        <v>271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129</v>
      </c>
      <c r="AU185" s="19" t="s">
        <v>83</v>
      </c>
    </row>
    <row r="186" spans="1:51" s="14" customFormat="1" ht="12">
      <c r="A186" s="14"/>
      <c r="B186" s="235"/>
      <c r="C186" s="236"/>
      <c r="D186" s="226" t="s">
        <v>131</v>
      </c>
      <c r="E186" s="237" t="s">
        <v>19</v>
      </c>
      <c r="F186" s="238" t="s">
        <v>340</v>
      </c>
      <c r="G186" s="236"/>
      <c r="H186" s="239">
        <v>3.4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131</v>
      </c>
      <c r="AU186" s="245" t="s">
        <v>83</v>
      </c>
      <c r="AV186" s="14" t="s">
        <v>83</v>
      </c>
      <c r="AW186" s="14" t="s">
        <v>33</v>
      </c>
      <c r="AX186" s="14" t="s">
        <v>80</v>
      </c>
      <c r="AY186" s="245" t="s">
        <v>120</v>
      </c>
    </row>
    <row r="187" spans="1:65" s="2" customFormat="1" ht="24.15" customHeight="1">
      <c r="A187" s="40"/>
      <c r="B187" s="41"/>
      <c r="C187" s="206" t="s">
        <v>7</v>
      </c>
      <c r="D187" s="206" t="s">
        <v>122</v>
      </c>
      <c r="E187" s="207" t="s">
        <v>274</v>
      </c>
      <c r="F187" s="208" t="s">
        <v>261</v>
      </c>
      <c r="G187" s="209" t="s">
        <v>254</v>
      </c>
      <c r="H187" s="210">
        <v>40.8</v>
      </c>
      <c r="I187" s="211"/>
      <c r="J187" s="212">
        <f>ROUND(I187*H187,2)</f>
        <v>0</v>
      </c>
      <c r="K187" s="208" t="s">
        <v>126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127</v>
      </c>
      <c r="AT187" s="217" t="s">
        <v>122</v>
      </c>
      <c r="AU187" s="217" t="s">
        <v>83</v>
      </c>
      <c r="AY187" s="19" t="s">
        <v>120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127</v>
      </c>
      <c r="BM187" s="217" t="s">
        <v>275</v>
      </c>
    </row>
    <row r="188" spans="1:47" s="2" customFormat="1" ht="12">
      <c r="A188" s="40"/>
      <c r="B188" s="41"/>
      <c r="C188" s="42"/>
      <c r="D188" s="219" t="s">
        <v>129</v>
      </c>
      <c r="E188" s="42"/>
      <c r="F188" s="220" t="s">
        <v>276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129</v>
      </c>
      <c r="AU188" s="19" t="s">
        <v>83</v>
      </c>
    </row>
    <row r="189" spans="1:51" s="13" customFormat="1" ht="12">
      <c r="A189" s="13"/>
      <c r="B189" s="224"/>
      <c r="C189" s="225"/>
      <c r="D189" s="226" t="s">
        <v>131</v>
      </c>
      <c r="E189" s="227" t="s">
        <v>19</v>
      </c>
      <c r="F189" s="228" t="s">
        <v>264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131</v>
      </c>
      <c r="AU189" s="234" t="s">
        <v>83</v>
      </c>
      <c r="AV189" s="13" t="s">
        <v>80</v>
      </c>
      <c r="AW189" s="13" t="s">
        <v>33</v>
      </c>
      <c r="AX189" s="13" t="s">
        <v>72</v>
      </c>
      <c r="AY189" s="234" t="s">
        <v>120</v>
      </c>
    </row>
    <row r="190" spans="1:51" s="14" customFormat="1" ht="12">
      <c r="A190" s="14"/>
      <c r="B190" s="235"/>
      <c r="C190" s="236"/>
      <c r="D190" s="226" t="s">
        <v>131</v>
      </c>
      <c r="E190" s="237" t="s">
        <v>19</v>
      </c>
      <c r="F190" s="238" t="s">
        <v>341</v>
      </c>
      <c r="G190" s="236"/>
      <c r="H190" s="239">
        <v>40.8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131</v>
      </c>
      <c r="AU190" s="245" t="s">
        <v>83</v>
      </c>
      <c r="AV190" s="14" t="s">
        <v>83</v>
      </c>
      <c r="AW190" s="14" t="s">
        <v>33</v>
      </c>
      <c r="AX190" s="14" t="s">
        <v>80</v>
      </c>
      <c r="AY190" s="245" t="s">
        <v>120</v>
      </c>
    </row>
    <row r="191" spans="1:65" s="2" customFormat="1" ht="24.15" customHeight="1">
      <c r="A191" s="40"/>
      <c r="B191" s="41"/>
      <c r="C191" s="206" t="s">
        <v>259</v>
      </c>
      <c r="D191" s="206" t="s">
        <v>122</v>
      </c>
      <c r="E191" s="207" t="s">
        <v>296</v>
      </c>
      <c r="F191" s="208" t="s">
        <v>297</v>
      </c>
      <c r="G191" s="209" t="s">
        <v>254</v>
      </c>
      <c r="H191" s="210">
        <v>166.9</v>
      </c>
      <c r="I191" s="211"/>
      <c r="J191" s="212">
        <f>ROUND(I191*H191,2)</f>
        <v>0</v>
      </c>
      <c r="K191" s="208" t="s">
        <v>126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127</v>
      </c>
      <c r="AT191" s="217" t="s">
        <v>122</v>
      </c>
      <c r="AU191" s="217" t="s">
        <v>83</v>
      </c>
      <c r="AY191" s="19" t="s">
        <v>120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127</v>
      </c>
      <c r="BM191" s="217" t="s">
        <v>298</v>
      </c>
    </row>
    <row r="192" spans="1:47" s="2" customFormat="1" ht="12">
      <c r="A192" s="40"/>
      <c r="B192" s="41"/>
      <c r="C192" s="42"/>
      <c r="D192" s="219" t="s">
        <v>129</v>
      </c>
      <c r="E192" s="42"/>
      <c r="F192" s="220" t="s">
        <v>299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129</v>
      </c>
      <c r="AU192" s="19" t="s">
        <v>83</v>
      </c>
    </row>
    <row r="193" spans="1:51" s="14" customFormat="1" ht="12">
      <c r="A193" s="14"/>
      <c r="B193" s="235"/>
      <c r="C193" s="236"/>
      <c r="D193" s="226" t="s">
        <v>131</v>
      </c>
      <c r="E193" s="237" t="s">
        <v>19</v>
      </c>
      <c r="F193" s="238" t="s">
        <v>336</v>
      </c>
      <c r="G193" s="236"/>
      <c r="H193" s="239">
        <v>59.5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131</v>
      </c>
      <c r="AU193" s="245" t="s">
        <v>83</v>
      </c>
      <c r="AV193" s="14" t="s">
        <v>83</v>
      </c>
      <c r="AW193" s="14" t="s">
        <v>33</v>
      </c>
      <c r="AX193" s="14" t="s">
        <v>72</v>
      </c>
      <c r="AY193" s="245" t="s">
        <v>120</v>
      </c>
    </row>
    <row r="194" spans="1:51" s="14" customFormat="1" ht="12">
      <c r="A194" s="14"/>
      <c r="B194" s="235"/>
      <c r="C194" s="236"/>
      <c r="D194" s="226" t="s">
        <v>131</v>
      </c>
      <c r="E194" s="237" t="s">
        <v>19</v>
      </c>
      <c r="F194" s="238" t="s">
        <v>337</v>
      </c>
      <c r="G194" s="236"/>
      <c r="H194" s="239">
        <v>107.4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131</v>
      </c>
      <c r="AU194" s="245" t="s">
        <v>83</v>
      </c>
      <c r="AV194" s="14" t="s">
        <v>83</v>
      </c>
      <c r="AW194" s="14" t="s">
        <v>33</v>
      </c>
      <c r="AX194" s="14" t="s">
        <v>72</v>
      </c>
      <c r="AY194" s="245" t="s">
        <v>120</v>
      </c>
    </row>
    <row r="195" spans="1:51" s="15" customFormat="1" ht="12">
      <c r="A195" s="15"/>
      <c r="B195" s="246"/>
      <c r="C195" s="247"/>
      <c r="D195" s="226" t="s">
        <v>131</v>
      </c>
      <c r="E195" s="248" t="s">
        <v>19</v>
      </c>
      <c r="F195" s="249" t="s">
        <v>135</v>
      </c>
      <c r="G195" s="247"/>
      <c r="H195" s="250">
        <v>166.9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131</v>
      </c>
      <c r="AU195" s="256" t="s">
        <v>83</v>
      </c>
      <c r="AV195" s="15" t="s">
        <v>127</v>
      </c>
      <c r="AW195" s="15" t="s">
        <v>33</v>
      </c>
      <c r="AX195" s="15" t="s">
        <v>80</v>
      </c>
      <c r="AY195" s="256" t="s">
        <v>120</v>
      </c>
    </row>
    <row r="196" spans="1:65" s="2" customFormat="1" ht="24.15" customHeight="1">
      <c r="A196" s="40"/>
      <c r="B196" s="41"/>
      <c r="C196" s="206" t="s">
        <v>267</v>
      </c>
      <c r="D196" s="206" t="s">
        <v>122</v>
      </c>
      <c r="E196" s="207" t="s">
        <v>301</v>
      </c>
      <c r="F196" s="208" t="s">
        <v>302</v>
      </c>
      <c r="G196" s="209" t="s">
        <v>254</v>
      </c>
      <c r="H196" s="210">
        <v>3.4</v>
      </c>
      <c r="I196" s="211"/>
      <c r="J196" s="212">
        <f>ROUND(I196*H196,2)</f>
        <v>0</v>
      </c>
      <c r="K196" s="208" t="s">
        <v>126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127</v>
      </c>
      <c r="AT196" s="217" t="s">
        <v>122</v>
      </c>
      <c r="AU196" s="217" t="s">
        <v>83</v>
      </c>
      <c r="AY196" s="19" t="s">
        <v>120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127</v>
      </c>
      <c r="BM196" s="217" t="s">
        <v>303</v>
      </c>
    </row>
    <row r="197" spans="1:47" s="2" customFormat="1" ht="12">
      <c r="A197" s="40"/>
      <c r="B197" s="41"/>
      <c r="C197" s="42"/>
      <c r="D197" s="219" t="s">
        <v>129</v>
      </c>
      <c r="E197" s="42"/>
      <c r="F197" s="220" t="s">
        <v>304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129</v>
      </c>
      <c r="AU197" s="19" t="s">
        <v>83</v>
      </c>
    </row>
    <row r="198" spans="1:51" s="14" customFormat="1" ht="12">
      <c r="A198" s="14"/>
      <c r="B198" s="235"/>
      <c r="C198" s="236"/>
      <c r="D198" s="226" t="s">
        <v>131</v>
      </c>
      <c r="E198" s="237" t="s">
        <v>19</v>
      </c>
      <c r="F198" s="238" t="s">
        <v>340</v>
      </c>
      <c r="G198" s="236"/>
      <c r="H198" s="239">
        <v>3.4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131</v>
      </c>
      <c r="AU198" s="245" t="s">
        <v>83</v>
      </c>
      <c r="AV198" s="14" t="s">
        <v>83</v>
      </c>
      <c r="AW198" s="14" t="s">
        <v>33</v>
      </c>
      <c r="AX198" s="14" t="s">
        <v>80</v>
      </c>
      <c r="AY198" s="245" t="s">
        <v>120</v>
      </c>
    </row>
    <row r="199" spans="1:63" s="12" customFormat="1" ht="22.8" customHeight="1">
      <c r="A199" s="12"/>
      <c r="B199" s="190"/>
      <c r="C199" s="191"/>
      <c r="D199" s="192" t="s">
        <v>71</v>
      </c>
      <c r="E199" s="204" t="s">
        <v>305</v>
      </c>
      <c r="F199" s="204" t="s">
        <v>306</v>
      </c>
      <c r="G199" s="191"/>
      <c r="H199" s="191"/>
      <c r="I199" s="194"/>
      <c r="J199" s="205">
        <f>BK199</f>
        <v>0</v>
      </c>
      <c r="K199" s="191"/>
      <c r="L199" s="196"/>
      <c r="M199" s="197"/>
      <c r="N199" s="198"/>
      <c r="O199" s="198"/>
      <c r="P199" s="199">
        <f>SUM(P200:P201)</f>
        <v>0</v>
      </c>
      <c r="Q199" s="198"/>
      <c r="R199" s="199">
        <f>SUM(R200:R201)</f>
        <v>0</v>
      </c>
      <c r="S199" s="198"/>
      <c r="T199" s="20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1" t="s">
        <v>80</v>
      </c>
      <c r="AT199" s="202" t="s">
        <v>71</v>
      </c>
      <c r="AU199" s="202" t="s">
        <v>80</v>
      </c>
      <c r="AY199" s="201" t="s">
        <v>120</v>
      </c>
      <c r="BK199" s="203">
        <f>SUM(BK200:BK201)</f>
        <v>0</v>
      </c>
    </row>
    <row r="200" spans="1:65" s="2" customFormat="1" ht="24.15" customHeight="1">
      <c r="A200" s="40"/>
      <c r="B200" s="41"/>
      <c r="C200" s="206" t="s">
        <v>273</v>
      </c>
      <c r="D200" s="206" t="s">
        <v>122</v>
      </c>
      <c r="E200" s="207" t="s">
        <v>308</v>
      </c>
      <c r="F200" s="208" t="s">
        <v>309</v>
      </c>
      <c r="G200" s="209" t="s">
        <v>254</v>
      </c>
      <c r="H200" s="210">
        <v>378.447</v>
      </c>
      <c r="I200" s="211"/>
      <c r="J200" s="212">
        <f>ROUND(I200*H200,2)</f>
        <v>0</v>
      </c>
      <c r="K200" s="208" t="s">
        <v>126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127</v>
      </c>
      <c r="AT200" s="217" t="s">
        <v>122</v>
      </c>
      <c r="AU200" s="217" t="s">
        <v>83</v>
      </c>
      <c r="AY200" s="19" t="s">
        <v>120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127</v>
      </c>
      <c r="BM200" s="217" t="s">
        <v>310</v>
      </c>
    </row>
    <row r="201" spans="1:47" s="2" customFormat="1" ht="12">
      <c r="A201" s="40"/>
      <c r="B201" s="41"/>
      <c r="C201" s="42"/>
      <c r="D201" s="219" t="s">
        <v>129</v>
      </c>
      <c r="E201" s="42"/>
      <c r="F201" s="220" t="s">
        <v>311</v>
      </c>
      <c r="G201" s="42"/>
      <c r="H201" s="42"/>
      <c r="I201" s="221"/>
      <c r="J201" s="42"/>
      <c r="K201" s="42"/>
      <c r="L201" s="46"/>
      <c r="M201" s="267"/>
      <c r="N201" s="268"/>
      <c r="O201" s="269"/>
      <c r="P201" s="269"/>
      <c r="Q201" s="269"/>
      <c r="R201" s="269"/>
      <c r="S201" s="269"/>
      <c r="T201" s="27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129</v>
      </c>
      <c r="AU201" s="19" t="s">
        <v>83</v>
      </c>
    </row>
    <row r="202" spans="1:31" s="2" customFormat="1" ht="6.95" customHeight="1">
      <c r="A202" s="40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46"/>
      <c r="M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</row>
  </sheetData>
  <sheetProtection password="CC35" sheet="1" objects="1" scenarios="1" formatColumns="0" formatRows="0" autoFilter="0"/>
  <autoFilter ref="C84:K20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113107341"/>
    <hyperlink ref="F96" r:id="rId2" display="https://podminky.urs.cz/item/CS_URS_2024_01/565175111"/>
    <hyperlink ref="F99" r:id="rId3" display="https://podminky.urs.cz/item/CS_URS_2024_01/569811111"/>
    <hyperlink ref="F103" r:id="rId4" display="https://podminky.urs.cz/item/CS_URS_2024_01/572141112"/>
    <hyperlink ref="F107" r:id="rId5" display="https://podminky.urs.cz/item/CS_URS_2024_01/572241112"/>
    <hyperlink ref="F111" r:id="rId6" display="https://podminky.urs.cz/item/CS_URS_2024_01/573211108"/>
    <hyperlink ref="F117" r:id="rId7" display="https://podminky.urs.cz/item/CS_URS_2024_01/577144221"/>
    <hyperlink ref="F124" r:id="rId8" display="https://podminky.urs.cz/item/CS_URS_2024_01/913121111"/>
    <hyperlink ref="F129" r:id="rId9" display="https://podminky.urs.cz/item/CS_URS_2024_01/913121211"/>
    <hyperlink ref="F133" r:id="rId10" display="https://podminky.urs.cz/item/CS_URS_2024_01/913211113"/>
    <hyperlink ref="F138" r:id="rId11" display="https://podminky.urs.cz/item/CS_URS_2024_01/913211213"/>
    <hyperlink ref="F142" r:id="rId12" display="https://podminky.urs.cz/item/CS_URS_2024_01/919731121"/>
    <hyperlink ref="F147" r:id="rId13" display="https://podminky.urs.cz/item/CS_URS_2024_01/919732211"/>
    <hyperlink ref="F152" r:id="rId14" display="https://podminky.urs.cz/item/CS_URS_2024_01/919735111"/>
    <hyperlink ref="F157" r:id="rId15" display="https://podminky.urs.cz/item/CS_URS_2024_01/938908411"/>
    <hyperlink ref="F163" r:id="rId16" display="https://podminky.urs.cz/item/CS_URS_2024_01/938909311"/>
    <hyperlink ref="F169" r:id="rId17" display="https://podminky.urs.cz/item/CS_URS_2024_01/938909611"/>
    <hyperlink ref="F174" r:id="rId18" display="https://podminky.urs.cz/item/CS_URS_2024_01/997221551"/>
    <hyperlink ref="F179" r:id="rId19" display="https://podminky.urs.cz/item/CS_URS_2024_01/997221559"/>
    <hyperlink ref="F185" r:id="rId20" display="https://podminky.urs.cz/item/CS_URS_2024_01/997221561"/>
    <hyperlink ref="F188" r:id="rId21" display="https://podminky.urs.cz/item/CS_URS_2024_01/997221569"/>
    <hyperlink ref="F192" r:id="rId22" display="https://podminky.urs.cz/item/CS_URS_2024_01/997221873"/>
    <hyperlink ref="F197" r:id="rId23" display="https://podminky.urs.cz/item/CS_URS_2024_01/997221875"/>
    <hyperlink ref="F201" r:id="rId24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OPRAVA KOMUNIKACE V ULICI WALDHEGEROVA V DOMAŽLICÍCH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342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ROUND((SUM(BE83:BE103)),2)</f>
        <v>0</v>
      </c>
      <c r="G33" s="40"/>
      <c r="H33" s="40"/>
      <c r="I33" s="150">
        <v>0.21</v>
      </c>
      <c r="J33" s="149">
        <f>ROUND(((SUM(BE83:BE103))*I33),2)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ROUND((SUM(BF83:BF103)),2)</f>
        <v>0</v>
      </c>
      <c r="G34" s="40"/>
      <c r="H34" s="40"/>
      <c r="I34" s="150">
        <v>0.12</v>
      </c>
      <c r="J34" s="149">
        <f>ROUND(((SUM(BF83:BF103))*I34),2)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ROUND((SUM(BH83:BH103)),2)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OPRAVA KOMUNIKACE V ULICI WALDHEGEROVA V DOMAŽLICÍCH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900 -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Domažlice</v>
      </c>
      <c r="G52" s="42"/>
      <c r="H52" s="42"/>
      <c r="I52" s="34" t="s">
        <v>23</v>
      </c>
      <c r="J52" s="74" t="str">
        <f>IF(J12="","",J12)</f>
        <v>12. 2. 2024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Domažlice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Jan Leinhäupel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343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344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345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346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105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OPRAVA KOMUNIKACE V ULICI WALDHEGEROVA V DOMAŽLICÍCH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900 -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Domažlice</v>
      </c>
      <c r="G77" s="42"/>
      <c r="H77" s="42"/>
      <c r="I77" s="34" t="s">
        <v>23</v>
      </c>
      <c r="J77" s="74" t="str">
        <f>IF(J12="","",J12)</f>
        <v>12. 2. 2024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Město Domažlice</v>
      </c>
      <c r="G79" s="42"/>
      <c r="H79" s="42"/>
      <c r="I79" s="34" t="s">
        <v>31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Jan Leinhäupel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106</v>
      </c>
      <c r="D82" s="182" t="s">
        <v>57</v>
      </c>
      <c r="E82" s="182" t="s">
        <v>53</v>
      </c>
      <c r="F82" s="182" t="s">
        <v>54</v>
      </c>
      <c r="G82" s="182" t="s">
        <v>107</v>
      </c>
      <c r="H82" s="182" t="s">
        <v>108</v>
      </c>
      <c r="I82" s="182" t="s">
        <v>109</v>
      </c>
      <c r="J82" s="182" t="s">
        <v>96</v>
      </c>
      <c r="K82" s="183" t="s">
        <v>110</v>
      </c>
      <c r="L82" s="184"/>
      <c r="M82" s="94" t="s">
        <v>19</v>
      </c>
      <c r="N82" s="95" t="s">
        <v>42</v>
      </c>
      <c r="O82" s="95" t="s">
        <v>111</v>
      </c>
      <c r="P82" s="95" t="s">
        <v>112</v>
      </c>
      <c r="Q82" s="95" t="s">
        <v>113</v>
      </c>
      <c r="R82" s="95" t="s">
        <v>114</v>
      </c>
      <c r="S82" s="95" t="s">
        <v>115</v>
      </c>
      <c r="T82" s="96" t="s">
        <v>116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117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97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88</v>
      </c>
      <c r="F84" s="193" t="s">
        <v>347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P85+P96+P100</f>
        <v>0</v>
      </c>
      <c r="Q84" s="198"/>
      <c r="R84" s="199">
        <f>R85+R96+R100</f>
        <v>0</v>
      </c>
      <c r="S84" s="198"/>
      <c r="T84" s="200">
        <f>T85+T96+T100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136</v>
      </c>
      <c r="AT84" s="202" t="s">
        <v>71</v>
      </c>
      <c r="AU84" s="202" t="s">
        <v>72</v>
      </c>
      <c r="AY84" s="201" t="s">
        <v>120</v>
      </c>
      <c r="BK84" s="203">
        <f>BK85+BK96+BK100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348</v>
      </c>
      <c r="F85" s="204" t="s">
        <v>349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SUM(P86:P95)</f>
        <v>0</v>
      </c>
      <c r="Q85" s="198"/>
      <c r="R85" s="199">
        <f>SUM(R86:R95)</f>
        <v>0</v>
      </c>
      <c r="S85" s="198"/>
      <c r="T85" s="200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136</v>
      </c>
      <c r="AT85" s="202" t="s">
        <v>71</v>
      </c>
      <c r="AU85" s="202" t="s">
        <v>80</v>
      </c>
      <c r="AY85" s="201" t="s">
        <v>120</v>
      </c>
      <c r="BK85" s="203">
        <f>SUM(BK86:BK95)</f>
        <v>0</v>
      </c>
    </row>
    <row r="86" spans="1:65" s="2" customFormat="1" ht="16.5" customHeight="1">
      <c r="A86" s="40"/>
      <c r="B86" s="41"/>
      <c r="C86" s="206" t="s">
        <v>80</v>
      </c>
      <c r="D86" s="206" t="s">
        <v>122</v>
      </c>
      <c r="E86" s="207" t="s">
        <v>350</v>
      </c>
      <c r="F86" s="208" t="s">
        <v>351</v>
      </c>
      <c r="G86" s="209" t="s">
        <v>172</v>
      </c>
      <c r="H86" s="210">
        <v>2</v>
      </c>
      <c r="I86" s="211"/>
      <c r="J86" s="212">
        <f>ROUND(I86*H86,2)</f>
        <v>0</v>
      </c>
      <c r="K86" s="208" t="s">
        <v>126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352</v>
      </c>
      <c r="AT86" s="217" t="s">
        <v>122</v>
      </c>
      <c r="AU86" s="217" t="s">
        <v>83</v>
      </c>
      <c r="AY86" s="19" t="s">
        <v>120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352</v>
      </c>
      <c r="BM86" s="217" t="s">
        <v>353</v>
      </c>
    </row>
    <row r="87" spans="1:47" s="2" customFormat="1" ht="12">
      <c r="A87" s="40"/>
      <c r="B87" s="41"/>
      <c r="C87" s="42"/>
      <c r="D87" s="219" t="s">
        <v>129</v>
      </c>
      <c r="E87" s="42"/>
      <c r="F87" s="220" t="s">
        <v>354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129</v>
      </c>
      <c r="AU87" s="19" t="s">
        <v>83</v>
      </c>
    </row>
    <row r="88" spans="1:51" s="14" customFormat="1" ht="12">
      <c r="A88" s="14"/>
      <c r="B88" s="235"/>
      <c r="C88" s="236"/>
      <c r="D88" s="226" t="s">
        <v>131</v>
      </c>
      <c r="E88" s="237" t="s">
        <v>19</v>
      </c>
      <c r="F88" s="238" t="s">
        <v>355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5" t="s">
        <v>131</v>
      </c>
      <c r="AU88" s="245" t="s">
        <v>83</v>
      </c>
      <c r="AV88" s="14" t="s">
        <v>83</v>
      </c>
      <c r="AW88" s="14" t="s">
        <v>33</v>
      </c>
      <c r="AX88" s="14" t="s">
        <v>72</v>
      </c>
      <c r="AY88" s="245" t="s">
        <v>120</v>
      </c>
    </row>
    <row r="89" spans="1:51" s="14" customFormat="1" ht="12">
      <c r="A89" s="14"/>
      <c r="B89" s="235"/>
      <c r="C89" s="236"/>
      <c r="D89" s="226" t="s">
        <v>131</v>
      </c>
      <c r="E89" s="237" t="s">
        <v>19</v>
      </c>
      <c r="F89" s="238" t="s">
        <v>356</v>
      </c>
      <c r="G89" s="236"/>
      <c r="H89" s="239">
        <v>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131</v>
      </c>
      <c r="AU89" s="245" t="s">
        <v>83</v>
      </c>
      <c r="AV89" s="14" t="s">
        <v>83</v>
      </c>
      <c r="AW89" s="14" t="s">
        <v>33</v>
      </c>
      <c r="AX89" s="14" t="s">
        <v>72</v>
      </c>
      <c r="AY89" s="245" t="s">
        <v>120</v>
      </c>
    </row>
    <row r="90" spans="1:51" s="15" customFormat="1" ht="12">
      <c r="A90" s="15"/>
      <c r="B90" s="246"/>
      <c r="C90" s="247"/>
      <c r="D90" s="226" t="s">
        <v>131</v>
      </c>
      <c r="E90" s="248" t="s">
        <v>19</v>
      </c>
      <c r="F90" s="249" t="s">
        <v>135</v>
      </c>
      <c r="G90" s="247"/>
      <c r="H90" s="250">
        <v>2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6" t="s">
        <v>131</v>
      </c>
      <c r="AU90" s="256" t="s">
        <v>83</v>
      </c>
      <c r="AV90" s="15" t="s">
        <v>127</v>
      </c>
      <c r="AW90" s="15" t="s">
        <v>33</v>
      </c>
      <c r="AX90" s="15" t="s">
        <v>80</v>
      </c>
      <c r="AY90" s="256" t="s">
        <v>120</v>
      </c>
    </row>
    <row r="91" spans="1:65" s="2" customFormat="1" ht="16.5" customHeight="1">
      <c r="A91" s="40"/>
      <c r="B91" s="41"/>
      <c r="C91" s="206" t="s">
        <v>83</v>
      </c>
      <c r="D91" s="206" t="s">
        <v>122</v>
      </c>
      <c r="E91" s="207" t="s">
        <v>357</v>
      </c>
      <c r="F91" s="208" t="s">
        <v>358</v>
      </c>
      <c r="G91" s="209" t="s">
        <v>172</v>
      </c>
      <c r="H91" s="210">
        <v>4</v>
      </c>
      <c r="I91" s="211"/>
      <c r="J91" s="212">
        <f>ROUND(I91*H91,2)</f>
        <v>0</v>
      </c>
      <c r="K91" s="208" t="s">
        <v>126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352</v>
      </c>
      <c r="AT91" s="217" t="s">
        <v>122</v>
      </c>
      <c r="AU91" s="217" t="s">
        <v>83</v>
      </c>
      <c r="AY91" s="19" t="s">
        <v>120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352</v>
      </c>
      <c r="BM91" s="217" t="s">
        <v>359</v>
      </c>
    </row>
    <row r="92" spans="1:47" s="2" customFormat="1" ht="12">
      <c r="A92" s="40"/>
      <c r="B92" s="41"/>
      <c r="C92" s="42"/>
      <c r="D92" s="219" t="s">
        <v>129</v>
      </c>
      <c r="E92" s="42"/>
      <c r="F92" s="220" t="s">
        <v>360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129</v>
      </c>
      <c r="AU92" s="19" t="s">
        <v>83</v>
      </c>
    </row>
    <row r="93" spans="1:51" s="14" customFormat="1" ht="12">
      <c r="A93" s="14"/>
      <c r="B93" s="235"/>
      <c r="C93" s="236"/>
      <c r="D93" s="226" t="s">
        <v>131</v>
      </c>
      <c r="E93" s="237" t="s">
        <v>19</v>
      </c>
      <c r="F93" s="238" t="s">
        <v>361</v>
      </c>
      <c r="G93" s="236"/>
      <c r="H93" s="239">
        <v>4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131</v>
      </c>
      <c r="AU93" s="245" t="s">
        <v>83</v>
      </c>
      <c r="AV93" s="14" t="s">
        <v>83</v>
      </c>
      <c r="AW93" s="14" t="s">
        <v>33</v>
      </c>
      <c r="AX93" s="14" t="s">
        <v>80</v>
      </c>
      <c r="AY93" s="245" t="s">
        <v>120</v>
      </c>
    </row>
    <row r="94" spans="1:65" s="2" customFormat="1" ht="16.5" customHeight="1">
      <c r="A94" s="40"/>
      <c r="B94" s="41"/>
      <c r="C94" s="206" t="s">
        <v>144</v>
      </c>
      <c r="D94" s="206" t="s">
        <v>122</v>
      </c>
      <c r="E94" s="207" t="s">
        <v>362</v>
      </c>
      <c r="F94" s="208" t="s">
        <v>363</v>
      </c>
      <c r="G94" s="209" t="s">
        <v>172</v>
      </c>
      <c r="H94" s="210">
        <v>2</v>
      </c>
      <c r="I94" s="211"/>
      <c r="J94" s="212">
        <f>ROUND(I94*H94,2)</f>
        <v>0</v>
      </c>
      <c r="K94" s="208" t="s">
        <v>126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352</v>
      </c>
      <c r="AT94" s="217" t="s">
        <v>122</v>
      </c>
      <c r="AU94" s="217" t="s">
        <v>83</v>
      </c>
      <c r="AY94" s="19" t="s">
        <v>120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352</v>
      </c>
      <c r="BM94" s="217" t="s">
        <v>364</v>
      </c>
    </row>
    <row r="95" spans="1:47" s="2" customFormat="1" ht="12">
      <c r="A95" s="40"/>
      <c r="B95" s="41"/>
      <c r="C95" s="42"/>
      <c r="D95" s="219" t="s">
        <v>129</v>
      </c>
      <c r="E95" s="42"/>
      <c r="F95" s="220" t="s">
        <v>365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129</v>
      </c>
      <c r="AU95" s="19" t="s">
        <v>83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366</v>
      </c>
      <c r="F96" s="204" t="s">
        <v>367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SUM(P97:P99)</f>
        <v>0</v>
      </c>
      <c r="Q96" s="198"/>
      <c r="R96" s="199">
        <f>SUM(R97:R99)</f>
        <v>0</v>
      </c>
      <c r="S96" s="198"/>
      <c r="T96" s="200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136</v>
      </c>
      <c r="AT96" s="202" t="s">
        <v>71</v>
      </c>
      <c r="AU96" s="202" t="s">
        <v>80</v>
      </c>
      <c r="AY96" s="201" t="s">
        <v>120</v>
      </c>
      <c r="BK96" s="203">
        <f>SUM(BK97:BK99)</f>
        <v>0</v>
      </c>
    </row>
    <row r="97" spans="1:65" s="2" customFormat="1" ht="24.15" customHeight="1">
      <c r="A97" s="40"/>
      <c r="B97" s="41"/>
      <c r="C97" s="206" t="s">
        <v>127</v>
      </c>
      <c r="D97" s="206" t="s">
        <v>122</v>
      </c>
      <c r="E97" s="207" t="s">
        <v>368</v>
      </c>
      <c r="F97" s="208" t="s">
        <v>369</v>
      </c>
      <c r="G97" s="209" t="s">
        <v>370</v>
      </c>
      <c r="H97" s="210">
        <v>1</v>
      </c>
      <c r="I97" s="211"/>
      <c r="J97" s="212">
        <f>ROUND(I97*H97,2)</f>
        <v>0</v>
      </c>
      <c r="K97" s="208" t="s">
        <v>126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352</v>
      </c>
      <c r="AT97" s="217" t="s">
        <v>122</v>
      </c>
      <c r="AU97" s="217" t="s">
        <v>83</v>
      </c>
      <c r="AY97" s="19" t="s">
        <v>120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352</v>
      </c>
      <c r="BM97" s="217" t="s">
        <v>371</v>
      </c>
    </row>
    <row r="98" spans="1:47" s="2" customFormat="1" ht="12">
      <c r="A98" s="40"/>
      <c r="B98" s="41"/>
      <c r="C98" s="42"/>
      <c r="D98" s="219" t="s">
        <v>129</v>
      </c>
      <c r="E98" s="42"/>
      <c r="F98" s="220" t="s">
        <v>372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129</v>
      </c>
      <c r="AU98" s="19" t="s">
        <v>83</v>
      </c>
    </row>
    <row r="99" spans="1:51" s="14" customFormat="1" ht="12">
      <c r="A99" s="14"/>
      <c r="B99" s="235"/>
      <c r="C99" s="236"/>
      <c r="D99" s="226" t="s">
        <v>131</v>
      </c>
      <c r="E99" s="237" t="s">
        <v>19</v>
      </c>
      <c r="F99" s="238" t="s">
        <v>373</v>
      </c>
      <c r="G99" s="236"/>
      <c r="H99" s="239">
        <v>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131</v>
      </c>
      <c r="AU99" s="245" t="s">
        <v>83</v>
      </c>
      <c r="AV99" s="14" t="s">
        <v>83</v>
      </c>
      <c r="AW99" s="14" t="s">
        <v>33</v>
      </c>
      <c r="AX99" s="14" t="s">
        <v>80</v>
      </c>
      <c r="AY99" s="245" t="s">
        <v>120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374</v>
      </c>
      <c r="F100" s="204" t="s">
        <v>375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SUM(P101:P103)</f>
        <v>0</v>
      </c>
      <c r="Q100" s="198"/>
      <c r="R100" s="199">
        <f>SUM(R101:R103)</f>
        <v>0</v>
      </c>
      <c r="S100" s="198"/>
      <c r="T100" s="200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136</v>
      </c>
      <c r="AT100" s="202" t="s">
        <v>71</v>
      </c>
      <c r="AU100" s="202" t="s">
        <v>80</v>
      </c>
      <c r="AY100" s="201" t="s">
        <v>120</v>
      </c>
      <c r="BK100" s="203">
        <f>SUM(BK101:BK103)</f>
        <v>0</v>
      </c>
    </row>
    <row r="101" spans="1:65" s="2" customFormat="1" ht="24.15" customHeight="1">
      <c r="A101" s="40"/>
      <c r="B101" s="41"/>
      <c r="C101" s="206" t="s">
        <v>136</v>
      </c>
      <c r="D101" s="206" t="s">
        <v>122</v>
      </c>
      <c r="E101" s="207" t="s">
        <v>376</v>
      </c>
      <c r="F101" s="208" t="s">
        <v>377</v>
      </c>
      <c r="G101" s="209" t="s">
        <v>370</v>
      </c>
      <c r="H101" s="210">
        <v>1</v>
      </c>
      <c r="I101" s="211"/>
      <c r="J101" s="212">
        <f>ROUND(I101*H101,2)</f>
        <v>0</v>
      </c>
      <c r="K101" s="208" t="s">
        <v>126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352</v>
      </c>
      <c r="AT101" s="217" t="s">
        <v>122</v>
      </c>
      <c r="AU101" s="217" t="s">
        <v>83</v>
      </c>
      <c r="AY101" s="19" t="s">
        <v>120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352</v>
      </c>
      <c r="BM101" s="217" t="s">
        <v>378</v>
      </c>
    </row>
    <row r="102" spans="1:47" s="2" customFormat="1" ht="12">
      <c r="A102" s="40"/>
      <c r="B102" s="41"/>
      <c r="C102" s="42"/>
      <c r="D102" s="219" t="s">
        <v>129</v>
      </c>
      <c r="E102" s="42"/>
      <c r="F102" s="220" t="s">
        <v>379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129</v>
      </c>
      <c r="AU102" s="19" t="s">
        <v>83</v>
      </c>
    </row>
    <row r="103" spans="1:51" s="14" customFormat="1" ht="12">
      <c r="A103" s="14"/>
      <c r="B103" s="235"/>
      <c r="C103" s="236"/>
      <c r="D103" s="226" t="s">
        <v>131</v>
      </c>
      <c r="E103" s="237" t="s">
        <v>19</v>
      </c>
      <c r="F103" s="238" t="s">
        <v>380</v>
      </c>
      <c r="G103" s="236"/>
      <c r="H103" s="239">
        <v>1</v>
      </c>
      <c r="I103" s="240"/>
      <c r="J103" s="236"/>
      <c r="K103" s="236"/>
      <c r="L103" s="241"/>
      <c r="M103" s="271"/>
      <c r="N103" s="272"/>
      <c r="O103" s="272"/>
      <c r="P103" s="272"/>
      <c r="Q103" s="272"/>
      <c r="R103" s="272"/>
      <c r="S103" s="272"/>
      <c r="T103" s="27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131</v>
      </c>
      <c r="AU103" s="245" t="s">
        <v>83</v>
      </c>
      <c r="AV103" s="14" t="s">
        <v>83</v>
      </c>
      <c r="AW103" s="14" t="s">
        <v>33</v>
      </c>
      <c r="AX103" s="14" t="s">
        <v>80</v>
      </c>
      <c r="AY103" s="245" t="s">
        <v>120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2:K10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4_01/032103000"/>
    <hyperlink ref="F92" r:id="rId2" display="https://podminky.urs.cz/item/CS_URS_2024_01/034503000"/>
    <hyperlink ref="F95" r:id="rId3" display="https://podminky.urs.cz/item/CS_URS_2024_01/039103000"/>
    <hyperlink ref="F98" r:id="rId4" display="https://podminky.urs.cz/item/CS_URS_2024_01/043103000"/>
    <hyperlink ref="F102" r:id="rId5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381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382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383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384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385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386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387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388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389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390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391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392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393</v>
      </c>
      <c r="F19" s="285" t="s">
        <v>394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395</v>
      </c>
      <c r="F20" s="285" t="s">
        <v>396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89</v>
      </c>
      <c r="F21" s="285" t="s">
        <v>397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398</v>
      </c>
      <c r="F22" s="285" t="s">
        <v>399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400</v>
      </c>
      <c r="F23" s="285" t="s">
        <v>401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402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403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404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405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406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407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408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409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410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106</v>
      </c>
      <c r="F36" s="285"/>
      <c r="G36" s="285" t="s">
        <v>411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412</v>
      </c>
      <c r="F37" s="285"/>
      <c r="G37" s="285" t="s">
        <v>413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414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415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107</v>
      </c>
      <c r="F40" s="285"/>
      <c r="G40" s="285" t="s">
        <v>416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108</v>
      </c>
      <c r="F41" s="285"/>
      <c r="G41" s="285" t="s">
        <v>417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418</v>
      </c>
      <c r="F42" s="285"/>
      <c r="G42" s="285" t="s">
        <v>419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420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421</v>
      </c>
      <c r="F44" s="285"/>
      <c r="G44" s="285" t="s">
        <v>422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110</v>
      </c>
      <c r="F45" s="285"/>
      <c r="G45" s="285" t="s">
        <v>423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424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425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426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427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428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429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430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431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432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433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434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435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436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437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438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439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440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441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442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443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444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445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446</v>
      </c>
      <c r="D76" s="303"/>
      <c r="E76" s="303"/>
      <c r="F76" s="303" t="s">
        <v>447</v>
      </c>
      <c r="G76" s="304"/>
      <c r="H76" s="303" t="s">
        <v>54</v>
      </c>
      <c r="I76" s="303" t="s">
        <v>57</v>
      </c>
      <c r="J76" s="303" t="s">
        <v>448</v>
      </c>
      <c r="K76" s="302"/>
    </row>
    <row r="77" spans="2:11" s="1" customFormat="1" ht="17.25" customHeight="1">
      <c r="B77" s="300"/>
      <c r="C77" s="305" t="s">
        <v>449</v>
      </c>
      <c r="D77" s="305"/>
      <c r="E77" s="305"/>
      <c r="F77" s="306" t="s">
        <v>450</v>
      </c>
      <c r="G77" s="307"/>
      <c r="H77" s="305"/>
      <c r="I77" s="305"/>
      <c r="J77" s="305" t="s">
        <v>451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452</v>
      </c>
      <c r="G79" s="312"/>
      <c r="H79" s="288" t="s">
        <v>453</v>
      </c>
      <c r="I79" s="288" t="s">
        <v>454</v>
      </c>
      <c r="J79" s="288">
        <v>20</v>
      </c>
      <c r="K79" s="302"/>
    </row>
    <row r="80" spans="2:11" s="1" customFormat="1" ht="15" customHeight="1">
      <c r="B80" s="300"/>
      <c r="C80" s="288" t="s">
        <v>455</v>
      </c>
      <c r="D80" s="288"/>
      <c r="E80" s="288"/>
      <c r="F80" s="311" t="s">
        <v>452</v>
      </c>
      <c r="G80" s="312"/>
      <c r="H80" s="288" t="s">
        <v>456</v>
      </c>
      <c r="I80" s="288" t="s">
        <v>454</v>
      </c>
      <c r="J80" s="288">
        <v>120</v>
      </c>
      <c r="K80" s="302"/>
    </row>
    <row r="81" spans="2:11" s="1" customFormat="1" ht="15" customHeight="1">
      <c r="B81" s="313"/>
      <c r="C81" s="288" t="s">
        <v>457</v>
      </c>
      <c r="D81" s="288"/>
      <c r="E81" s="288"/>
      <c r="F81" s="311" t="s">
        <v>458</v>
      </c>
      <c r="G81" s="312"/>
      <c r="H81" s="288" t="s">
        <v>459</v>
      </c>
      <c r="I81" s="288" t="s">
        <v>454</v>
      </c>
      <c r="J81" s="288">
        <v>50</v>
      </c>
      <c r="K81" s="302"/>
    </row>
    <row r="82" spans="2:11" s="1" customFormat="1" ht="15" customHeight="1">
      <c r="B82" s="313"/>
      <c r="C82" s="288" t="s">
        <v>460</v>
      </c>
      <c r="D82" s="288"/>
      <c r="E82" s="288"/>
      <c r="F82" s="311" t="s">
        <v>452</v>
      </c>
      <c r="G82" s="312"/>
      <c r="H82" s="288" t="s">
        <v>461</v>
      </c>
      <c r="I82" s="288" t="s">
        <v>462</v>
      </c>
      <c r="J82" s="288"/>
      <c r="K82" s="302"/>
    </row>
    <row r="83" spans="2:11" s="1" customFormat="1" ht="15" customHeight="1">
      <c r="B83" s="313"/>
      <c r="C83" s="314" t="s">
        <v>463</v>
      </c>
      <c r="D83" s="314"/>
      <c r="E83" s="314"/>
      <c r="F83" s="315" t="s">
        <v>458</v>
      </c>
      <c r="G83" s="314"/>
      <c r="H83" s="314" t="s">
        <v>464</v>
      </c>
      <c r="I83" s="314" t="s">
        <v>454</v>
      </c>
      <c r="J83" s="314">
        <v>15</v>
      </c>
      <c r="K83" s="302"/>
    </row>
    <row r="84" spans="2:11" s="1" customFormat="1" ht="15" customHeight="1">
      <c r="B84" s="313"/>
      <c r="C84" s="314" t="s">
        <v>465</v>
      </c>
      <c r="D84" s="314"/>
      <c r="E84" s="314"/>
      <c r="F84" s="315" t="s">
        <v>458</v>
      </c>
      <c r="G84" s="314"/>
      <c r="H84" s="314" t="s">
        <v>466</v>
      </c>
      <c r="I84" s="314" t="s">
        <v>454</v>
      </c>
      <c r="J84" s="314">
        <v>15</v>
      </c>
      <c r="K84" s="302"/>
    </row>
    <row r="85" spans="2:11" s="1" customFormat="1" ht="15" customHeight="1">
      <c r="B85" s="313"/>
      <c r="C85" s="314" t="s">
        <v>467</v>
      </c>
      <c r="D85" s="314"/>
      <c r="E85" s="314"/>
      <c r="F85" s="315" t="s">
        <v>458</v>
      </c>
      <c r="G85" s="314"/>
      <c r="H85" s="314" t="s">
        <v>468</v>
      </c>
      <c r="I85" s="314" t="s">
        <v>454</v>
      </c>
      <c r="J85" s="314">
        <v>20</v>
      </c>
      <c r="K85" s="302"/>
    </row>
    <row r="86" spans="2:11" s="1" customFormat="1" ht="15" customHeight="1">
      <c r="B86" s="313"/>
      <c r="C86" s="314" t="s">
        <v>469</v>
      </c>
      <c r="D86" s="314"/>
      <c r="E86" s="314"/>
      <c r="F86" s="315" t="s">
        <v>458</v>
      </c>
      <c r="G86" s="314"/>
      <c r="H86" s="314" t="s">
        <v>470</v>
      </c>
      <c r="I86" s="314" t="s">
        <v>454</v>
      </c>
      <c r="J86" s="314">
        <v>20</v>
      </c>
      <c r="K86" s="302"/>
    </row>
    <row r="87" spans="2:11" s="1" customFormat="1" ht="15" customHeight="1">
      <c r="B87" s="313"/>
      <c r="C87" s="288" t="s">
        <v>471</v>
      </c>
      <c r="D87" s="288"/>
      <c r="E87" s="288"/>
      <c r="F87" s="311" t="s">
        <v>458</v>
      </c>
      <c r="G87" s="312"/>
      <c r="H87" s="288" t="s">
        <v>472</v>
      </c>
      <c r="I87" s="288" t="s">
        <v>454</v>
      </c>
      <c r="J87" s="288">
        <v>50</v>
      </c>
      <c r="K87" s="302"/>
    </row>
    <row r="88" spans="2:11" s="1" customFormat="1" ht="15" customHeight="1">
      <c r="B88" s="313"/>
      <c r="C88" s="288" t="s">
        <v>473</v>
      </c>
      <c r="D88" s="288"/>
      <c r="E88" s="288"/>
      <c r="F88" s="311" t="s">
        <v>458</v>
      </c>
      <c r="G88" s="312"/>
      <c r="H88" s="288" t="s">
        <v>474</v>
      </c>
      <c r="I88" s="288" t="s">
        <v>454</v>
      </c>
      <c r="J88" s="288">
        <v>20</v>
      </c>
      <c r="K88" s="302"/>
    </row>
    <row r="89" spans="2:11" s="1" customFormat="1" ht="15" customHeight="1">
      <c r="B89" s="313"/>
      <c r="C89" s="288" t="s">
        <v>475</v>
      </c>
      <c r="D89" s="288"/>
      <c r="E89" s="288"/>
      <c r="F89" s="311" t="s">
        <v>458</v>
      </c>
      <c r="G89" s="312"/>
      <c r="H89" s="288" t="s">
        <v>476</v>
      </c>
      <c r="I89" s="288" t="s">
        <v>454</v>
      </c>
      <c r="J89" s="288">
        <v>20</v>
      </c>
      <c r="K89" s="302"/>
    </row>
    <row r="90" spans="2:11" s="1" customFormat="1" ht="15" customHeight="1">
      <c r="B90" s="313"/>
      <c r="C90" s="288" t="s">
        <v>477</v>
      </c>
      <c r="D90" s="288"/>
      <c r="E90" s="288"/>
      <c r="F90" s="311" t="s">
        <v>458</v>
      </c>
      <c r="G90" s="312"/>
      <c r="H90" s="288" t="s">
        <v>478</v>
      </c>
      <c r="I90" s="288" t="s">
        <v>454</v>
      </c>
      <c r="J90" s="288">
        <v>50</v>
      </c>
      <c r="K90" s="302"/>
    </row>
    <row r="91" spans="2:11" s="1" customFormat="1" ht="15" customHeight="1">
      <c r="B91" s="313"/>
      <c r="C91" s="288" t="s">
        <v>479</v>
      </c>
      <c r="D91" s="288"/>
      <c r="E91" s="288"/>
      <c r="F91" s="311" t="s">
        <v>458</v>
      </c>
      <c r="G91" s="312"/>
      <c r="H91" s="288" t="s">
        <v>479</v>
      </c>
      <c r="I91" s="288" t="s">
        <v>454</v>
      </c>
      <c r="J91" s="288">
        <v>50</v>
      </c>
      <c r="K91" s="302"/>
    </row>
    <row r="92" spans="2:11" s="1" customFormat="1" ht="15" customHeight="1">
      <c r="B92" s="313"/>
      <c r="C92" s="288" t="s">
        <v>480</v>
      </c>
      <c r="D92" s="288"/>
      <c r="E92" s="288"/>
      <c r="F92" s="311" t="s">
        <v>458</v>
      </c>
      <c r="G92" s="312"/>
      <c r="H92" s="288" t="s">
        <v>481</v>
      </c>
      <c r="I92" s="288" t="s">
        <v>454</v>
      </c>
      <c r="J92" s="288">
        <v>255</v>
      </c>
      <c r="K92" s="302"/>
    </row>
    <row r="93" spans="2:11" s="1" customFormat="1" ht="15" customHeight="1">
      <c r="B93" s="313"/>
      <c r="C93" s="288" t="s">
        <v>482</v>
      </c>
      <c r="D93" s="288"/>
      <c r="E93" s="288"/>
      <c r="F93" s="311" t="s">
        <v>452</v>
      </c>
      <c r="G93" s="312"/>
      <c r="H93" s="288" t="s">
        <v>483</v>
      </c>
      <c r="I93" s="288" t="s">
        <v>484</v>
      </c>
      <c r="J93" s="288"/>
      <c r="K93" s="302"/>
    </row>
    <row r="94" spans="2:11" s="1" customFormat="1" ht="15" customHeight="1">
      <c r="B94" s="313"/>
      <c r="C94" s="288" t="s">
        <v>485</v>
      </c>
      <c r="D94" s="288"/>
      <c r="E94" s="288"/>
      <c r="F94" s="311" t="s">
        <v>452</v>
      </c>
      <c r="G94" s="312"/>
      <c r="H94" s="288" t="s">
        <v>486</v>
      </c>
      <c r="I94" s="288" t="s">
        <v>487</v>
      </c>
      <c r="J94" s="288"/>
      <c r="K94" s="302"/>
    </row>
    <row r="95" spans="2:11" s="1" customFormat="1" ht="15" customHeight="1">
      <c r="B95" s="313"/>
      <c r="C95" s="288" t="s">
        <v>488</v>
      </c>
      <c r="D95" s="288"/>
      <c r="E95" s="288"/>
      <c r="F95" s="311" t="s">
        <v>452</v>
      </c>
      <c r="G95" s="312"/>
      <c r="H95" s="288" t="s">
        <v>488</v>
      </c>
      <c r="I95" s="288" t="s">
        <v>487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452</v>
      </c>
      <c r="G96" s="312"/>
      <c r="H96" s="288" t="s">
        <v>489</v>
      </c>
      <c r="I96" s="288" t="s">
        <v>487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452</v>
      </c>
      <c r="G97" s="312"/>
      <c r="H97" s="288" t="s">
        <v>490</v>
      </c>
      <c r="I97" s="288" t="s">
        <v>487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491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446</v>
      </c>
      <c r="D103" s="303"/>
      <c r="E103" s="303"/>
      <c r="F103" s="303" t="s">
        <v>447</v>
      </c>
      <c r="G103" s="304"/>
      <c r="H103" s="303" t="s">
        <v>54</v>
      </c>
      <c r="I103" s="303" t="s">
        <v>57</v>
      </c>
      <c r="J103" s="303" t="s">
        <v>448</v>
      </c>
      <c r="K103" s="302"/>
    </row>
    <row r="104" spans="2:11" s="1" customFormat="1" ht="17.25" customHeight="1">
      <c r="B104" s="300"/>
      <c r="C104" s="305" t="s">
        <v>449</v>
      </c>
      <c r="D104" s="305"/>
      <c r="E104" s="305"/>
      <c r="F104" s="306" t="s">
        <v>450</v>
      </c>
      <c r="G104" s="307"/>
      <c r="H104" s="305"/>
      <c r="I104" s="305"/>
      <c r="J104" s="305" t="s">
        <v>451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452</v>
      </c>
      <c r="G106" s="288"/>
      <c r="H106" s="288" t="s">
        <v>492</v>
      </c>
      <c r="I106" s="288" t="s">
        <v>454</v>
      </c>
      <c r="J106" s="288">
        <v>20</v>
      </c>
      <c r="K106" s="302"/>
    </row>
    <row r="107" spans="2:11" s="1" customFormat="1" ht="15" customHeight="1">
      <c r="B107" s="300"/>
      <c r="C107" s="288" t="s">
        <v>455</v>
      </c>
      <c r="D107" s="288"/>
      <c r="E107" s="288"/>
      <c r="F107" s="311" t="s">
        <v>452</v>
      </c>
      <c r="G107" s="288"/>
      <c r="H107" s="288" t="s">
        <v>492</v>
      </c>
      <c r="I107" s="288" t="s">
        <v>454</v>
      </c>
      <c r="J107" s="288">
        <v>120</v>
      </c>
      <c r="K107" s="302"/>
    </row>
    <row r="108" spans="2:11" s="1" customFormat="1" ht="15" customHeight="1">
      <c r="B108" s="313"/>
      <c r="C108" s="288" t="s">
        <v>457</v>
      </c>
      <c r="D108" s="288"/>
      <c r="E108" s="288"/>
      <c r="F108" s="311" t="s">
        <v>458</v>
      </c>
      <c r="G108" s="288"/>
      <c r="H108" s="288" t="s">
        <v>492</v>
      </c>
      <c r="I108" s="288" t="s">
        <v>454</v>
      </c>
      <c r="J108" s="288">
        <v>50</v>
      </c>
      <c r="K108" s="302"/>
    </row>
    <row r="109" spans="2:11" s="1" customFormat="1" ht="15" customHeight="1">
      <c r="B109" s="313"/>
      <c r="C109" s="288" t="s">
        <v>460</v>
      </c>
      <c r="D109" s="288"/>
      <c r="E109" s="288"/>
      <c r="F109" s="311" t="s">
        <v>452</v>
      </c>
      <c r="G109" s="288"/>
      <c r="H109" s="288" t="s">
        <v>492</v>
      </c>
      <c r="I109" s="288" t="s">
        <v>462</v>
      </c>
      <c r="J109" s="288"/>
      <c r="K109" s="302"/>
    </row>
    <row r="110" spans="2:11" s="1" customFormat="1" ht="15" customHeight="1">
      <c r="B110" s="313"/>
      <c r="C110" s="288" t="s">
        <v>471</v>
      </c>
      <c r="D110" s="288"/>
      <c r="E110" s="288"/>
      <c r="F110" s="311" t="s">
        <v>458</v>
      </c>
      <c r="G110" s="288"/>
      <c r="H110" s="288" t="s">
        <v>492</v>
      </c>
      <c r="I110" s="288" t="s">
        <v>454</v>
      </c>
      <c r="J110" s="288">
        <v>50</v>
      </c>
      <c r="K110" s="302"/>
    </row>
    <row r="111" spans="2:11" s="1" customFormat="1" ht="15" customHeight="1">
      <c r="B111" s="313"/>
      <c r="C111" s="288" t="s">
        <v>479</v>
      </c>
      <c r="D111" s="288"/>
      <c r="E111" s="288"/>
      <c r="F111" s="311" t="s">
        <v>458</v>
      </c>
      <c r="G111" s="288"/>
      <c r="H111" s="288" t="s">
        <v>492</v>
      </c>
      <c r="I111" s="288" t="s">
        <v>454</v>
      </c>
      <c r="J111" s="288">
        <v>50</v>
      </c>
      <c r="K111" s="302"/>
    </row>
    <row r="112" spans="2:11" s="1" customFormat="1" ht="15" customHeight="1">
      <c r="B112" s="313"/>
      <c r="C112" s="288" t="s">
        <v>477</v>
      </c>
      <c r="D112" s="288"/>
      <c r="E112" s="288"/>
      <c r="F112" s="311" t="s">
        <v>458</v>
      </c>
      <c r="G112" s="288"/>
      <c r="H112" s="288" t="s">
        <v>492</v>
      </c>
      <c r="I112" s="288" t="s">
        <v>454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452</v>
      </c>
      <c r="G113" s="288"/>
      <c r="H113" s="288" t="s">
        <v>493</v>
      </c>
      <c r="I113" s="288" t="s">
        <v>454</v>
      </c>
      <c r="J113" s="288">
        <v>20</v>
      </c>
      <c r="K113" s="302"/>
    </row>
    <row r="114" spans="2:11" s="1" customFormat="1" ht="15" customHeight="1">
      <c r="B114" s="313"/>
      <c r="C114" s="288" t="s">
        <v>494</v>
      </c>
      <c r="D114" s="288"/>
      <c r="E114" s="288"/>
      <c r="F114" s="311" t="s">
        <v>452</v>
      </c>
      <c r="G114" s="288"/>
      <c r="H114" s="288" t="s">
        <v>495</v>
      </c>
      <c r="I114" s="288" t="s">
        <v>454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452</v>
      </c>
      <c r="G115" s="288"/>
      <c r="H115" s="288" t="s">
        <v>496</v>
      </c>
      <c r="I115" s="288" t="s">
        <v>487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452</v>
      </c>
      <c r="G116" s="288"/>
      <c r="H116" s="288" t="s">
        <v>497</v>
      </c>
      <c r="I116" s="288" t="s">
        <v>487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452</v>
      </c>
      <c r="G117" s="288"/>
      <c r="H117" s="288" t="s">
        <v>498</v>
      </c>
      <c r="I117" s="288" t="s">
        <v>499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500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446</v>
      </c>
      <c r="D123" s="303"/>
      <c r="E123" s="303"/>
      <c r="F123" s="303" t="s">
        <v>447</v>
      </c>
      <c r="G123" s="304"/>
      <c r="H123" s="303" t="s">
        <v>54</v>
      </c>
      <c r="I123" s="303" t="s">
        <v>57</v>
      </c>
      <c r="J123" s="303" t="s">
        <v>448</v>
      </c>
      <c r="K123" s="332"/>
    </row>
    <row r="124" spans="2:11" s="1" customFormat="1" ht="17.25" customHeight="1">
      <c r="B124" s="331"/>
      <c r="C124" s="305" t="s">
        <v>449</v>
      </c>
      <c r="D124" s="305"/>
      <c r="E124" s="305"/>
      <c r="F124" s="306" t="s">
        <v>450</v>
      </c>
      <c r="G124" s="307"/>
      <c r="H124" s="305"/>
      <c r="I124" s="305"/>
      <c r="J124" s="305" t="s">
        <v>451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455</v>
      </c>
      <c r="D126" s="310"/>
      <c r="E126" s="310"/>
      <c r="F126" s="311" t="s">
        <v>452</v>
      </c>
      <c r="G126" s="288"/>
      <c r="H126" s="288" t="s">
        <v>492</v>
      </c>
      <c r="I126" s="288" t="s">
        <v>454</v>
      </c>
      <c r="J126" s="288">
        <v>120</v>
      </c>
      <c r="K126" s="336"/>
    </row>
    <row r="127" spans="2:11" s="1" customFormat="1" ht="15" customHeight="1">
      <c r="B127" s="333"/>
      <c r="C127" s="288" t="s">
        <v>501</v>
      </c>
      <c r="D127" s="288"/>
      <c r="E127" s="288"/>
      <c r="F127" s="311" t="s">
        <v>452</v>
      </c>
      <c r="G127" s="288"/>
      <c r="H127" s="288" t="s">
        <v>502</v>
      </c>
      <c r="I127" s="288" t="s">
        <v>454</v>
      </c>
      <c r="J127" s="288" t="s">
        <v>503</v>
      </c>
      <c r="K127" s="336"/>
    </row>
    <row r="128" spans="2:11" s="1" customFormat="1" ht="15" customHeight="1">
      <c r="B128" s="333"/>
      <c r="C128" s="288" t="s">
        <v>400</v>
      </c>
      <c r="D128" s="288"/>
      <c r="E128" s="288"/>
      <c r="F128" s="311" t="s">
        <v>452</v>
      </c>
      <c r="G128" s="288"/>
      <c r="H128" s="288" t="s">
        <v>504</v>
      </c>
      <c r="I128" s="288" t="s">
        <v>454</v>
      </c>
      <c r="J128" s="288" t="s">
        <v>503</v>
      </c>
      <c r="K128" s="336"/>
    </row>
    <row r="129" spans="2:11" s="1" customFormat="1" ht="15" customHeight="1">
      <c r="B129" s="333"/>
      <c r="C129" s="288" t="s">
        <v>463</v>
      </c>
      <c r="D129" s="288"/>
      <c r="E129" s="288"/>
      <c r="F129" s="311" t="s">
        <v>458</v>
      </c>
      <c r="G129" s="288"/>
      <c r="H129" s="288" t="s">
        <v>464</v>
      </c>
      <c r="I129" s="288" t="s">
        <v>454</v>
      </c>
      <c r="J129" s="288">
        <v>15</v>
      </c>
      <c r="K129" s="336"/>
    </row>
    <row r="130" spans="2:11" s="1" customFormat="1" ht="15" customHeight="1">
      <c r="B130" s="333"/>
      <c r="C130" s="314" t="s">
        <v>465</v>
      </c>
      <c r="D130" s="314"/>
      <c r="E130" s="314"/>
      <c r="F130" s="315" t="s">
        <v>458</v>
      </c>
      <c r="G130" s="314"/>
      <c r="H130" s="314" t="s">
        <v>466</v>
      </c>
      <c r="I130" s="314" t="s">
        <v>454</v>
      </c>
      <c r="J130" s="314">
        <v>15</v>
      </c>
      <c r="K130" s="336"/>
    </row>
    <row r="131" spans="2:11" s="1" customFormat="1" ht="15" customHeight="1">
      <c r="B131" s="333"/>
      <c r="C131" s="314" t="s">
        <v>467</v>
      </c>
      <c r="D131" s="314"/>
      <c r="E131" s="314"/>
      <c r="F131" s="315" t="s">
        <v>458</v>
      </c>
      <c r="G131" s="314"/>
      <c r="H131" s="314" t="s">
        <v>468</v>
      </c>
      <c r="I131" s="314" t="s">
        <v>454</v>
      </c>
      <c r="J131" s="314">
        <v>20</v>
      </c>
      <c r="K131" s="336"/>
    </row>
    <row r="132" spans="2:11" s="1" customFormat="1" ht="15" customHeight="1">
      <c r="B132" s="333"/>
      <c r="C132" s="314" t="s">
        <v>469</v>
      </c>
      <c r="D132" s="314"/>
      <c r="E132" s="314"/>
      <c r="F132" s="315" t="s">
        <v>458</v>
      </c>
      <c r="G132" s="314"/>
      <c r="H132" s="314" t="s">
        <v>470</v>
      </c>
      <c r="I132" s="314" t="s">
        <v>454</v>
      </c>
      <c r="J132" s="314">
        <v>20</v>
      </c>
      <c r="K132" s="336"/>
    </row>
    <row r="133" spans="2:11" s="1" customFormat="1" ht="15" customHeight="1">
      <c r="B133" s="333"/>
      <c r="C133" s="288" t="s">
        <v>457</v>
      </c>
      <c r="D133" s="288"/>
      <c r="E133" s="288"/>
      <c r="F133" s="311" t="s">
        <v>458</v>
      </c>
      <c r="G133" s="288"/>
      <c r="H133" s="288" t="s">
        <v>492</v>
      </c>
      <c r="I133" s="288" t="s">
        <v>454</v>
      </c>
      <c r="J133" s="288">
        <v>50</v>
      </c>
      <c r="K133" s="336"/>
    </row>
    <row r="134" spans="2:11" s="1" customFormat="1" ht="15" customHeight="1">
      <c r="B134" s="333"/>
      <c r="C134" s="288" t="s">
        <v>471</v>
      </c>
      <c r="D134" s="288"/>
      <c r="E134" s="288"/>
      <c r="F134" s="311" t="s">
        <v>458</v>
      </c>
      <c r="G134" s="288"/>
      <c r="H134" s="288" t="s">
        <v>492</v>
      </c>
      <c r="I134" s="288" t="s">
        <v>454</v>
      </c>
      <c r="J134" s="288">
        <v>50</v>
      </c>
      <c r="K134" s="336"/>
    </row>
    <row r="135" spans="2:11" s="1" customFormat="1" ht="15" customHeight="1">
      <c r="B135" s="333"/>
      <c r="C135" s="288" t="s">
        <v>477</v>
      </c>
      <c r="D135" s="288"/>
      <c r="E135" s="288"/>
      <c r="F135" s="311" t="s">
        <v>458</v>
      </c>
      <c r="G135" s="288"/>
      <c r="H135" s="288" t="s">
        <v>492</v>
      </c>
      <c r="I135" s="288" t="s">
        <v>454</v>
      </c>
      <c r="J135" s="288">
        <v>50</v>
      </c>
      <c r="K135" s="336"/>
    </row>
    <row r="136" spans="2:11" s="1" customFormat="1" ht="15" customHeight="1">
      <c r="B136" s="333"/>
      <c r="C136" s="288" t="s">
        <v>479</v>
      </c>
      <c r="D136" s="288"/>
      <c r="E136" s="288"/>
      <c r="F136" s="311" t="s">
        <v>458</v>
      </c>
      <c r="G136" s="288"/>
      <c r="H136" s="288" t="s">
        <v>492</v>
      </c>
      <c r="I136" s="288" t="s">
        <v>454</v>
      </c>
      <c r="J136" s="288">
        <v>50</v>
      </c>
      <c r="K136" s="336"/>
    </row>
    <row r="137" spans="2:11" s="1" customFormat="1" ht="15" customHeight="1">
      <c r="B137" s="333"/>
      <c r="C137" s="288" t="s">
        <v>480</v>
      </c>
      <c r="D137" s="288"/>
      <c r="E137" s="288"/>
      <c r="F137" s="311" t="s">
        <v>458</v>
      </c>
      <c r="G137" s="288"/>
      <c r="H137" s="288" t="s">
        <v>505</v>
      </c>
      <c r="I137" s="288" t="s">
        <v>454</v>
      </c>
      <c r="J137" s="288">
        <v>255</v>
      </c>
      <c r="K137" s="336"/>
    </row>
    <row r="138" spans="2:11" s="1" customFormat="1" ht="15" customHeight="1">
      <c r="B138" s="333"/>
      <c r="C138" s="288" t="s">
        <v>482</v>
      </c>
      <c r="D138" s="288"/>
      <c r="E138" s="288"/>
      <c r="F138" s="311" t="s">
        <v>452</v>
      </c>
      <c r="G138" s="288"/>
      <c r="H138" s="288" t="s">
        <v>506</v>
      </c>
      <c r="I138" s="288" t="s">
        <v>484</v>
      </c>
      <c r="J138" s="288"/>
      <c r="K138" s="336"/>
    </row>
    <row r="139" spans="2:11" s="1" customFormat="1" ht="15" customHeight="1">
      <c r="B139" s="333"/>
      <c r="C139" s="288" t="s">
        <v>485</v>
      </c>
      <c r="D139" s="288"/>
      <c r="E139" s="288"/>
      <c r="F139" s="311" t="s">
        <v>452</v>
      </c>
      <c r="G139" s="288"/>
      <c r="H139" s="288" t="s">
        <v>507</v>
      </c>
      <c r="I139" s="288" t="s">
        <v>487</v>
      </c>
      <c r="J139" s="288"/>
      <c r="K139" s="336"/>
    </row>
    <row r="140" spans="2:11" s="1" customFormat="1" ht="15" customHeight="1">
      <c r="B140" s="333"/>
      <c r="C140" s="288" t="s">
        <v>488</v>
      </c>
      <c r="D140" s="288"/>
      <c r="E140" s="288"/>
      <c r="F140" s="311" t="s">
        <v>452</v>
      </c>
      <c r="G140" s="288"/>
      <c r="H140" s="288" t="s">
        <v>488</v>
      </c>
      <c r="I140" s="288" t="s">
        <v>487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452</v>
      </c>
      <c r="G141" s="288"/>
      <c r="H141" s="288" t="s">
        <v>508</v>
      </c>
      <c r="I141" s="288" t="s">
        <v>487</v>
      </c>
      <c r="J141" s="288"/>
      <c r="K141" s="336"/>
    </row>
    <row r="142" spans="2:11" s="1" customFormat="1" ht="15" customHeight="1">
      <c r="B142" s="333"/>
      <c r="C142" s="288" t="s">
        <v>509</v>
      </c>
      <c r="D142" s="288"/>
      <c r="E142" s="288"/>
      <c r="F142" s="311" t="s">
        <v>452</v>
      </c>
      <c r="G142" s="288"/>
      <c r="H142" s="288" t="s">
        <v>510</v>
      </c>
      <c r="I142" s="288" t="s">
        <v>487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511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446</v>
      </c>
      <c r="D148" s="303"/>
      <c r="E148" s="303"/>
      <c r="F148" s="303" t="s">
        <v>447</v>
      </c>
      <c r="G148" s="304"/>
      <c r="H148" s="303" t="s">
        <v>54</v>
      </c>
      <c r="I148" s="303" t="s">
        <v>57</v>
      </c>
      <c r="J148" s="303" t="s">
        <v>448</v>
      </c>
      <c r="K148" s="302"/>
    </row>
    <row r="149" spans="2:11" s="1" customFormat="1" ht="17.25" customHeight="1">
      <c r="B149" s="300"/>
      <c r="C149" s="305" t="s">
        <v>449</v>
      </c>
      <c r="D149" s="305"/>
      <c r="E149" s="305"/>
      <c r="F149" s="306" t="s">
        <v>450</v>
      </c>
      <c r="G149" s="307"/>
      <c r="H149" s="305"/>
      <c r="I149" s="305"/>
      <c r="J149" s="305" t="s">
        <v>451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455</v>
      </c>
      <c r="D151" s="288"/>
      <c r="E151" s="288"/>
      <c r="F151" s="341" t="s">
        <v>452</v>
      </c>
      <c r="G151" s="288"/>
      <c r="H151" s="340" t="s">
        <v>492</v>
      </c>
      <c r="I151" s="340" t="s">
        <v>454</v>
      </c>
      <c r="J151" s="340">
        <v>120</v>
      </c>
      <c r="K151" s="336"/>
    </row>
    <row r="152" spans="2:11" s="1" customFormat="1" ht="15" customHeight="1">
      <c r="B152" s="313"/>
      <c r="C152" s="340" t="s">
        <v>501</v>
      </c>
      <c r="D152" s="288"/>
      <c r="E152" s="288"/>
      <c r="F152" s="341" t="s">
        <v>452</v>
      </c>
      <c r="G152" s="288"/>
      <c r="H152" s="340" t="s">
        <v>512</v>
      </c>
      <c r="I152" s="340" t="s">
        <v>454</v>
      </c>
      <c r="J152" s="340" t="s">
        <v>503</v>
      </c>
      <c r="K152" s="336"/>
    </row>
    <row r="153" spans="2:11" s="1" customFormat="1" ht="15" customHeight="1">
      <c r="B153" s="313"/>
      <c r="C153" s="340" t="s">
        <v>400</v>
      </c>
      <c r="D153" s="288"/>
      <c r="E153" s="288"/>
      <c r="F153" s="341" t="s">
        <v>452</v>
      </c>
      <c r="G153" s="288"/>
      <c r="H153" s="340" t="s">
        <v>513</v>
      </c>
      <c r="I153" s="340" t="s">
        <v>454</v>
      </c>
      <c r="J153" s="340" t="s">
        <v>503</v>
      </c>
      <c r="K153" s="336"/>
    </row>
    <row r="154" spans="2:11" s="1" customFormat="1" ht="15" customHeight="1">
      <c r="B154" s="313"/>
      <c r="C154" s="340" t="s">
        <v>457</v>
      </c>
      <c r="D154" s="288"/>
      <c r="E154" s="288"/>
      <c r="F154" s="341" t="s">
        <v>458</v>
      </c>
      <c r="G154" s="288"/>
      <c r="H154" s="340" t="s">
        <v>492</v>
      </c>
      <c r="I154" s="340" t="s">
        <v>454</v>
      </c>
      <c r="J154" s="340">
        <v>50</v>
      </c>
      <c r="K154" s="336"/>
    </row>
    <row r="155" spans="2:11" s="1" customFormat="1" ht="15" customHeight="1">
      <c r="B155" s="313"/>
      <c r="C155" s="340" t="s">
        <v>460</v>
      </c>
      <c r="D155" s="288"/>
      <c r="E155" s="288"/>
      <c r="F155" s="341" t="s">
        <v>452</v>
      </c>
      <c r="G155" s="288"/>
      <c r="H155" s="340" t="s">
        <v>492</v>
      </c>
      <c r="I155" s="340" t="s">
        <v>462</v>
      </c>
      <c r="J155" s="340"/>
      <c r="K155" s="336"/>
    </row>
    <row r="156" spans="2:11" s="1" customFormat="1" ht="15" customHeight="1">
      <c r="B156" s="313"/>
      <c r="C156" s="340" t="s">
        <v>471</v>
      </c>
      <c r="D156" s="288"/>
      <c r="E156" s="288"/>
      <c r="F156" s="341" t="s">
        <v>458</v>
      </c>
      <c r="G156" s="288"/>
      <c r="H156" s="340" t="s">
        <v>492</v>
      </c>
      <c r="I156" s="340" t="s">
        <v>454</v>
      </c>
      <c r="J156" s="340">
        <v>50</v>
      </c>
      <c r="K156" s="336"/>
    </row>
    <row r="157" spans="2:11" s="1" customFormat="1" ht="15" customHeight="1">
      <c r="B157" s="313"/>
      <c r="C157" s="340" t="s">
        <v>479</v>
      </c>
      <c r="D157" s="288"/>
      <c r="E157" s="288"/>
      <c r="F157" s="341" t="s">
        <v>458</v>
      </c>
      <c r="G157" s="288"/>
      <c r="H157" s="340" t="s">
        <v>492</v>
      </c>
      <c r="I157" s="340" t="s">
        <v>454</v>
      </c>
      <c r="J157" s="340">
        <v>50</v>
      </c>
      <c r="K157" s="336"/>
    </row>
    <row r="158" spans="2:11" s="1" customFormat="1" ht="15" customHeight="1">
      <c r="B158" s="313"/>
      <c r="C158" s="340" t="s">
        <v>477</v>
      </c>
      <c r="D158" s="288"/>
      <c r="E158" s="288"/>
      <c r="F158" s="341" t="s">
        <v>458</v>
      </c>
      <c r="G158" s="288"/>
      <c r="H158" s="340" t="s">
        <v>492</v>
      </c>
      <c r="I158" s="340" t="s">
        <v>454</v>
      </c>
      <c r="J158" s="340">
        <v>50</v>
      </c>
      <c r="K158" s="336"/>
    </row>
    <row r="159" spans="2:11" s="1" customFormat="1" ht="15" customHeight="1">
      <c r="B159" s="313"/>
      <c r="C159" s="340" t="s">
        <v>95</v>
      </c>
      <c r="D159" s="288"/>
      <c r="E159" s="288"/>
      <c r="F159" s="341" t="s">
        <v>452</v>
      </c>
      <c r="G159" s="288"/>
      <c r="H159" s="340" t="s">
        <v>514</v>
      </c>
      <c r="I159" s="340" t="s">
        <v>454</v>
      </c>
      <c r="J159" s="340" t="s">
        <v>515</v>
      </c>
      <c r="K159" s="336"/>
    </row>
    <row r="160" spans="2:11" s="1" customFormat="1" ht="15" customHeight="1">
      <c r="B160" s="313"/>
      <c r="C160" s="340" t="s">
        <v>516</v>
      </c>
      <c r="D160" s="288"/>
      <c r="E160" s="288"/>
      <c r="F160" s="341" t="s">
        <v>452</v>
      </c>
      <c r="G160" s="288"/>
      <c r="H160" s="340" t="s">
        <v>517</v>
      </c>
      <c r="I160" s="340" t="s">
        <v>487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518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446</v>
      </c>
      <c r="D166" s="303"/>
      <c r="E166" s="303"/>
      <c r="F166" s="303" t="s">
        <v>447</v>
      </c>
      <c r="G166" s="345"/>
      <c r="H166" s="346" t="s">
        <v>54</v>
      </c>
      <c r="I166" s="346" t="s">
        <v>57</v>
      </c>
      <c r="J166" s="303" t="s">
        <v>448</v>
      </c>
      <c r="K166" s="280"/>
    </row>
    <row r="167" spans="2:11" s="1" customFormat="1" ht="17.25" customHeight="1">
      <c r="B167" s="281"/>
      <c r="C167" s="305" t="s">
        <v>449</v>
      </c>
      <c r="D167" s="305"/>
      <c r="E167" s="305"/>
      <c r="F167" s="306" t="s">
        <v>450</v>
      </c>
      <c r="G167" s="347"/>
      <c r="H167" s="348"/>
      <c r="I167" s="348"/>
      <c r="J167" s="305" t="s">
        <v>451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455</v>
      </c>
      <c r="D169" s="288"/>
      <c r="E169" s="288"/>
      <c r="F169" s="311" t="s">
        <v>452</v>
      </c>
      <c r="G169" s="288"/>
      <c r="H169" s="288" t="s">
        <v>492</v>
      </c>
      <c r="I169" s="288" t="s">
        <v>454</v>
      </c>
      <c r="J169" s="288">
        <v>120</v>
      </c>
      <c r="K169" s="336"/>
    </row>
    <row r="170" spans="2:11" s="1" customFormat="1" ht="15" customHeight="1">
      <c r="B170" s="313"/>
      <c r="C170" s="288" t="s">
        <v>501</v>
      </c>
      <c r="D170" s="288"/>
      <c r="E170" s="288"/>
      <c r="F170" s="311" t="s">
        <v>452</v>
      </c>
      <c r="G170" s="288"/>
      <c r="H170" s="288" t="s">
        <v>502</v>
      </c>
      <c r="I170" s="288" t="s">
        <v>454</v>
      </c>
      <c r="J170" s="288" t="s">
        <v>503</v>
      </c>
      <c r="K170" s="336"/>
    </row>
    <row r="171" spans="2:11" s="1" customFormat="1" ht="15" customHeight="1">
      <c r="B171" s="313"/>
      <c r="C171" s="288" t="s">
        <v>400</v>
      </c>
      <c r="D171" s="288"/>
      <c r="E171" s="288"/>
      <c r="F171" s="311" t="s">
        <v>452</v>
      </c>
      <c r="G171" s="288"/>
      <c r="H171" s="288" t="s">
        <v>519</v>
      </c>
      <c r="I171" s="288" t="s">
        <v>454</v>
      </c>
      <c r="J171" s="288" t="s">
        <v>503</v>
      </c>
      <c r="K171" s="336"/>
    </row>
    <row r="172" spans="2:11" s="1" customFormat="1" ht="15" customHeight="1">
      <c r="B172" s="313"/>
      <c r="C172" s="288" t="s">
        <v>457</v>
      </c>
      <c r="D172" s="288"/>
      <c r="E172" s="288"/>
      <c r="F172" s="311" t="s">
        <v>458</v>
      </c>
      <c r="G172" s="288"/>
      <c r="H172" s="288" t="s">
        <v>519</v>
      </c>
      <c r="I172" s="288" t="s">
        <v>454</v>
      </c>
      <c r="J172" s="288">
        <v>50</v>
      </c>
      <c r="K172" s="336"/>
    </row>
    <row r="173" spans="2:11" s="1" customFormat="1" ht="15" customHeight="1">
      <c r="B173" s="313"/>
      <c r="C173" s="288" t="s">
        <v>460</v>
      </c>
      <c r="D173" s="288"/>
      <c r="E173" s="288"/>
      <c r="F173" s="311" t="s">
        <v>452</v>
      </c>
      <c r="G173" s="288"/>
      <c r="H173" s="288" t="s">
        <v>519</v>
      </c>
      <c r="I173" s="288" t="s">
        <v>462</v>
      </c>
      <c r="J173" s="288"/>
      <c r="K173" s="336"/>
    </row>
    <row r="174" spans="2:11" s="1" customFormat="1" ht="15" customHeight="1">
      <c r="B174" s="313"/>
      <c r="C174" s="288" t="s">
        <v>471</v>
      </c>
      <c r="D174" s="288"/>
      <c r="E174" s="288"/>
      <c r="F174" s="311" t="s">
        <v>458</v>
      </c>
      <c r="G174" s="288"/>
      <c r="H174" s="288" t="s">
        <v>519</v>
      </c>
      <c r="I174" s="288" t="s">
        <v>454</v>
      </c>
      <c r="J174" s="288">
        <v>50</v>
      </c>
      <c r="K174" s="336"/>
    </row>
    <row r="175" spans="2:11" s="1" customFormat="1" ht="15" customHeight="1">
      <c r="B175" s="313"/>
      <c r="C175" s="288" t="s">
        <v>479</v>
      </c>
      <c r="D175" s="288"/>
      <c r="E175" s="288"/>
      <c r="F175" s="311" t="s">
        <v>458</v>
      </c>
      <c r="G175" s="288"/>
      <c r="H175" s="288" t="s">
        <v>519</v>
      </c>
      <c r="I175" s="288" t="s">
        <v>454</v>
      </c>
      <c r="J175" s="288">
        <v>50</v>
      </c>
      <c r="K175" s="336"/>
    </row>
    <row r="176" spans="2:11" s="1" customFormat="1" ht="15" customHeight="1">
      <c r="B176" s="313"/>
      <c r="C176" s="288" t="s">
        <v>477</v>
      </c>
      <c r="D176" s="288"/>
      <c r="E176" s="288"/>
      <c r="F176" s="311" t="s">
        <v>458</v>
      </c>
      <c r="G176" s="288"/>
      <c r="H176" s="288" t="s">
        <v>519</v>
      </c>
      <c r="I176" s="288" t="s">
        <v>454</v>
      </c>
      <c r="J176" s="288">
        <v>50</v>
      </c>
      <c r="K176" s="336"/>
    </row>
    <row r="177" spans="2:11" s="1" customFormat="1" ht="15" customHeight="1">
      <c r="B177" s="313"/>
      <c r="C177" s="288" t="s">
        <v>106</v>
      </c>
      <c r="D177" s="288"/>
      <c r="E177" s="288"/>
      <c r="F177" s="311" t="s">
        <v>452</v>
      </c>
      <c r="G177" s="288"/>
      <c r="H177" s="288" t="s">
        <v>520</v>
      </c>
      <c r="I177" s="288" t="s">
        <v>521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452</v>
      </c>
      <c r="G178" s="288"/>
      <c r="H178" s="288" t="s">
        <v>522</v>
      </c>
      <c r="I178" s="288" t="s">
        <v>523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452</v>
      </c>
      <c r="G179" s="288"/>
      <c r="H179" s="288" t="s">
        <v>524</v>
      </c>
      <c r="I179" s="288" t="s">
        <v>454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452</v>
      </c>
      <c r="G180" s="288"/>
      <c r="H180" s="288" t="s">
        <v>525</v>
      </c>
      <c r="I180" s="288" t="s">
        <v>454</v>
      </c>
      <c r="J180" s="288">
        <v>255</v>
      </c>
      <c r="K180" s="336"/>
    </row>
    <row r="181" spans="2:11" s="1" customFormat="1" ht="15" customHeight="1">
      <c r="B181" s="313"/>
      <c r="C181" s="288" t="s">
        <v>107</v>
      </c>
      <c r="D181" s="288"/>
      <c r="E181" s="288"/>
      <c r="F181" s="311" t="s">
        <v>452</v>
      </c>
      <c r="G181" s="288"/>
      <c r="H181" s="288" t="s">
        <v>416</v>
      </c>
      <c r="I181" s="288" t="s">
        <v>454</v>
      </c>
      <c r="J181" s="288">
        <v>10</v>
      </c>
      <c r="K181" s="336"/>
    </row>
    <row r="182" spans="2:11" s="1" customFormat="1" ht="15" customHeight="1">
      <c r="B182" s="313"/>
      <c r="C182" s="288" t="s">
        <v>108</v>
      </c>
      <c r="D182" s="288"/>
      <c r="E182" s="288"/>
      <c r="F182" s="311" t="s">
        <v>452</v>
      </c>
      <c r="G182" s="288"/>
      <c r="H182" s="288" t="s">
        <v>526</v>
      </c>
      <c r="I182" s="288" t="s">
        <v>487</v>
      </c>
      <c r="J182" s="288"/>
      <c r="K182" s="336"/>
    </row>
    <row r="183" spans="2:11" s="1" customFormat="1" ht="15" customHeight="1">
      <c r="B183" s="313"/>
      <c r="C183" s="288" t="s">
        <v>527</v>
      </c>
      <c r="D183" s="288"/>
      <c r="E183" s="288"/>
      <c r="F183" s="311" t="s">
        <v>452</v>
      </c>
      <c r="G183" s="288"/>
      <c r="H183" s="288" t="s">
        <v>528</v>
      </c>
      <c r="I183" s="288" t="s">
        <v>487</v>
      </c>
      <c r="J183" s="288"/>
      <c r="K183" s="336"/>
    </row>
    <row r="184" spans="2:11" s="1" customFormat="1" ht="15" customHeight="1">
      <c r="B184" s="313"/>
      <c r="C184" s="288" t="s">
        <v>516</v>
      </c>
      <c r="D184" s="288"/>
      <c r="E184" s="288"/>
      <c r="F184" s="311" t="s">
        <v>452</v>
      </c>
      <c r="G184" s="288"/>
      <c r="H184" s="288" t="s">
        <v>529</v>
      </c>
      <c r="I184" s="288" t="s">
        <v>487</v>
      </c>
      <c r="J184" s="288"/>
      <c r="K184" s="336"/>
    </row>
    <row r="185" spans="2:11" s="1" customFormat="1" ht="15" customHeight="1">
      <c r="B185" s="313"/>
      <c r="C185" s="288" t="s">
        <v>110</v>
      </c>
      <c r="D185" s="288"/>
      <c r="E185" s="288"/>
      <c r="F185" s="311" t="s">
        <v>458</v>
      </c>
      <c r="G185" s="288"/>
      <c r="H185" s="288" t="s">
        <v>530</v>
      </c>
      <c r="I185" s="288" t="s">
        <v>454</v>
      </c>
      <c r="J185" s="288">
        <v>50</v>
      </c>
      <c r="K185" s="336"/>
    </row>
    <row r="186" spans="2:11" s="1" customFormat="1" ht="15" customHeight="1">
      <c r="B186" s="313"/>
      <c r="C186" s="288" t="s">
        <v>531</v>
      </c>
      <c r="D186" s="288"/>
      <c r="E186" s="288"/>
      <c r="F186" s="311" t="s">
        <v>458</v>
      </c>
      <c r="G186" s="288"/>
      <c r="H186" s="288" t="s">
        <v>532</v>
      </c>
      <c r="I186" s="288" t="s">
        <v>533</v>
      </c>
      <c r="J186" s="288"/>
      <c r="K186" s="336"/>
    </row>
    <row r="187" spans="2:11" s="1" customFormat="1" ht="15" customHeight="1">
      <c r="B187" s="313"/>
      <c r="C187" s="288" t="s">
        <v>534</v>
      </c>
      <c r="D187" s="288"/>
      <c r="E187" s="288"/>
      <c r="F187" s="311" t="s">
        <v>458</v>
      </c>
      <c r="G187" s="288"/>
      <c r="H187" s="288" t="s">
        <v>535</v>
      </c>
      <c r="I187" s="288" t="s">
        <v>533</v>
      </c>
      <c r="J187" s="288"/>
      <c r="K187" s="336"/>
    </row>
    <row r="188" spans="2:11" s="1" customFormat="1" ht="15" customHeight="1">
      <c r="B188" s="313"/>
      <c r="C188" s="288" t="s">
        <v>536</v>
      </c>
      <c r="D188" s="288"/>
      <c r="E188" s="288"/>
      <c r="F188" s="311" t="s">
        <v>458</v>
      </c>
      <c r="G188" s="288"/>
      <c r="H188" s="288" t="s">
        <v>537</v>
      </c>
      <c r="I188" s="288" t="s">
        <v>533</v>
      </c>
      <c r="J188" s="288"/>
      <c r="K188" s="336"/>
    </row>
    <row r="189" spans="2:11" s="1" customFormat="1" ht="15" customHeight="1">
      <c r="B189" s="313"/>
      <c r="C189" s="349" t="s">
        <v>538</v>
      </c>
      <c r="D189" s="288"/>
      <c r="E189" s="288"/>
      <c r="F189" s="311" t="s">
        <v>458</v>
      </c>
      <c r="G189" s="288"/>
      <c r="H189" s="288" t="s">
        <v>539</v>
      </c>
      <c r="I189" s="288" t="s">
        <v>540</v>
      </c>
      <c r="J189" s="350" t="s">
        <v>541</v>
      </c>
      <c r="K189" s="336"/>
    </row>
    <row r="190" spans="2:11" s="17" customFormat="1" ht="15" customHeight="1">
      <c r="B190" s="351"/>
      <c r="C190" s="352" t="s">
        <v>542</v>
      </c>
      <c r="D190" s="353"/>
      <c r="E190" s="353"/>
      <c r="F190" s="354" t="s">
        <v>458</v>
      </c>
      <c r="G190" s="353"/>
      <c r="H190" s="353" t="s">
        <v>543</v>
      </c>
      <c r="I190" s="353" t="s">
        <v>540</v>
      </c>
      <c r="J190" s="355" t="s">
        <v>541</v>
      </c>
      <c r="K190" s="356"/>
    </row>
    <row r="191" spans="2:11" s="1" customFormat="1" ht="15" customHeight="1">
      <c r="B191" s="313"/>
      <c r="C191" s="349" t="s">
        <v>42</v>
      </c>
      <c r="D191" s="288"/>
      <c r="E191" s="288"/>
      <c r="F191" s="311" t="s">
        <v>452</v>
      </c>
      <c r="G191" s="288"/>
      <c r="H191" s="285" t="s">
        <v>544</v>
      </c>
      <c r="I191" s="288" t="s">
        <v>545</v>
      </c>
      <c r="J191" s="288"/>
      <c r="K191" s="336"/>
    </row>
    <row r="192" spans="2:11" s="1" customFormat="1" ht="15" customHeight="1">
      <c r="B192" s="313"/>
      <c r="C192" s="349" t="s">
        <v>546</v>
      </c>
      <c r="D192" s="288"/>
      <c r="E192" s="288"/>
      <c r="F192" s="311" t="s">
        <v>452</v>
      </c>
      <c r="G192" s="288"/>
      <c r="H192" s="288" t="s">
        <v>547</v>
      </c>
      <c r="I192" s="288" t="s">
        <v>487</v>
      </c>
      <c r="J192" s="288"/>
      <c r="K192" s="336"/>
    </row>
    <row r="193" spans="2:11" s="1" customFormat="1" ht="15" customHeight="1">
      <c r="B193" s="313"/>
      <c r="C193" s="349" t="s">
        <v>548</v>
      </c>
      <c r="D193" s="288"/>
      <c r="E193" s="288"/>
      <c r="F193" s="311" t="s">
        <v>452</v>
      </c>
      <c r="G193" s="288"/>
      <c r="H193" s="288" t="s">
        <v>549</v>
      </c>
      <c r="I193" s="288" t="s">
        <v>487</v>
      </c>
      <c r="J193" s="288"/>
      <c r="K193" s="336"/>
    </row>
    <row r="194" spans="2:11" s="1" customFormat="1" ht="15" customHeight="1">
      <c r="B194" s="313"/>
      <c r="C194" s="349" t="s">
        <v>550</v>
      </c>
      <c r="D194" s="288"/>
      <c r="E194" s="288"/>
      <c r="F194" s="311" t="s">
        <v>458</v>
      </c>
      <c r="G194" s="288"/>
      <c r="H194" s="288" t="s">
        <v>551</v>
      </c>
      <c r="I194" s="288" t="s">
        <v>487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552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553</v>
      </c>
      <c r="D201" s="358"/>
      <c r="E201" s="358"/>
      <c r="F201" s="358" t="s">
        <v>554</v>
      </c>
      <c r="G201" s="359"/>
      <c r="H201" s="358" t="s">
        <v>555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545</v>
      </c>
      <c r="D203" s="288"/>
      <c r="E203" s="288"/>
      <c r="F203" s="311" t="s">
        <v>43</v>
      </c>
      <c r="G203" s="288"/>
      <c r="H203" s="288" t="s">
        <v>556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44</v>
      </c>
      <c r="G204" s="288"/>
      <c r="H204" s="288" t="s">
        <v>557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558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559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46</v>
      </c>
      <c r="G207" s="288"/>
      <c r="H207" s="288" t="s">
        <v>560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499</v>
      </c>
      <c r="D209" s="288"/>
      <c r="E209" s="288"/>
      <c r="F209" s="311" t="s">
        <v>79</v>
      </c>
      <c r="G209" s="288"/>
      <c r="H209" s="288" t="s">
        <v>561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395</v>
      </c>
      <c r="G210" s="288"/>
      <c r="H210" s="288" t="s">
        <v>396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393</v>
      </c>
      <c r="G211" s="288"/>
      <c r="H211" s="288" t="s">
        <v>562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89</v>
      </c>
      <c r="G212" s="349"/>
      <c r="H212" s="340" t="s">
        <v>397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398</v>
      </c>
      <c r="G213" s="349"/>
      <c r="H213" s="340" t="s">
        <v>563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523</v>
      </c>
      <c r="D215" s="288"/>
      <c r="E215" s="288"/>
      <c r="F215" s="311">
        <v>1</v>
      </c>
      <c r="G215" s="349"/>
      <c r="H215" s="340" t="s">
        <v>564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565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566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567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2024-02-21T12:03:07Z</dcterms:created>
  <dcterms:modified xsi:type="dcterms:W3CDTF">2024-02-21T12:03:12Z</dcterms:modified>
  <cp:category/>
  <cp:version/>
  <cp:contentType/>
  <cp:contentStatus/>
</cp:coreProperties>
</file>