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_21 - OPRAVA CHODNÍKU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'2023_21 - OPRAVA CHODNÍKU...'!$C$82:$K$161</definedName>
    <definedName name="_xlnm.Print_Area" localSheetId="1">'2023_21 - OPRAVA CHODNÍKU...'!$C$4:$J$37,'2023_21 - OPRAVA CHODNÍKU...'!$C$43:$J$66,'2023_21 - OPRAVA CHODNÍKU...'!$C$72:$K$161</definedName>
    <definedName name="_xlnm.Print_Titles" localSheetId="1">'2023_21 - OPRAVA CHODNÍKU...'!$82:$82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59"/>
  <c r="BH159"/>
  <c r="BG159"/>
  <c r="BF159"/>
  <c r="T159"/>
  <c r="T158"/>
  <c r="R159"/>
  <c r="R158"/>
  <c r="P159"/>
  <c r="P158"/>
  <c r="BI155"/>
  <c r="BH155"/>
  <c r="BG155"/>
  <c r="BF155"/>
  <c r="T155"/>
  <c r="T154"/>
  <c r="R155"/>
  <c r="R154"/>
  <c r="P155"/>
  <c r="P154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T139"/>
  <c r="R140"/>
  <c r="R139"/>
  <c r="P140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T85"/>
  <c r="R86"/>
  <c r="R85"/>
  <c r="P86"/>
  <c r="P85"/>
  <c r="J80"/>
  <c r="F79"/>
  <c r="F77"/>
  <c r="E75"/>
  <c r="J51"/>
  <c r="F50"/>
  <c r="F48"/>
  <c r="E46"/>
  <c r="J19"/>
  <c r="E19"/>
  <c r="J50"/>
  <c r="J18"/>
  <c r="J16"/>
  <c r="E16"/>
  <c r="F80"/>
  <c r="J15"/>
  <c r="J10"/>
  <c r="J77"/>
  <c i="1" r="L50"/>
  <c r="AM50"/>
  <c r="AM49"/>
  <c r="L49"/>
  <c r="AM47"/>
  <c r="L47"/>
  <c r="L45"/>
  <c r="L44"/>
  <c i="2" r="J119"/>
  <c r="BK109"/>
  <c r="BK104"/>
  <c r="J97"/>
  <c r="J90"/>
  <c r="J155"/>
  <c r="BK149"/>
  <c r="BK144"/>
  <c r="BK140"/>
  <c r="BK136"/>
  <c r="BK133"/>
  <c r="J133"/>
  <c r="J129"/>
  <c r="J126"/>
  <c r="J122"/>
  <c r="J114"/>
  <c r="J99"/>
  <c r="J93"/>
  <c r="BK86"/>
  <c r="BK152"/>
  <c r="BK155"/>
  <c r="BK114"/>
  <c r="BK99"/>
  <c r="BK93"/>
  <c r="J86"/>
  <c r="J159"/>
  <c r="J152"/>
  <c r="J149"/>
  <c r="J144"/>
  <c r="J140"/>
  <c r="J136"/>
  <c r="BK129"/>
  <c r="BK126"/>
  <c r="BK122"/>
  <c r="BK119"/>
  <c r="J109"/>
  <c r="BK97"/>
  <c r="BK90"/>
  <c i="1" r="AS54"/>
  <c i="2" r="J104"/>
  <c r="BK159"/>
  <c l="1" r="P89"/>
  <c r="BK96"/>
  <c r="J96"/>
  <c r="J59"/>
  <c r="R96"/>
  <c r="BK118"/>
  <c r="J118"/>
  <c r="J60"/>
  <c r="T118"/>
  <c r="BK89"/>
  <c r="J89"/>
  <c r="J58"/>
  <c r="R89"/>
  <c r="T89"/>
  <c r="P96"/>
  <c r="T96"/>
  <c r="P118"/>
  <c r="R118"/>
  <c r="BK143"/>
  <c r="J143"/>
  <c r="J63"/>
  <c r="P143"/>
  <c r="P142"/>
  <c r="R143"/>
  <c r="R142"/>
  <c r="T143"/>
  <c r="T142"/>
  <c r="BK85"/>
  <c r="J85"/>
  <c r="J57"/>
  <c r="BK139"/>
  <c r="J139"/>
  <c r="J61"/>
  <c r="BK154"/>
  <c r="J154"/>
  <c r="J64"/>
  <c r="BK158"/>
  <c r="J158"/>
  <c r="J65"/>
  <c r="J48"/>
  <c r="F51"/>
  <c r="J79"/>
  <c r="BE90"/>
  <c r="BE97"/>
  <c r="BE99"/>
  <c r="BE114"/>
  <c r="BE119"/>
  <c r="BE122"/>
  <c r="BE126"/>
  <c r="BE129"/>
  <c r="BE133"/>
  <c r="BE136"/>
  <c r="BE140"/>
  <c r="BE144"/>
  <c r="BE149"/>
  <c r="BE152"/>
  <c r="BE86"/>
  <c r="BE93"/>
  <c r="BE104"/>
  <c r="BE109"/>
  <c r="BE155"/>
  <c r="BE159"/>
  <c r="F34"/>
  <c i="1" r="BC55"/>
  <c r="BC54"/>
  <c r="W32"/>
  <c i="2" r="F32"/>
  <c i="1" r="BA55"/>
  <c r="BA54"/>
  <c r="W30"/>
  <c i="2" r="F33"/>
  <c i="1" r="BB55"/>
  <c r="BB54"/>
  <c r="W31"/>
  <c i="2" r="F35"/>
  <c i="1" r="BD55"/>
  <c r="BD54"/>
  <c r="W33"/>
  <c i="2" r="J32"/>
  <c i="1" r="AW55"/>
  <c i="2" l="1" r="T84"/>
  <c r="T83"/>
  <c r="R84"/>
  <c r="R83"/>
  <c r="P84"/>
  <c r="P83"/>
  <c i="1" r="AU55"/>
  <c i="2" r="BK142"/>
  <c r="J142"/>
  <c r="J62"/>
  <c r="BK84"/>
  <c r="J84"/>
  <c r="J56"/>
  <c i="1" r="AU54"/>
  <c r="AW54"/>
  <c r="AK30"/>
  <c r="AX54"/>
  <c r="AY54"/>
  <c i="2" r="J31"/>
  <c i="1" r="AV55"/>
  <c r="AT55"/>
  <c i="2" r="F31"/>
  <c i="1" r="AZ55"/>
  <c r="AZ54"/>
  <c r="W29"/>
  <c i="2" l="1" r="BK83"/>
  <c r="J83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<sst xmlns="http://schemas.openxmlformats.org/spreadsheetml/2006/main">
  <si>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</si>
  <si>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</si>
  <si>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</si>
  <si>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</si>
  <si>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</si>
  <si>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{25b10a3f-e850-445c-9858-0c16f0c5350b}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</si>
  <si>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</si>
  <si>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</si>
  <si>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</si>
  <si>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</si>
  <si>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</si>
  <si>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</si>
  <si>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</si>
  <si>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</si>
  <si>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</si>
  <si>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</si>
  <si>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</si>
  <si>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CHODNÍKU V MASARYKOVĚ ULICI</t>
  </si>
  <si>
    <t>KSO:</t>
  </si>
  <si>
    <t/>
  </si>
  <si>
    <t>CC-CZ:</t>
  </si>
  <si>
    <t>Místo:</t>
  </si>
  <si>
    <t>Domažlice</t>
  </si>
  <si>
    <t>Datum:</t>
  </si>
  <si>
    <t>6. 9. 2023</t>
  </si>
  <si>
    <t>Zadavatel:</t>
  </si>
  <si>
    <t>IČ:</t>
  </si>
  <si>
    <t>Město Domažlice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</si>
  <si>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</si>
  <si>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</si>
  <si>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</si>
  <si>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</si>
  <si>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</si>
  <si>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</si>
  <si>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</si>
  <si>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Jan Leinhäupel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</si>
  <si>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</si>
  <si>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</si>
  <si>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</si>
  <si>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</si>
  <si>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</si>
  <si>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</si>
  <si>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</si>
  <si>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</si>
  <si>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</si>
  <si>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</si>
  <si>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</si>
  <si>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</si>
  <si>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</si>
  <si>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</si>
  <si>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</si>
  <si>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</si>
  <si>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</si>
  <si>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</si>
  <si>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</si>
  <si>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</si>
  <si>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</si>
  <si>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</si>
  <si>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</si>
  <si>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</si>
  <si>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</si>
  <si>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</si>
  <si>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</si>
  <si>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</si>
  <si>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</si>
  <si>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</si>
  <si>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</si>
  <si>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</si>
  <si>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</si>
  <si>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</si>
  <si>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</si>
  <si>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</si>
  <si>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</si>
  <si>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</si>
  <si>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</si>
  <si>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</si>
  <si>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</si>
  <si>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</si>
  <si>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</si>
  <si>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</si>
  <si>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</si>
  <si>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</si>
  <si>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</si>
  <si>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</si>
  <si>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</si>
  <si>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</si>
  <si>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</si>
  <si>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</si>
  <si>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</si>
  <si>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</si>
  <si>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</si>
  <si>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</si>
  <si>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</si>
  <si>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</si>
  <si>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</si>
  <si>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</si>
  <si>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</si>
  <si>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</si>
  <si>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</si>
  <si>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</si>
  <si>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</si>
  <si>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</si>
  <si>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</si>
  <si>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</si>
  <si>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</si>
  <si>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</si>
  <si>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</si>
  <si>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</si>
  <si>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</si>
  <si>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</si>
  <si>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</si>
  <si>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</si>
  <si>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</si>
  <si>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</si>
  <si>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</si>
  <si>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m2</t>
  </si>
  <si>
    <t>CS ÚRS 2023 02</t>
  </si>
  <si>
    <t>4</t>
  </si>
  <si>
    <t>1756089820</t>
  </si>
  <si>
    <t>Online PSC</t>
  </si>
  <si>
    <t>https://podminky.urs.cz/item/CS_URS_2023_02/113107242</t>
  </si>
  <si>
    <t>VV</t>
  </si>
  <si>
    <t>"stáv. kryt chodníku" 505</t>
  </si>
  <si>
    <t>5</t>
  </si>
  <si>
    <t>Komunikace pozemní</t>
  </si>
  <si>
    <t>566201111</t>
  </si>
  <si>
    <t>Úprava dosavadního krytu z kameniva drceného jako podklad pro nový kryt s vyrovnáním profilu v příčném i podélném směru, s vlhčením a zhutněním, s doplněním kamenivem drceným, jeho rozprostřením a zhutněním, v množství do 0,04 m3/m2</t>
  </si>
  <si>
    <t>521101827</t>
  </si>
  <si>
    <t>https://podminky.urs.cz/item/CS_URS_2023_02/566201111</t>
  </si>
  <si>
    <t>"CHODNÍK" 505</t>
  </si>
  <si>
    <t>3</t>
  </si>
  <si>
    <t>577143111</t>
  </si>
  <si>
    <t>Asfaltový beton vrstva obrusná ACO 8 (ABJ) s rozprostřením a se zhutněním z nemodifikovaného asfaltu v pruhu šířky do 3 m, po zhutnění tl. 50 mm</t>
  </si>
  <si>
    <t>-1370498417</t>
  </si>
  <si>
    <t>https://podminky.urs.cz/item/CS_URS_2023_02/577143111</t>
  </si>
  <si>
    <t>9</t>
  </si>
  <si>
    <t>Ostatní konstrukce a práce, bourání</t>
  </si>
  <si>
    <t>911.R</t>
  </si>
  <si>
    <t>Dočasné dopravní značení po dobu stavby</t>
  </si>
  <si>
    <t>komplet</t>
  </si>
  <si>
    <t>-15141223</t>
  </si>
  <si>
    <t>"dopravně-inženýrské opatření" 1</t>
  </si>
  <si>
    <t>919731122</t>
  </si>
  <si>
    <t>Zarovnání styčné plochy podkladu nebo krytu podél vybourané části komunikace nebo zpevněné plochy živičné tl. přes 50 do 100 mm</t>
  </si>
  <si>
    <t>m</t>
  </si>
  <si>
    <t>1776554188</t>
  </si>
  <si>
    <t>https://podminky.urs.cz/item/CS_URS_2023_02/919731122</t>
  </si>
  <si>
    <t>"levá strana" 197</t>
  </si>
  <si>
    <t>"pravá strana" 204</t>
  </si>
  <si>
    <t>Součet</t>
  </si>
  <si>
    <t>6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</si>
  <si>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</si>
  <si>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</si>
  <si>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562300400</t>
  </si>
  <si>
    <t>https://podminky.urs.cz/item/CS_URS_2023_02/919732211</t>
  </si>
  <si>
    <t>"ZÚ" 2,5</t>
  </si>
  <si>
    <t>"KÚ" 5</t>
  </si>
  <si>
    <t>7</t>
  </si>
  <si>
    <t>919735112</t>
  </si>
  <si>
    <t>Řezání stávajícího živičného krytu nebo podkladu hloubky přes 50 do 100 mm</t>
  </si>
  <si>
    <t>244053624</t>
  </si>
  <si>
    <t>https://podminky.urs.cz/item/CS_URS_2023_02/919735112</t>
  </si>
  <si>
    <t>8</t>
  </si>
  <si>
    <t>938908411</t>
  </si>
  <si>
    <t>Čištění vozovek splachováním vodou povrchu podkladu nebo krytu živičného, betonového nebo dlážděného</t>
  </si>
  <si>
    <t>566103903</t>
  </si>
  <si>
    <t>https://podminky.urs.cz/item/CS_URS_2023_02/938908411</t>
  </si>
  <si>
    <t>"během a po skončení stav. prací" 550</t>
  </si>
  <si>
    <t>"(předpoklad)"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</si>
  <si>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</si>
  <si>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</si>
  <si>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</si>
  <si>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</si>
  <si>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t</t>
  </si>
  <si>
    <t>-1201761229</t>
  </si>
  <si>
    <t>https://podminky.urs.cz/item/CS_URS_2023_02/997221551</t>
  </si>
  <si>
    <t>"materiál z čištění komunikací" 5,5</t>
  </si>
  <si>
    <t>10</t>
  </si>
  <si>
    <t>997221559</t>
  </si>
  <si>
    <t>Vodorovná doprava suti bez naložení, ale se složením a s hrubým urovnáním Příplatek k ceně za každý další i započatý 1 km přes 1 km</t>
  </si>
  <si>
    <t>-213618743</t>
  </si>
  <si>
    <t>https://podminky.urs.cz/item/CS_URS_2023_02/997221559</t>
  </si>
  <si>
    <t>"do recyklačního centra AZS 98"</t>
  </si>
  <si>
    <t>"materiál z čištění komunikací do 10-ti km" 9*5,5</t>
  </si>
  <si>
    <t>11</t>
  </si>
  <si>
    <t>997221561</t>
  </si>
  <si>
    <t>Vodorovná doprava suti bez naložení, ale se složením a s hrubým urovnáním z kusových materiálů, na vzdálenost do 1 km</t>
  </si>
  <si>
    <t>1848289366</t>
  </si>
  <si>
    <t>https://podminky.urs.cz/item/CS_URS_2023_02/997221561</t>
  </si>
  <si>
    <t>"živičné kry" 111,1</t>
  </si>
  <si>
    <t>12</t>
  </si>
  <si>
    <t>997221569</t>
  </si>
  <si>
    <t>1220808602</t>
  </si>
  <si>
    <t>https://podminky.urs.cz/item/CS_URS_2023_02/997221569</t>
  </si>
  <si>
    <t>"živičné kry do 10-ti km" 9*111,1</t>
  </si>
  <si>
    <t>13</t>
  </si>
  <si>
    <t>997221873</t>
  </si>
  <si>
    <t>Poplatek za uložení stavebního odpadu na recyklační skládce (skládkovné) zeminy a kamení zatříděného do Katalogu odpadů pod kódem 17 05 04</t>
  </si>
  <si>
    <t>-327528951</t>
  </si>
  <si>
    <t>https://podminky.urs.cz/item/CS_URS_2023_02/997221873</t>
  </si>
  <si>
    <t>14</t>
  </si>
  <si>
    <t>997221875</t>
  </si>
  <si>
    <t>Poplatek za uložení stavebního odpadu na recyklační skládce (skládkovné) asfaltového bez obsahu dehtu zatříděného do Katalogu odpadů pod kódem 17 03 02</t>
  </si>
  <si>
    <t>-171640288</t>
  </si>
  <si>
    <t>https://podminky.urs.cz/item/CS_URS_2023_02/997221875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</si>
  <si>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</si>
  <si>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</si>
  <si>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</si>
  <si>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</si>
  <si>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-2004095880</t>
  </si>
  <si>
    <t>https://podminky.urs.cz/item/CS_URS_2023_02/998225111</t>
  </si>
  <si>
    <t>VRN</t>
  </si>
  <si>
    <t>Vedlejší rozpočtové náklady</t>
  </si>
  <si>
    <t>VRN3</t>
  </si>
  <si>
    <t>Zařízení staveniště</t>
  </si>
  <si>
    <t>16</t>
  </si>
  <si>
    <t>032103000</t>
  </si>
  <si>
    <t>Náklady na stavební buňky</t>
  </si>
  <si>
    <t>kus</t>
  </si>
  <si>
    <t>1024</t>
  </si>
  <si>
    <t>-2123266024</t>
  </si>
  <si>
    <t>https://podminky.urs.cz/item/CS_URS_2023_02/032103000</t>
  </si>
  <si>
    <t>"stavební buňka" 1</t>
  </si>
  <si>
    <t>"mobilní WC" 1</t>
  </si>
  <si>
    <t>17</t>
  </si>
  <si>
    <t>034503000</t>
  </si>
  <si>
    <t>Informační tabule na staveništi</t>
  </si>
  <si>
    <t>-1387471372</t>
  </si>
  <si>
    <t>https://podminky.urs.cz/item/CS_URS_2023_02/034503000</t>
  </si>
  <si>
    <t>"předpoklad" 4</t>
  </si>
  <si>
    <t>18</t>
  </si>
  <si>
    <t>039103000</t>
  </si>
  <si>
    <t>Rozebrání, bourání a odvoz zařízení staveniště</t>
  </si>
  <si>
    <t>560484200</t>
  </si>
  <si>
    <t>https://podminky.urs.cz/item/CS_URS_2023_02/039103000</t>
  </si>
  <si>
    <t>VRN4</t>
  </si>
  <si>
    <t>Inženýrská činnost</t>
  </si>
  <si>
    <t>19</t>
  </si>
  <si>
    <t>043154000</t>
  </si>
  <si>
    <t>Zkoušky hutnicí</t>
  </si>
  <si>
    <t>-626554955</t>
  </si>
  <si>
    <t>https://podminky.urs.cz/item/CS_URS_2023_02/043154000</t>
  </si>
  <si>
    <t>"dle TKP staveb pozemních komunikací" 1</t>
  </si>
  <si>
    <t>VRN7</t>
  </si>
  <si>
    <t>Provozní vlivy</t>
  </si>
  <si>
    <t>20</t>
  </si>
  <si>
    <t>072103002</t>
  </si>
  <si>
    <t>Projednání DIO a zajištění DIR komunikace I. třídy</t>
  </si>
  <si>
    <t>-725078828</t>
  </si>
  <si>
    <t>https://podminky.urs.cz/item/CS_URS_2023_02/072103002</t>
  </si>
  <si>
    <t>"zpracování a projednání DIO"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</si>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</sst>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42" TargetMode="External" /><Relationship Id="rId2" Type="http://schemas.openxmlformats.org/officeDocument/2006/relationships/hyperlink" Target="https://podminky.urs.cz/item/CS_URS_2023_02/566201111" TargetMode="External" /><Relationship Id="rId3" Type="http://schemas.openxmlformats.org/officeDocument/2006/relationships/hyperlink" Target="https://podminky.urs.cz/item/CS_URS_2023_02/577143111" TargetMode="External" /><Relationship Id="rId4" Type="http://schemas.openxmlformats.org/officeDocument/2006/relationships/hyperlink" Target="https://podminky.urs.cz/item/CS_URS_2023_02/919731122" TargetMode="External" /><Relationship Id="rId5" Type="http://schemas.openxmlformats.org/officeDocument/2006/relationships/hyperlink" Target="https://podminky.urs.cz/item/CS_URS_2023_02/919732211" TargetMode="External" /><Relationship Id="rId6" Type="http://schemas.openxmlformats.org/officeDocument/2006/relationships/hyperlink" Target="https://podminky.urs.cz/item/CS_URS_2023_02/919735112" TargetMode="External" /><Relationship Id="rId7" Type="http://schemas.openxmlformats.org/officeDocument/2006/relationships/hyperlink" Target="https://podminky.urs.cz/item/CS_URS_2023_02/938908411" TargetMode="External" /><Relationship Id="rId8" Type="http://schemas.openxmlformats.org/officeDocument/2006/relationships/hyperlink" Target="https://podminky.urs.cz/item/CS_URS_2023_02/997221551" TargetMode="External" /><Relationship Id="rId9" Type="http://schemas.openxmlformats.org/officeDocument/2006/relationships/hyperlink" Target="https://podminky.urs.cz/item/CS_URS_2023_02/997221559" TargetMode="External" /><Relationship Id="rId10" Type="http://schemas.openxmlformats.org/officeDocument/2006/relationships/hyperlink" Target="https://podminky.urs.cz/item/CS_URS_2023_02/997221561" TargetMode="External" /><Relationship Id="rId11" Type="http://schemas.openxmlformats.org/officeDocument/2006/relationships/hyperlink" Target="https://podminky.urs.cz/item/CS_URS_2023_02/997221569" TargetMode="External" /><Relationship Id="rId12" Type="http://schemas.openxmlformats.org/officeDocument/2006/relationships/hyperlink" Target="https://podminky.urs.cz/item/CS_URS_2023_02/997221873" TargetMode="External" /><Relationship Id="rId13" Type="http://schemas.openxmlformats.org/officeDocument/2006/relationships/hyperlink" Target="https://podminky.urs.cz/item/CS_URS_2023_02/997221875" TargetMode="External" /><Relationship Id="rId14" Type="http://schemas.openxmlformats.org/officeDocument/2006/relationships/hyperlink" Target="https://podminky.urs.cz/item/CS_URS_2023_02/998225111" TargetMode="External" /><Relationship Id="rId15" Type="http://schemas.openxmlformats.org/officeDocument/2006/relationships/hyperlink" Target="https://podminky.urs.cz/item/CS_URS_2023_02/032103000" TargetMode="External" /><Relationship Id="rId16" Type="http://schemas.openxmlformats.org/officeDocument/2006/relationships/hyperlink" Target="https://podminky.urs.cz/item/CS_URS_2023_02/034503000" TargetMode="External" /><Relationship Id="rId17" Type="http://schemas.openxmlformats.org/officeDocument/2006/relationships/hyperlink" Target="https://podminky.urs.cz/item/CS_URS_2023_02/039103000" TargetMode="External" /><Relationship Id="rId18" Type="http://schemas.openxmlformats.org/officeDocument/2006/relationships/hyperlink" Target="https://podminky.urs.cz/item/CS_URS_2023_02/043154000" TargetMode="External" /><Relationship Id="rId19" Type="http://schemas.openxmlformats.org/officeDocument/2006/relationships/hyperlink" Target="https://podminky.urs.cz/item/CS_URS_2023_02/072103002" TargetMode="External" /><Relationship Id="rId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2023_21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CHODNÍKU V MASARYKOVĚ ULICI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Domažlice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6. 9. 2023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Domažlice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Jan Leinhäupel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24.75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'2023_21 - OPRAVA CHODNÍKU...'!J28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'2023_21 - OPRAVA CHODNÍKU...'!P83</f>
        <v>0</v>
      </c>
      <c r="AV55" s="120">
        <f>'2023_21 - OPRAVA CHODNÍKU...'!J31</f>
        <v>0</v>
      </c>
      <c r="AW55" s="120">
        <f>'2023_21 - OPRAVA CHODNÍKU...'!J32</f>
        <v>0</v>
      </c>
      <c r="AX55" s="120">
        <f>'2023_21 - OPRAVA CHODNÍKU...'!J33</f>
        <v>0</v>
      </c>
      <c r="AY55" s="120">
        <f>'2023_21 - OPRAVA CHODNÍKU...'!J34</f>
        <v>0</v>
      </c>
      <c r="AZ55" s="120">
        <f>'2023_21 - OPRAVA CHODNÍKU...'!F31</f>
        <v>0</v>
      </c>
      <c r="BA55" s="120">
        <f>'2023_21 - OPRAVA CHODNÍKU...'!F32</f>
        <v>0</v>
      </c>
      <c r="BB55" s="120">
        <f>'2023_21 - OPRAVA CHODNÍKU...'!F33</f>
        <v>0</v>
      </c>
      <c r="BC55" s="120">
        <f>'2023_21 - OPRAVA CHODNÍKU...'!F34</f>
        <v>0</v>
      </c>
      <c r="BD55" s="122">
        <f>'2023_21 - OPRAVA CHODNÍKU...'!F35</f>
        <v>0</v>
      </c>
      <c r="BE55" s="7"/>
      <c r="BT55" s="123" t="s">
        <v>77</v>
      </c>
      <c r="BU55" s="123" t="s">
        <v>78</v>
      </c>
      <c r="BV55" s="123" t="s">
        <v>73</v>
      </c>
      <c r="BW55" s="123" t="s">
        <v>5</v>
      </c>
      <c r="BX55" s="123" t="s">
        <v>74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c2czzBH48jSFbzQXWJstkW0a7UzbwbJuS3foeqNuuURxLRREWTIMVHvQcvi9DpJVYAL0Pw94NrjUnsFifjrUfQ==" hashValue="m2wH9P4iti0UPyR0neaWDsnCk8xNXHdMEVW0WvxuTOspDNjH3aJkEXpT83BRTSyXXCFZQRKAMwSi1LsmoEdGh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3_21 - OPRAVA CHODNÍKU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79</v>
      </c>
    </row>
    <row r="4" s="1" customFormat="1" ht="24.96" customHeight="1">
      <c r="B4" s="21"/>
      <c r="D4" s="126" t="s">
        <v>80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6. 9. 2023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19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27</v>
      </c>
      <c r="F13" s="39"/>
      <c r="G13" s="39"/>
      <c r="H13" s="39"/>
      <c r="I13" s="128" t="s">
        <v>28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29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28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31</v>
      </c>
      <c r="E18" s="39"/>
      <c r="F18" s="39"/>
      <c r="G18" s="39"/>
      <c r="H18" s="39"/>
      <c r="I18" s="128" t="s">
        <v>26</v>
      </c>
      <c r="J18" s="131" t="str">
        <f>IF('Rekapitulace stavby'!AN16="","",'Rekapitulace stavby'!AN16)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stavby'!E17="","",'Rekapitulace stavby'!E17)</f>
        <v xml:space="preserve"> </v>
      </c>
      <c r="F19" s="39"/>
      <c r="G19" s="39"/>
      <c r="H19" s="39"/>
      <c r="I19" s="128" t="s">
        <v>28</v>
      </c>
      <c r="J19" s="131" t="str">
        <f>IF('Rekapitulace stavby'!AN17="","",'Rekapitulace stavby'!AN17)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34</v>
      </c>
      <c r="E21" s="39"/>
      <c r="F21" s="39"/>
      <c r="G21" s="39"/>
      <c r="H21" s="39"/>
      <c r="I21" s="128" t="s">
        <v>26</v>
      </c>
      <c r="J21" s="131" t="s">
        <v>19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35</v>
      </c>
      <c r="F22" s="39"/>
      <c r="G22" s="39"/>
      <c r="H22" s="39"/>
      <c r="I22" s="128" t="s">
        <v>28</v>
      </c>
      <c r="J22" s="131" t="s">
        <v>19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36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37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38</v>
      </c>
      <c r="E28" s="39"/>
      <c r="F28" s="39"/>
      <c r="G28" s="39"/>
      <c r="H28" s="39"/>
      <c r="I28" s="39"/>
      <c r="J28" s="139">
        <f>ROUND(J83,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40</v>
      </c>
      <c r="G30" s="39"/>
      <c r="H30" s="39"/>
      <c r="I30" s="140" t="s">
        <v>39</v>
      </c>
      <c r="J30" s="140" t="s">
        <v>41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42</v>
      </c>
      <c r="E31" s="128" t="s">
        <v>43</v>
      </c>
      <c r="F31" s="142">
        <f>ROUND((SUM(BE83:BE161)),  2)</f>
        <v>0</v>
      </c>
      <c r="G31" s="39"/>
      <c r="H31" s="39"/>
      <c r="I31" s="143">
        <v>0.20999999999999999</v>
      </c>
      <c r="J31" s="142">
        <f>ROUND(((SUM(BE83:BE161))*I31),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44</v>
      </c>
      <c r="F32" s="142">
        <f>ROUND((SUM(BF83:BF161)),  2)</f>
        <v>0</v>
      </c>
      <c r="G32" s="39"/>
      <c r="H32" s="39"/>
      <c r="I32" s="143">
        <v>0.14999999999999999</v>
      </c>
      <c r="J32" s="142">
        <f>ROUND(((SUM(BF83:BF161))*I32),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45</v>
      </c>
      <c r="F33" s="142">
        <f>ROUND((SUM(BG83:BG161)),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46</v>
      </c>
      <c r="F34" s="142">
        <f>ROUND((SUM(BH83:BH161)),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47</v>
      </c>
      <c r="F35" s="142">
        <f>ROUND((SUM(BI83:BI161)),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48</v>
      </c>
      <c r="E37" s="146"/>
      <c r="F37" s="146"/>
      <c r="G37" s="147" t="s">
        <v>49</v>
      </c>
      <c r="H37" s="148" t="s">
        <v>50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81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OPRAVA CHODNÍKU V MASARYKOVĚ ULICI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Domažlice</v>
      </c>
      <c r="G48" s="41"/>
      <c r="H48" s="41"/>
      <c r="I48" s="33" t="s">
        <v>23</v>
      </c>
      <c r="J48" s="73" t="str">
        <f>IF(J10="","",J10)</f>
        <v>6. 9. 2023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Město Domažlice</v>
      </c>
      <c r="G50" s="41"/>
      <c r="H50" s="41"/>
      <c r="I50" s="33" t="s">
        <v>31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33" t="s">
        <v>34</v>
      </c>
      <c r="J51" s="37" t="str">
        <f>E22</f>
        <v>Jan Leinhäupel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82</v>
      </c>
      <c r="D53" s="156"/>
      <c r="E53" s="156"/>
      <c r="F53" s="156"/>
      <c r="G53" s="156"/>
      <c r="H53" s="156"/>
      <c r="I53" s="156"/>
      <c r="J53" s="157" t="s">
        <v>83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70</v>
      </c>
      <c r="D55" s="41"/>
      <c r="E55" s="41"/>
      <c r="F55" s="41"/>
      <c r="G55" s="41"/>
      <c r="H55" s="41"/>
      <c r="I55" s="41"/>
      <c r="J55" s="103">
        <f>J83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84</v>
      </c>
    </row>
    <row r="56" s="9" customFormat="1" ht="24.96" customHeight="1">
      <c r="A56" s="9"/>
      <c r="B56" s="159"/>
      <c r="C56" s="160"/>
      <c r="D56" s="161" t="s">
        <v>85</v>
      </c>
      <c r="E56" s="162"/>
      <c r="F56" s="162"/>
      <c r="G56" s="162"/>
      <c r="H56" s="162"/>
      <c r="I56" s="162"/>
      <c r="J56" s="163">
        <f>J84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86</v>
      </c>
      <c r="E57" s="168"/>
      <c r="F57" s="168"/>
      <c r="G57" s="168"/>
      <c r="H57" s="168"/>
      <c r="I57" s="168"/>
      <c r="J57" s="169">
        <f>J85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87</v>
      </c>
      <c r="E58" s="168"/>
      <c r="F58" s="168"/>
      <c r="G58" s="168"/>
      <c r="H58" s="168"/>
      <c r="I58" s="168"/>
      <c r="J58" s="169">
        <f>J89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88</v>
      </c>
      <c r="E59" s="168"/>
      <c r="F59" s="168"/>
      <c r="G59" s="168"/>
      <c r="H59" s="168"/>
      <c r="I59" s="168"/>
      <c r="J59" s="169">
        <f>J96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89</v>
      </c>
      <c r="E60" s="168"/>
      <c r="F60" s="168"/>
      <c r="G60" s="168"/>
      <c r="H60" s="168"/>
      <c r="I60" s="168"/>
      <c r="J60" s="169">
        <f>J118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90</v>
      </c>
      <c r="E61" s="168"/>
      <c r="F61" s="168"/>
      <c r="G61" s="168"/>
      <c r="H61" s="168"/>
      <c r="I61" s="168"/>
      <c r="J61" s="169">
        <f>J139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59"/>
      <c r="C62" s="160"/>
      <c r="D62" s="161" t="s">
        <v>91</v>
      </c>
      <c r="E62" s="162"/>
      <c r="F62" s="162"/>
      <c r="G62" s="162"/>
      <c r="H62" s="162"/>
      <c r="I62" s="162"/>
      <c r="J62" s="163">
        <f>J142</f>
        <v>0</v>
      </c>
      <c r="K62" s="160"/>
      <c r="L62" s="16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5"/>
      <c r="C63" s="166"/>
      <c r="D63" s="167" t="s">
        <v>92</v>
      </c>
      <c r="E63" s="168"/>
      <c r="F63" s="168"/>
      <c r="G63" s="168"/>
      <c r="H63" s="168"/>
      <c r="I63" s="168"/>
      <c r="J63" s="169">
        <f>J143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93</v>
      </c>
      <c r="E64" s="168"/>
      <c r="F64" s="168"/>
      <c r="G64" s="168"/>
      <c r="H64" s="168"/>
      <c r="I64" s="168"/>
      <c r="J64" s="169">
        <f>J154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94</v>
      </c>
      <c r="E65" s="168"/>
      <c r="F65" s="168"/>
      <c r="G65" s="168"/>
      <c r="H65" s="168"/>
      <c r="I65" s="168"/>
      <c r="J65" s="169">
        <f>J158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95</v>
      </c>
      <c r="D72" s="41"/>
      <c r="E72" s="41"/>
      <c r="F72" s="41"/>
      <c r="G72" s="41"/>
      <c r="H72" s="41"/>
      <c r="I72" s="41"/>
      <c r="J72" s="41"/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E7</f>
        <v>OPRAVA CHODNÍKU V MASARYKOVĚ ULICI</v>
      </c>
      <c r="F75" s="41"/>
      <c r="G75" s="41"/>
      <c r="H75" s="41"/>
      <c r="I75" s="41"/>
      <c r="J75" s="41"/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F10</f>
        <v>Domažlice</v>
      </c>
      <c r="G77" s="41"/>
      <c r="H77" s="41"/>
      <c r="I77" s="33" t="s">
        <v>23</v>
      </c>
      <c r="J77" s="73" t="str">
        <f>IF(J10="","",J10)</f>
        <v>6. 9. 2023</v>
      </c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E13</f>
        <v>Město Domažlice</v>
      </c>
      <c r="G79" s="41"/>
      <c r="H79" s="41"/>
      <c r="I79" s="33" t="s">
        <v>31</v>
      </c>
      <c r="J79" s="37" t="str">
        <f>E19</f>
        <v xml:space="preserve"> </v>
      </c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IF(E16="","",E16)</f>
        <v>Vyplň údaj</v>
      </c>
      <c r="G80" s="41"/>
      <c r="H80" s="41"/>
      <c r="I80" s="33" t="s">
        <v>34</v>
      </c>
      <c r="J80" s="37" t="str">
        <f>E22</f>
        <v>Jan Leinhäupel</v>
      </c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1"/>
      <c r="B82" s="172"/>
      <c r="C82" s="173" t="s">
        <v>96</v>
      </c>
      <c r="D82" s="174" t="s">
        <v>57</v>
      </c>
      <c r="E82" s="174" t="s">
        <v>53</v>
      </c>
      <c r="F82" s="174" t="s">
        <v>54</v>
      </c>
      <c r="G82" s="174" t="s">
        <v>97</v>
      </c>
      <c r="H82" s="174" t="s">
        <v>98</v>
      </c>
      <c r="I82" s="174" t="s">
        <v>99</v>
      </c>
      <c r="J82" s="174" t="s">
        <v>83</v>
      </c>
      <c r="K82" s="175" t="s">
        <v>100</v>
      </c>
      <c r="L82" s="176"/>
      <c r="M82" s="93" t="s">
        <v>19</v>
      </c>
      <c r="N82" s="94" t="s">
        <v>42</v>
      </c>
      <c r="O82" s="94" t="s">
        <v>101</v>
      </c>
      <c r="P82" s="94" t="s">
        <v>102</v>
      </c>
      <c r="Q82" s="94" t="s">
        <v>103</v>
      </c>
      <c r="R82" s="94" t="s">
        <v>104</v>
      </c>
      <c r="S82" s="94" t="s">
        <v>105</v>
      </c>
      <c r="T82" s="95" t="s">
        <v>106</v>
      </c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="2" customFormat="1" ht="22.8" customHeight="1">
      <c r="A83" s="39"/>
      <c r="B83" s="40"/>
      <c r="C83" s="100" t="s">
        <v>107</v>
      </c>
      <c r="D83" s="41"/>
      <c r="E83" s="41"/>
      <c r="F83" s="41"/>
      <c r="G83" s="41"/>
      <c r="H83" s="41"/>
      <c r="I83" s="41"/>
      <c r="J83" s="177">
        <f>BK83</f>
        <v>0</v>
      </c>
      <c r="K83" s="41"/>
      <c r="L83" s="45"/>
      <c r="M83" s="96"/>
      <c r="N83" s="178"/>
      <c r="O83" s="97"/>
      <c r="P83" s="179">
        <f>P84+P142</f>
        <v>0</v>
      </c>
      <c r="Q83" s="97"/>
      <c r="R83" s="179">
        <f>R84+R142</f>
        <v>30.345024999999996</v>
      </c>
      <c r="S83" s="97"/>
      <c r="T83" s="180">
        <f>T84+T142</f>
        <v>116.59999999999999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84</v>
      </c>
      <c r="BK83" s="181">
        <f>BK84+BK142</f>
        <v>0</v>
      </c>
    </row>
    <row r="84" s="12" customFormat="1" ht="25.92" customHeight="1">
      <c r="A84" s="12"/>
      <c r="B84" s="182"/>
      <c r="C84" s="183"/>
      <c r="D84" s="184" t="s">
        <v>71</v>
      </c>
      <c r="E84" s="185" t="s">
        <v>108</v>
      </c>
      <c r="F84" s="185" t="s">
        <v>109</v>
      </c>
      <c r="G84" s="183"/>
      <c r="H84" s="183"/>
      <c r="I84" s="186"/>
      <c r="J84" s="187">
        <f>BK84</f>
        <v>0</v>
      </c>
      <c r="K84" s="183"/>
      <c r="L84" s="188"/>
      <c r="M84" s="189"/>
      <c r="N84" s="190"/>
      <c r="O84" s="190"/>
      <c r="P84" s="191">
        <f>P85+P89+P96+P118+P139</f>
        <v>0</v>
      </c>
      <c r="Q84" s="190"/>
      <c r="R84" s="191">
        <f>R85+R89+R96+R118+R139</f>
        <v>30.345024999999996</v>
      </c>
      <c r="S84" s="190"/>
      <c r="T84" s="192">
        <f>T85+T89+T96+T118+T139</f>
        <v>116.59999999999999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3" t="s">
        <v>77</v>
      </c>
      <c r="AT84" s="194" t="s">
        <v>71</v>
      </c>
      <c r="AU84" s="194" t="s">
        <v>72</v>
      </c>
      <c r="AY84" s="193" t="s">
        <v>110</v>
      </c>
      <c r="BK84" s="195">
        <f>BK85+BK89+BK96+BK118+BK139</f>
        <v>0</v>
      </c>
    </row>
    <row r="85" s="12" customFormat="1" ht="22.8" customHeight="1">
      <c r="A85" s="12"/>
      <c r="B85" s="182"/>
      <c r="C85" s="183"/>
      <c r="D85" s="184" t="s">
        <v>71</v>
      </c>
      <c r="E85" s="196" t="s">
        <v>77</v>
      </c>
      <c r="F85" s="196" t="s">
        <v>111</v>
      </c>
      <c r="G85" s="183"/>
      <c r="H85" s="183"/>
      <c r="I85" s="186"/>
      <c r="J85" s="197">
        <f>BK85</f>
        <v>0</v>
      </c>
      <c r="K85" s="183"/>
      <c r="L85" s="188"/>
      <c r="M85" s="189"/>
      <c r="N85" s="190"/>
      <c r="O85" s="190"/>
      <c r="P85" s="191">
        <f>SUM(P86:P88)</f>
        <v>0</v>
      </c>
      <c r="Q85" s="190"/>
      <c r="R85" s="191">
        <f>SUM(R86:R88)</f>
        <v>0</v>
      </c>
      <c r="S85" s="190"/>
      <c r="T85" s="192">
        <f>SUM(T86:T88)</f>
        <v>111.09999999999999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3" t="s">
        <v>77</v>
      </c>
      <c r="AT85" s="194" t="s">
        <v>71</v>
      </c>
      <c r="AU85" s="194" t="s">
        <v>77</v>
      </c>
      <c r="AY85" s="193" t="s">
        <v>110</v>
      </c>
      <c r="BK85" s="195">
        <f>SUM(BK86:BK88)</f>
        <v>0</v>
      </c>
    </row>
    <row r="86" s="2" customFormat="1" ht="33" customHeight="1">
      <c r="A86" s="39"/>
      <c r="B86" s="40"/>
      <c r="C86" s="198" t="s">
        <v>77</v>
      </c>
      <c r="D86" s="198" t="s">
        <v>112</v>
      </c>
      <c r="E86" s="199" t="s">
        <v>113</v>
      </c>
      <c r="F86" s="200" t="s">
        <v>114</v>
      </c>
      <c r="G86" s="201" t="s">
        <v>115</v>
      </c>
      <c r="H86" s="202">
        <v>505</v>
      </c>
      <c r="I86" s="203"/>
      <c r="J86" s="204">
        <f>ROUND(I86*H86,2)</f>
        <v>0</v>
      </c>
      <c r="K86" s="200" t="s">
        <v>116</v>
      </c>
      <c r="L86" s="45"/>
      <c r="M86" s="205" t="s">
        <v>19</v>
      </c>
      <c r="N86" s="206" t="s">
        <v>43</v>
      </c>
      <c r="O86" s="85"/>
      <c r="P86" s="207">
        <f>O86*H86</f>
        <v>0</v>
      </c>
      <c r="Q86" s="207">
        <v>0</v>
      </c>
      <c r="R86" s="207">
        <f>Q86*H86</f>
        <v>0</v>
      </c>
      <c r="S86" s="207">
        <v>0.22</v>
      </c>
      <c r="T86" s="208">
        <f>S86*H86</f>
        <v>111.09999999999999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09" t="s">
        <v>117</v>
      </c>
      <c r="AT86" s="209" t="s">
        <v>112</v>
      </c>
      <c r="AU86" s="209" t="s">
        <v>79</v>
      </c>
      <c r="AY86" s="18" t="s">
        <v>110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8" t="s">
        <v>77</v>
      </c>
      <c r="BK86" s="210">
        <f>ROUND(I86*H86,2)</f>
        <v>0</v>
      </c>
      <c r="BL86" s="18" t="s">
        <v>117</v>
      </c>
      <c r="BM86" s="209" t="s">
        <v>118</v>
      </c>
    </row>
    <row r="87" s="2" customFormat="1">
      <c r="A87" s="39"/>
      <c r="B87" s="40"/>
      <c r="C87" s="41"/>
      <c r="D87" s="211" t="s">
        <v>119</v>
      </c>
      <c r="E87" s="41"/>
      <c r="F87" s="212" t="s">
        <v>120</v>
      </c>
      <c r="G87" s="41"/>
      <c r="H87" s="41"/>
      <c r="I87" s="213"/>
      <c r="J87" s="41"/>
      <c r="K87" s="41"/>
      <c r="L87" s="45"/>
      <c r="M87" s="214"/>
      <c r="N87" s="215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119</v>
      </c>
      <c r="AU87" s="18" t="s">
        <v>79</v>
      </c>
    </row>
    <row r="88" s="13" customFormat="1">
      <c r="A88" s="13"/>
      <c r="B88" s="216"/>
      <c r="C88" s="217"/>
      <c r="D88" s="218" t="s">
        <v>121</v>
      </c>
      <c r="E88" s="219" t="s">
        <v>19</v>
      </c>
      <c r="F88" s="220" t="s">
        <v>122</v>
      </c>
      <c r="G88" s="217"/>
      <c r="H88" s="221">
        <v>505</v>
      </c>
      <c r="I88" s="222"/>
      <c r="J88" s="217"/>
      <c r="K88" s="217"/>
      <c r="L88" s="223"/>
      <c r="M88" s="224"/>
      <c r="N88" s="225"/>
      <c r="O88" s="225"/>
      <c r="P88" s="225"/>
      <c r="Q88" s="225"/>
      <c r="R88" s="225"/>
      <c r="S88" s="225"/>
      <c r="T88" s="226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7" t="s">
        <v>121</v>
      </c>
      <c r="AU88" s="227" t="s">
        <v>79</v>
      </c>
      <c r="AV88" s="13" t="s">
        <v>79</v>
      </c>
      <c r="AW88" s="13" t="s">
        <v>33</v>
      </c>
      <c r="AX88" s="13" t="s">
        <v>77</v>
      </c>
      <c r="AY88" s="227" t="s">
        <v>110</v>
      </c>
    </row>
    <row r="89" s="12" customFormat="1" ht="22.8" customHeight="1">
      <c r="A89" s="12"/>
      <c r="B89" s="182"/>
      <c r="C89" s="183"/>
      <c r="D89" s="184" t="s">
        <v>71</v>
      </c>
      <c r="E89" s="196" t="s">
        <v>123</v>
      </c>
      <c r="F89" s="196" t="s">
        <v>124</v>
      </c>
      <c r="G89" s="183"/>
      <c r="H89" s="183"/>
      <c r="I89" s="186"/>
      <c r="J89" s="197">
        <f>BK89</f>
        <v>0</v>
      </c>
      <c r="K89" s="183"/>
      <c r="L89" s="188"/>
      <c r="M89" s="189"/>
      <c r="N89" s="190"/>
      <c r="O89" s="190"/>
      <c r="P89" s="191">
        <f>SUM(P90:P95)</f>
        <v>0</v>
      </c>
      <c r="Q89" s="190"/>
      <c r="R89" s="191">
        <f>SUM(R90:R95)</f>
        <v>29.840449999999997</v>
      </c>
      <c r="S89" s="190"/>
      <c r="T89" s="192">
        <f>SUM(T90:T95)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3" t="s">
        <v>77</v>
      </c>
      <c r="AT89" s="194" t="s">
        <v>71</v>
      </c>
      <c r="AU89" s="194" t="s">
        <v>77</v>
      </c>
      <c r="AY89" s="193" t="s">
        <v>110</v>
      </c>
      <c r="BK89" s="195">
        <f>SUM(BK90:BK95)</f>
        <v>0</v>
      </c>
    </row>
    <row r="90" s="2" customFormat="1" ht="37.8" customHeight="1">
      <c r="A90" s="39"/>
      <c r="B90" s="40"/>
      <c r="C90" s="198" t="s">
        <v>79</v>
      </c>
      <c r="D90" s="198" t="s">
        <v>112</v>
      </c>
      <c r="E90" s="199" t="s">
        <v>125</v>
      </c>
      <c r="F90" s="200" t="s">
        <v>126</v>
      </c>
      <c r="G90" s="201" t="s">
        <v>115</v>
      </c>
      <c r="H90" s="202">
        <v>505</v>
      </c>
      <c r="I90" s="203"/>
      <c r="J90" s="204">
        <f>ROUND(I90*H90,2)</f>
        <v>0</v>
      </c>
      <c r="K90" s="200" t="s">
        <v>116</v>
      </c>
      <c r="L90" s="45"/>
      <c r="M90" s="205" t="s">
        <v>19</v>
      </c>
      <c r="N90" s="206" t="s">
        <v>43</v>
      </c>
      <c r="O90" s="85"/>
      <c r="P90" s="207">
        <f>O90*H90</f>
        <v>0</v>
      </c>
      <c r="Q90" s="207">
        <v>0.059089999999999997</v>
      </c>
      <c r="R90" s="207">
        <f>Q90*H90</f>
        <v>29.840449999999997</v>
      </c>
      <c r="S90" s="207">
        <v>0</v>
      </c>
      <c r="T90" s="20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9" t="s">
        <v>117</v>
      </c>
      <c r="AT90" s="209" t="s">
        <v>112</v>
      </c>
      <c r="AU90" s="209" t="s">
        <v>79</v>
      </c>
      <c r="AY90" s="18" t="s">
        <v>110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8" t="s">
        <v>77</v>
      </c>
      <c r="BK90" s="210">
        <f>ROUND(I90*H90,2)</f>
        <v>0</v>
      </c>
      <c r="BL90" s="18" t="s">
        <v>117</v>
      </c>
      <c r="BM90" s="209" t="s">
        <v>127</v>
      </c>
    </row>
    <row r="91" s="2" customFormat="1">
      <c r="A91" s="39"/>
      <c r="B91" s="40"/>
      <c r="C91" s="41"/>
      <c r="D91" s="211" t="s">
        <v>119</v>
      </c>
      <c r="E91" s="41"/>
      <c r="F91" s="212" t="s">
        <v>128</v>
      </c>
      <c r="G91" s="41"/>
      <c r="H91" s="41"/>
      <c r="I91" s="213"/>
      <c r="J91" s="41"/>
      <c r="K91" s="41"/>
      <c r="L91" s="45"/>
      <c r="M91" s="214"/>
      <c r="N91" s="21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119</v>
      </c>
      <c r="AU91" s="18" t="s">
        <v>79</v>
      </c>
    </row>
    <row r="92" s="13" customFormat="1">
      <c r="A92" s="13"/>
      <c r="B92" s="216"/>
      <c r="C92" s="217"/>
      <c r="D92" s="218" t="s">
        <v>121</v>
      </c>
      <c r="E92" s="219" t="s">
        <v>19</v>
      </c>
      <c r="F92" s="220" t="s">
        <v>129</v>
      </c>
      <c r="G92" s="217"/>
      <c r="H92" s="221">
        <v>505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7" t="s">
        <v>121</v>
      </c>
      <c r="AU92" s="227" t="s">
        <v>79</v>
      </c>
      <c r="AV92" s="13" t="s">
        <v>79</v>
      </c>
      <c r="AW92" s="13" t="s">
        <v>33</v>
      </c>
      <c r="AX92" s="13" t="s">
        <v>77</v>
      </c>
      <c r="AY92" s="227" t="s">
        <v>110</v>
      </c>
    </row>
    <row r="93" s="2" customFormat="1" ht="24.15" customHeight="1">
      <c r="A93" s="39"/>
      <c r="B93" s="40"/>
      <c r="C93" s="198" t="s">
        <v>130</v>
      </c>
      <c r="D93" s="198" t="s">
        <v>112</v>
      </c>
      <c r="E93" s="199" t="s">
        <v>131</v>
      </c>
      <c r="F93" s="200" t="s">
        <v>132</v>
      </c>
      <c r="G93" s="201" t="s">
        <v>115</v>
      </c>
      <c r="H93" s="202">
        <v>505</v>
      </c>
      <c r="I93" s="203"/>
      <c r="J93" s="204">
        <f>ROUND(I93*H93,2)</f>
        <v>0</v>
      </c>
      <c r="K93" s="200" t="s">
        <v>116</v>
      </c>
      <c r="L93" s="45"/>
      <c r="M93" s="205" t="s">
        <v>19</v>
      </c>
      <c r="N93" s="206" t="s">
        <v>43</v>
      </c>
      <c r="O93" s="85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9" t="s">
        <v>117</v>
      </c>
      <c r="AT93" s="209" t="s">
        <v>112</v>
      </c>
      <c r="AU93" s="209" t="s">
        <v>79</v>
      </c>
      <c r="AY93" s="18" t="s">
        <v>110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8" t="s">
        <v>77</v>
      </c>
      <c r="BK93" s="210">
        <f>ROUND(I93*H93,2)</f>
        <v>0</v>
      </c>
      <c r="BL93" s="18" t="s">
        <v>117</v>
      </c>
      <c r="BM93" s="209" t="s">
        <v>133</v>
      </c>
    </row>
    <row r="94" s="2" customFormat="1">
      <c r="A94" s="39"/>
      <c r="B94" s="40"/>
      <c r="C94" s="41"/>
      <c r="D94" s="211" t="s">
        <v>119</v>
      </c>
      <c r="E94" s="41"/>
      <c r="F94" s="212" t="s">
        <v>134</v>
      </c>
      <c r="G94" s="41"/>
      <c r="H94" s="41"/>
      <c r="I94" s="213"/>
      <c r="J94" s="41"/>
      <c r="K94" s="41"/>
      <c r="L94" s="45"/>
      <c r="M94" s="214"/>
      <c r="N94" s="215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119</v>
      </c>
      <c r="AU94" s="18" t="s">
        <v>79</v>
      </c>
    </row>
    <row r="95" s="13" customFormat="1">
      <c r="A95" s="13"/>
      <c r="B95" s="216"/>
      <c r="C95" s="217"/>
      <c r="D95" s="218" t="s">
        <v>121</v>
      </c>
      <c r="E95" s="219" t="s">
        <v>19</v>
      </c>
      <c r="F95" s="220" t="s">
        <v>129</v>
      </c>
      <c r="G95" s="217"/>
      <c r="H95" s="221">
        <v>505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7" t="s">
        <v>121</v>
      </c>
      <c r="AU95" s="227" t="s">
        <v>79</v>
      </c>
      <c r="AV95" s="13" t="s">
        <v>79</v>
      </c>
      <c r="AW95" s="13" t="s">
        <v>33</v>
      </c>
      <c r="AX95" s="13" t="s">
        <v>77</v>
      </c>
      <c r="AY95" s="227" t="s">
        <v>110</v>
      </c>
    </row>
    <row r="96" s="12" customFormat="1" ht="22.8" customHeight="1">
      <c r="A96" s="12"/>
      <c r="B96" s="182"/>
      <c r="C96" s="183"/>
      <c r="D96" s="184" t="s">
        <v>71</v>
      </c>
      <c r="E96" s="196" t="s">
        <v>135</v>
      </c>
      <c r="F96" s="196" t="s">
        <v>136</v>
      </c>
      <c r="G96" s="183"/>
      <c r="H96" s="183"/>
      <c r="I96" s="186"/>
      <c r="J96" s="197">
        <f>BK96</f>
        <v>0</v>
      </c>
      <c r="K96" s="183"/>
      <c r="L96" s="188"/>
      <c r="M96" s="189"/>
      <c r="N96" s="190"/>
      <c r="O96" s="190"/>
      <c r="P96" s="191">
        <f>SUM(P97:P117)</f>
        <v>0</v>
      </c>
      <c r="Q96" s="190"/>
      <c r="R96" s="191">
        <f>SUM(R97:R117)</f>
        <v>0.504575</v>
      </c>
      <c r="S96" s="190"/>
      <c r="T96" s="192">
        <f>SUM(T97:T117)</f>
        <v>5.5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3" t="s">
        <v>77</v>
      </c>
      <c r="AT96" s="194" t="s">
        <v>71</v>
      </c>
      <c r="AU96" s="194" t="s">
        <v>77</v>
      </c>
      <c r="AY96" s="193" t="s">
        <v>110</v>
      </c>
      <c r="BK96" s="195">
        <f>SUM(BK97:BK117)</f>
        <v>0</v>
      </c>
    </row>
    <row r="97" s="2" customFormat="1" ht="24.15" customHeight="1">
      <c r="A97" s="39"/>
      <c r="B97" s="40"/>
      <c r="C97" s="198" t="s">
        <v>117</v>
      </c>
      <c r="D97" s="198" t="s">
        <v>112</v>
      </c>
      <c r="E97" s="199" t="s">
        <v>137</v>
      </c>
      <c r="F97" s="200" t="s">
        <v>138</v>
      </c>
      <c r="G97" s="201" t="s">
        <v>139</v>
      </c>
      <c r="H97" s="202">
        <v>1</v>
      </c>
      <c r="I97" s="203"/>
      <c r="J97" s="204">
        <f>ROUND(I97*H97,2)</f>
        <v>0</v>
      </c>
      <c r="K97" s="200" t="s">
        <v>19</v>
      </c>
      <c r="L97" s="45"/>
      <c r="M97" s="205" t="s">
        <v>19</v>
      </c>
      <c r="N97" s="206" t="s">
        <v>43</v>
      </c>
      <c r="O97" s="85"/>
      <c r="P97" s="207">
        <f>O97*H97</f>
        <v>0</v>
      </c>
      <c r="Q97" s="207">
        <v>0.5</v>
      </c>
      <c r="R97" s="207">
        <f>Q97*H97</f>
        <v>0.5</v>
      </c>
      <c r="S97" s="207">
        <v>0</v>
      </c>
      <c r="T97" s="20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9" t="s">
        <v>117</v>
      </c>
      <c r="AT97" s="209" t="s">
        <v>112</v>
      </c>
      <c r="AU97" s="209" t="s">
        <v>79</v>
      </c>
      <c r="AY97" s="18" t="s">
        <v>110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8" t="s">
        <v>77</v>
      </c>
      <c r="BK97" s="210">
        <f>ROUND(I97*H97,2)</f>
        <v>0</v>
      </c>
      <c r="BL97" s="18" t="s">
        <v>117</v>
      </c>
      <c r="BM97" s="209" t="s">
        <v>140</v>
      </c>
    </row>
    <row r="98" s="13" customFormat="1">
      <c r="A98" s="13"/>
      <c r="B98" s="216"/>
      <c r="C98" s="217"/>
      <c r="D98" s="218" t="s">
        <v>121</v>
      </c>
      <c r="E98" s="219" t="s">
        <v>19</v>
      </c>
      <c r="F98" s="220" t="s">
        <v>141</v>
      </c>
      <c r="G98" s="217"/>
      <c r="H98" s="221">
        <v>1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7" t="s">
        <v>121</v>
      </c>
      <c r="AU98" s="227" t="s">
        <v>79</v>
      </c>
      <c r="AV98" s="13" t="s">
        <v>79</v>
      </c>
      <c r="AW98" s="13" t="s">
        <v>33</v>
      </c>
      <c r="AX98" s="13" t="s">
        <v>77</v>
      </c>
      <c r="AY98" s="227" t="s">
        <v>110</v>
      </c>
    </row>
    <row r="99" s="2" customFormat="1" ht="24.15" customHeight="1">
      <c r="A99" s="39"/>
      <c r="B99" s="40"/>
      <c r="C99" s="198" t="s">
        <v>123</v>
      </c>
      <c r="D99" s="198" t="s">
        <v>112</v>
      </c>
      <c r="E99" s="199" t="s">
        <v>142</v>
      </c>
      <c r="F99" s="200" t="s">
        <v>143</v>
      </c>
      <c r="G99" s="201" t="s">
        <v>144</v>
      </c>
      <c r="H99" s="202">
        <v>401</v>
      </c>
      <c r="I99" s="203"/>
      <c r="J99" s="204">
        <f>ROUND(I99*H99,2)</f>
        <v>0</v>
      </c>
      <c r="K99" s="200" t="s">
        <v>116</v>
      </c>
      <c r="L99" s="45"/>
      <c r="M99" s="205" t="s">
        <v>19</v>
      </c>
      <c r="N99" s="206" t="s">
        <v>43</v>
      </c>
      <c r="O99" s="85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9" t="s">
        <v>117</v>
      </c>
      <c r="AT99" s="209" t="s">
        <v>112</v>
      </c>
      <c r="AU99" s="209" t="s">
        <v>79</v>
      </c>
      <c r="AY99" s="18" t="s">
        <v>110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8" t="s">
        <v>77</v>
      </c>
      <c r="BK99" s="210">
        <f>ROUND(I99*H99,2)</f>
        <v>0</v>
      </c>
      <c r="BL99" s="18" t="s">
        <v>117</v>
      </c>
      <c r="BM99" s="209" t="s">
        <v>145</v>
      </c>
    </row>
    <row r="100" s="2" customFormat="1">
      <c r="A100" s="39"/>
      <c r="B100" s="40"/>
      <c r="C100" s="41"/>
      <c r="D100" s="211" t="s">
        <v>119</v>
      </c>
      <c r="E100" s="41"/>
      <c r="F100" s="212" t="s">
        <v>146</v>
      </c>
      <c r="G100" s="41"/>
      <c r="H100" s="41"/>
      <c r="I100" s="213"/>
      <c r="J100" s="41"/>
      <c r="K100" s="41"/>
      <c r="L100" s="45"/>
      <c r="M100" s="214"/>
      <c r="N100" s="215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119</v>
      </c>
      <c r="AU100" s="18" t="s">
        <v>79</v>
      </c>
    </row>
    <row r="101" s="13" customFormat="1">
      <c r="A101" s="13"/>
      <c r="B101" s="216"/>
      <c r="C101" s="217"/>
      <c r="D101" s="218" t="s">
        <v>121</v>
      </c>
      <c r="E101" s="219" t="s">
        <v>19</v>
      </c>
      <c r="F101" s="220" t="s">
        <v>147</v>
      </c>
      <c r="G101" s="217"/>
      <c r="H101" s="221">
        <v>197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7" t="s">
        <v>121</v>
      </c>
      <c r="AU101" s="227" t="s">
        <v>79</v>
      </c>
      <c r="AV101" s="13" t="s">
        <v>79</v>
      </c>
      <c r="AW101" s="13" t="s">
        <v>33</v>
      </c>
      <c r="AX101" s="13" t="s">
        <v>72</v>
      </c>
      <c r="AY101" s="227" t="s">
        <v>110</v>
      </c>
    </row>
    <row r="102" s="13" customFormat="1">
      <c r="A102" s="13"/>
      <c r="B102" s="216"/>
      <c r="C102" s="217"/>
      <c r="D102" s="218" t="s">
        <v>121</v>
      </c>
      <c r="E102" s="219" t="s">
        <v>19</v>
      </c>
      <c r="F102" s="220" t="s">
        <v>148</v>
      </c>
      <c r="G102" s="217"/>
      <c r="H102" s="221">
        <v>204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7" t="s">
        <v>121</v>
      </c>
      <c r="AU102" s="227" t="s">
        <v>79</v>
      </c>
      <c r="AV102" s="13" t="s">
        <v>79</v>
      </c>
      <c r="AW102" s="13" t="s">
        <v>33</v>
      </c>
      <c r="AX102" s="13" t="s">
        <v>72</v>
      </c>
      <c r="AY102" s="227" t="s">
        <v>110</v>
      </c>
    </row>
    <row r="103" s="14" customFormat="1">
      <c r="A103" s="14"/>
      <c r="B103" s="228"/>
      <c r="C103" s="229"/>
      <c r="D103" s="218" t="s">
        <v>121</v>
      </c>
      <c r="E103" s="230" t="s">
        <v>19</v>
      </c>
      <c r="F103" s="231" t="s">
        <v>149</v>
      </c>
      <c r="G103" s="229"/>
      <c r="H103" s="232">
        <v>401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8" t="s">
        <v>121</v>
      </c>
      <c r="AU103" s="238" t="s">
        <v>79</v>
      </c>
      <c r="AV103" s="14" t="s">
        <v>117</v>
      </c>
      <c r="AW103" s="14" t="s">
        <v>33</v>
      </c>
      <c r="AX103" s="14" t="s">
        <v>77</v>
      </c>
      <c r="AY103" s="238" t="s">
        <v>110</v>
      </c>
    </row>
    <row r="104" s="2" customFormat="1" ht="33" customHeight="1">
      <c r="A104" s="39"/>
      <c r="B104" s="40"/>
      <c r="C104" s="198" t="s">
        <v>150</v>
      </c>
      <c r="D104" s="198" t="s">
        <v>112</v>
      </c>
      <c r="E104" s="199" t="s">
        <v>151</v>
      </c>
      <c r="F104" s="200" t="s">
        <v>152</v>
      </c>
      <c r="G104" s="201" t="s">
        <v>144</v>
      </c>
      <c r="H104" s="202">
        <v>7.5</v>
      </c>
      <c r="I104" s="203"/>
      <c r="J104" s="204">
        <f>ROUND(I104*H104,2)</f>
        <v>0</v>
      </c>
      <c r="K104" s="200" t="s">
        <v>116</v>
      </c>
      <c r="L104" s="45"/>
      <c r="M104" s="205" t="s">
        <v>19</v>
      </c>
      <c r="N104" s="206" t="s">
        <v>43</v>
      </c>
      <c r="O104" s="85"/>
      <c r="P104" s="207">
        <f>O104*H104</f>
        <v>0</v>
      </c>
      <c r="Q104" s="207">
        <v>0.00060999999999999997</v>
      </c>
      <c r="R104" s="207">
        <f>Q104*H104</f>
        <v>0.0045750000000000001</v>
      </c>
      <c r="S104" s="207">
        <v>0</v>
      </c>
      <c r="T104" s="20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9" t="s">
        <v>117</v>
      </c>
      <c r="AT104" s="209" t="s">
        <v>112</v>
      </c>
      <c r="AU104" s="209" t="s">
        <v>79</v>
      </c>
      <c r="AY104" s="18" t="s">
        <v>110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8" t="s">
        <v>77</v>
      </c>
      <c r="BK104" s="210">
        <f>ROUND(I104*H104,2)</f>
        <v>0</v>
      </c>
      <c r="BL104" s="18" t="s">
        <v>117</v>
      </c>
      <c r="BM104" s="209" t="s">
        <v>153</v>
      </c>
    </row>
    <row r="105" s="2" customFormat="1">
      <c r="A105" s="39"/>
      <c r="B105" s="40"/>
      <c r="C105" s="41"/>
      <c r="D105" s="211" t="s">
        <v>119</v>
      </c>
      <c r="E105" s="41"/>
      <c r="F105" s="212" t="s">
        <v>154</v>
      </c>
      <c r="G105" s="41"/>
      <c r="H105" s="41"/>
      <c r="I105" s="213"/>
      <c r="J105" s="41"/>
      <c r="K105" s="41"/>
      <c r="L105" s="45"/>
      <c r="M105" s="214"/>
      <c r="N105" s="215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119</v>
      </c>
      <c r="AU105" s="18" t="s">
        <v>79</v>
      </c>
    </row>
    <row r="106" s="13" customFormat="1">
      <c r="A106" s="13"/>
      <c r="B106" s="216"/>
      <c r="C106" s="217"/>
      <c r="D106" s="218" t="s">
        <v>121</v>
      </c>
      <c r="E106" s="219" t="s">
        <v>19</v>
      </c>
      <c r="F106" s="220" t="s">
        <v>155</v>
      </c>
      <c r="G106" s="217"/>
      <c r="H106" s="221">
        <v>2.5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7" t="s">
        <v>121</v>
      </c>
      <c r="AU106" s="227" t="s">
        <v>79</v>
      </c>
      <c r="AV106" s="13" t="s">
        <v>79</v>
      </c>
      <c r="AW106" s="13" t="s">
        <v>33</v>
      </c>
      <c r="AX106" s="13" t="s">
        <v>72</v>
      </c>
      <c r="AY106" s="227" t="s">
        <v>110</v>
      </c>
    </row>
    <row r="107" s="13" customFormat="1">
      <c r="A107" s="13"/>
      <c r="B107" s="216"/>
      <c r="C107" s="217"/>
      <c r="D107" s="218" t="s">
        <v>121</v>
      </c>
      <c r="E107" s="219" t="s">
        <v>19</v>
      </c>
      <c r="F107" s="220" t="s">
        <v>156</v>
      </c>
      <c r="G107" s="217"/>
      <c r="H107" s="221">
        <v>5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7" t="s">
        <v>121</v>
      </c>
      <c r="AU107" s="227" t="s">
        <v>79</v>
      </c>
      <c r="AV107" s="13" t="s">
        <v>79</v>
      </c>
      <c r="AW107" s="13" t="s">
        <v>33</v>
      </c>
      <c r="AX107" s="13" t="s">
        <v>72</v>
      </c>
      <c r="AY107" s="227" t="s">
        <v>110</v>
      </c>
    </row>
    <row r="108" s="14" customFormat="1">
      <c r="A108" s="14"/>
      <c r="B108" s="228"/>
      <c r="C108" s="229"/>
      <c r="D108" s="218" t="s">
        <v>121</v>
      </c>
      <c r="E108" s="230" t="s">
        <v>19</v>
      </c>
      <c r="F108" s="231" t="s">
        <v>149</v>
      </c>
      <c r="G108" s="229"/>
      <c r="H108" s="232">
        <v>7.5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8" t="s">
        <v>121</v>
      </c>
      <c r="AU108" s="238" t="s">
        <v>79</v>
      </c>
      <c r="AV108" s="14" t="s">
        <v>117</v>
      </c>
      <c r="AW108" s="14" t="s">
        <v>33</v>
      </c>
      <c r="AX108" s="14" t="s">
        <v>77</v>
      </c>
      <c r="AY108" s="238" t="s">
        <v>110</v>
      </c>
    </row>
    <row r="109" s="2" customFormat="1" ht="16.5" customHeight="1">
      <c r="A109" s="39"/>
      <c r="B109" s="40"/>
      <c r="C109" s="198" t="s">
        <v>157</v>
      </c>
      <c r="D109" s="198" t="s">
        <v>112</v>
      </c>
      <c r="E109" s="199" t="s">
        <v>158</v>
      </c>
      <c r="F109" s="200" t="s">
        <v>159</v>
      </c>
      <c r="G109" s="201" t="s">
        <v>144</v>
      </c>
      <c r="H109" s="202">
        <v>7.5</v>
      </c>
      <c r="I109" s="203"/>
      <c r="J109" s="204">
        <f>ROUND(I109*H109,2)</f>
        <v>0</v>
      </c>
      <c r="K109" s="200" t="s">
        <v>116</v>
      </c>
      <c r="L109" s="45"/>
      <c r="M109" s="205" t="s">
        <v>19</v>
      </c>
      <c r="N109" s="206" t="s">
        <v>43</v>
      </c>
      <c r="O109" s="85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9" t="s">
        <v>117</v>
      </c>
      <c r="AT109" s="209" t="s">
        <v>112</v>
      </c>
      <c r="AU109" s="209" t="s">
        <v>79</v>
      </c>
      <c r="AY109" s="18" t="s">
        <v>110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8" t="s">
        <v>77</v>
      </c>
      <c r="BK109" s="210">
        <f>ROUND(I109*H109,2)</f>
        <v>0</v>
      </c>
      <c r="BL109" s="18" t="s">
        <v>117</v>
      </c>
      <c r="BM109" s="209" t="s">
        <v>160</v>
      </c>
    </row>
    <row r="110" s="2" customFormat="1">
      <c r="A110" s="39"/>
      <c r="B110" s="40"/>
      <c r="C110" s="41"/>
      <c r="D110" s="211" t="s">
        <v>119</v>
      </c>
      <c r="E110" s="41"/>
      <c r="F110" s="212" t="s">
        <v>161</v>
      </c>
      <c r="G110" s="41"/>
      <c r="H110" s="41"/>
      <c r="I110" s="213"/>
      <c r="J110" s="41"/>
      <c r="K110" s="41"/>
      <c r="L110" s="45"/>
      <c r="M110" s="214"/>
      <c r="N110" s="215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119</v>
      </c>
      <c r="AU110" s="18" t="s">
        <v>79</v>
      </c>
    </row>
    <row r="111" s="13" customFormat="1">
      <c r="A111" s="13"/>
      <c r="B111" s="216"/>
      <c r="C111" s="217"/>
      <c r="D111" s="218" t="s">
        <v>121</v>
      </c>
      <c r="E111" s="219" t="s">
        <v>19</v>
      </c>
      <c r="F111" s="220" t="s">
        <v>155</v>
      </c>
      <c r="G111" s="217"/>
      <c r="H111" s="221">
        <v>2.5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7" t="s">
        <v>121</v>
      </c>
      <c r="AU111" s="227" t="s">
        <v>79</v>
      </c>
      <c r="AV111" s="13" t="s">
        <v>79</v>
      </c>
      <c r="AW111" s="13" t="s">
        <v>33</v>
      </c>
      <c r="AX111" s="13" t="s">
        <v>72</v>
      </c>
      <c r="AY111" s="227" t="s">
        <v>110</v>
      </c>
    </row>
    <row r="112" s="13" customFormat="1">
      <c r="A112" s="13"/>
      <c r="B112" s="216"/>
      <c r="C112" s="217"/>
      <c r="D112" s="218" t="s">
        <v>121</v>
      </c>
      <c r="E112" s="219" t="s">
        <v>19</v>
      </c>
      <c r="F112" s="220" t="s">
        <v>156</v>
      </c>
      <c r="G112" s="217"/>
      <c r="H112" s="221">
        <v>5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7" t="s">
        <v>121</v>
      </c>
      <c r="AU112" s="227" t="s">
        <v>79</v>
      </c>
      <c r="AV112" s="13" t="s">
        <v>79</v>
      </c>
      <c r="AW112" s="13" t="s">
        <v>33</v>
      </c>
      <c r="AX112" s="13" t="s">
        <v>72</v>
      </c>
      <c r="AY112" s="227" t="s">
        <v>110</v>
      </c>
    </row>
    <row r="113" s="14" customFormat="1">
      <c r="A113" s="14"/>
      <c r="B113" s="228"/>
      <c r="C113" s="229"/>
      <c r="D113" s="218" t="s">
        <v>121</v>
      </c>
      <c r="E113" s="230" t="s">
        <v>19</v>
      </c>
      <c r="F113" s="231" t="s">
        <v>149</v>
      </c>
      <c r="G113" s="229"/>
      <c r="H113" s="232">
        <v>7.5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8" t="s">
        <v>121</v>
      </c>
      <c r="AU113" s="238" t="s">
        <v>79</v>
      </c>
      <c r="AV113" s="14" t="s">
        <v>117</v>
      </c>
      <c r="AW113" s="14" t="s">
        <v>33</v>
      </c>
      <c r="AX113" s="14" t="s">
        <v>77</v>
      </c>
      <c r="AY113" s="238" t="s">
        <v>110</v>
      </c>
    </row>
    <row r="114" s="2" customFormat="1" ht="21.75" customHeight="1">
      <c r="A114" s="39"/>
      <c r="B114" s="40"/>
      <c r="C114" s="198" t="s">
        <v>162</v>
      </c>
      <c r="D114" s="198" t="s">
        <v>112</v>
      </c>
      <c r="E114" s="199" t="s">
        <v>163</v>
      </c>
      <c r="F114" s="200" t="s">
        <v>164</v>
      </c>
      <c r="G114" s="201" t="s">
        <v>115</v>
      </c>
      <c r="H114" s="202">
        <v>550</v>
      </c>
      <c r="I114" s="203"/>
      <c r="J114" s="204">
        <f>ROUND(I114*H114,2)</f>
        <v>0</v>
      </c>
      <c r="K114" s="200" t="s">
        <v>116</v>
      </c>
      <c r="L114" s="45"/>
      <c r="M114" s="205" t="s">
        <v>19</v>
      </c>
      <c r="N114" s="206" t="s">
        <v>43</v>
      </c>
      <c r="O114" s="85"/>
      <c r="P114" s="207">
        <f>O114*H114</f>
        <v>0</v>
      </c>
      <c r="Q114" s="207">
        <v>0</v>
      </c>
      <c r="R114" s="207">
        <f>Q114*H114</f>
        <v>0</v>
      </c>
      <c r="S114" s="207">
        <v>0.01</v>
      </c>
      <c r="T114" s="208">
        <f>S114*H114</f>
        <v>5.5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9" t="s">
        <v>117</v>
      </c>
      <c r="AT114" s="209" t="s">
        <v>112</v>
      </c>
      <c r="AU114" s="209" t="s">
        <v>79</v>
      </c>
      <c r="AY114" s="18" t="s">
        <v>110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8" t="s">
        <v>77</v>
      </c>
      <c r="BK114" s="210">
        <f>ROUND(I114*H114,2)</f>
        <v>0</v>
      </c>
      <c r="BL114" s="18" t="s">
        <v>117</v>
      </c>
      <c r="BM114" s="209" t="s">
        <v>165</v>
      </c>
    </row>
    <row r="115" s="2" customFormat="1">
      <c r="A115" s="39"/>
      <c r="B115" s="40"/>
      <c r="C115" s="41"/>
      <c r="D115" s="211" t="s">
        <v>119</v>
      </c>
      <c r="E115" s="41"/>
      <c r="F115" s="212" t="s">
        <v>166</v>
      </c>
      <c r="G115" s="41"/>
      <c r="H115" s="41"/>
      <c r="I115" s="213"/>
      <c r="J115" s="41"/>
      <c r="K115" s="41"/>
      <c r="L115" s="45"/>
      <c r="M115" s="214"/>
      <c r="N115" s="21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119</v>
      </c>
      <c r="AU115" s="18" t="s">
        <v>79</v>
      </c>
    </row>
    <row r="116" s="13" customFormat="1">
      <c r="A116" s="13"/>
      <c r="B116" s="216"/>
      <c r="C116" s="217"/>
      <c r="D116" s="218" t="s">
        <v>121</v>
      </c>
      <c r="E116" s="219" t="s">
        <v>19</v>
      </c>
      <c r="F116" s="220" t="s">
        <v>167</v>
      </c>
      <c r="G116" s="217"/>
      <c r="H116" s="221">
        <v>550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7" t="s">
        <v>121</v>
      </c>
      <c r="AU116" s="227" t="s">
        <v>79</v>
      </c>
      <c r="AV116" s="13" t="s">
        <v>79</v>
      </c>
      <c r="AW116" s="13" t="s">
        <v>33</v>
      </c>
      <c r="AX116" s="13" t="s">
        <v>77</v>
      </c>
      <c r="AY116" s="227" t="s">
        <v>110</v>
      </c>
    </row>
    <row r="117" s="15" customFormat="1">
      <c r="A117" s="15"/>
      <c r="B117" s="239"/>
      <c r="C117" s="240"/>
      <c r="D117" s="218" t="s">
        <v>121</v>
      </c>
      <c r="E117" s="241" t="s">
        <v>19</v>
      </c>
      <c r="F117" s="242" t="s">
        <v>168</v>
      </c>
      <c r="G117" s="240"/>
      <c r="H117" s="241" t="s">
        <v>19</v>
      </c>
      <c r="I117" s="243"/>
      <c r="J117" s="240"/>
      <c r="K117" s="240"/>
      <c r="L117" s="244"/>
      <c r="M117" s="245"/>
      <c r="N117" s="246"/>
      <c r="O117" s="246"/>
      <c r="P117" s="246"/>
      <c r="Q117" s="246"/>
      <c r="R117" s="246"/>
      <c r="S117" s="246"/>
      <c r="T117" s="24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48" t="s">
        <v>121</v>
      </c>
      <c r="AU117" s="248" t="s">
        <v>79</v>
      </c>
      <c r="AV117" s="15" t="s">
        <v>77</v>
      </c>
      <c r="AW117" s="15" t="s">
        <v>33</v>
      </c>
      <c r="AX117" s="15" t="s">
        <v>72</v>
      </c>
      <c r="AY117" s="248" t="s">
        <v>110</v>
      </c>
    </row>
    <row r="118" s="12" customFormat="1" ht="22.8" customHeight="1">
      <c r="A118" s="12"/>
      <c r="B118" s="182"/>
      <c r="C118" s="183"/>
      <c r="D118" s="184" t="s">
        <v>71</v>
      </c>
      <c r="E118" s="196" t="s">
        <v>169</v>
      </c>
      <c r="F118" s="196" t="s">
        <v>170</v>
      </c>
      <c r="G118" s="183"/>
      <c r="H118" s="183"/>
      <c r="I118" s="186"/>
      <c r="J118" s="197">
        <f>BK118</f>
        <v>0</v>
      </c>
      <c r="K118" s="183"/>
      <c r="L118" s="188"/>
      <c r="M118" s="189"/>
      <c r="N118" s="190"/>
      <c r="O118" s="190"/>
      <c r="P118" s="191">
        <f>SUM(P119:P138)</f>
        <v>0</v>
      </c>
      <c r="Q118" s="190"/>
      <c r="R118" s="191">
        <f>SUM(R119:R138)</f>
        <v>0</v>
      </c>
      <c r="S118" s="190"/>
      <c r="T118" s="192">
        <f>SUM(T119:T138)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3" t="s">
        <v>77</v>
      </c>
      <c r="AT118" s="194" t="s">
        <v>71</v>
      </c>
      <c r="AU118" s="194" t="s">
        <v>77</v>
      </c>
      <c r="AY118" s="193" t="s">
        <v>110</v>
      </c>
      <c r="BK118" s="195">
        <f>SUM(BK119:BK138)</f>
        <v>0</v>
      </c>
    </row>
    <row r="119" s="2" customFormat="1" ht="24.15" customHeight="1">
      <c r="A119" s="39"/>
      <c r="B119" s="40"/>
      <c r="C119" s="198" t="s">
        <v>135</v>
      </c>
      <c r="D119" s="198" t="s">
        <v>112</v>
      </c>
      <c r="E119" s="199" t="s">
        <v>171</v>
      </c>
      <c r="F119" s="200" t="s">
        <v>172</v>
      </c>
      <c r="G119" s="201" t="s">
        <v>173</v>
      </c>
      <c r="H119" s="202">
        <v>5.5</v>
      </c>
      <c r="I119" s="203"/>
      <c r="J119" s="204">
        <f>ROUND(I119*H119,2)</f>
        <v>0</v>
      </c>
      <c r="K119" s="200" t="s">
        <v>116</v>
      </c>
      <c r="L119" s="45"/>
      <c r="M119" s="205" t="s">
        <v>19</v>
      </c>
      <c r="N119" s="206" t="s">
        <v>43</v>
      </c>
      <c r="O119" s="85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9" t="s">
        <v>117</v>
      </c>
      <c r="AT119" s="209" t="s">
        <v>112</v>
      </c>
      <c r="AU119" s="209" t="s">
        <v>79</v>
      </c>
      <c r="AY119" s="18" t="s">
        <v>110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8" t="s">
        <v>77</v>
      </c>
      <c r="BK119" s="210">
        <f>ROUND(I119*H119,2)</f>
        <v>0</v>
      </c>
      <c r="BL119" s="18" t="s">
        <v>117</v>
      </c>
      <c r="BM119" s="209" t="s">
        <v>174</v>
      </c>
    </row>
    <row r="120" s="2" customFormat="1">
      <c r="A120" s="39"/>
      <c r="B120" s="40"/>
      <c r="C120" s="41"/>
      <c r="D120" s="211" t="s">
        <v>119</v>
      </c>
      <c r="E120" s="41"/>
      <c r="F120" s="212" t="s">
        <v>175</v>
      </c>
      <c r="G120" s="41"/>
      <c r="H120" s="41"/>
      <c r="I120" s="213"/>
      <c r="J120" s="41"/>
      <c r="K120" s="41"/>
      <c r="L120" s="45"/>
      <c r="M120" s="214"/>
      <c r="N120" s="215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119</v>
      </c>
      <c r="AU120" s="18" t="s">
        <v>79</v>
      </c>
    </row>
    <row r="121" s="13" customFormat="1">
      <c r="A121" s="13"/>
      <c r="B121" s="216"/>
      <c r="C121" s="217"/>
      <c r="D121" s="218" t="s">
        <v>121</v>
      </c>
      <c r="E121" s="219" t="s">
        <v>19</v>
      </c>
      <c r="F121" s="220" t="s">
        <v>176</v>
      </c>
      <c r="G121" s="217"/>
      <c r="H121" s="221">
        <v>5.5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7" t="s">
        <v>121</v>
      </c>
      <c r="AU121" s="227" t="s">
        <v>79</v>
      </c>
      <c r="AV121" s="13" t="s">
        <v>79</v>
      </c>
      <c r="AW121" s="13" t="s">
        <v>33</v>
      </c>
      <c r="AX121" s="13" t="s">
        <v>77</v>
      </c>
      <c r="AY121" s="227" t="s">
        <v>110</v>
      </c>
    </row>
    <row r="122" s="2" customFormat="1" ht="24.15" customHeight="1">
      <c r="A122" s="39"/>
      <c r="B122" s="40"/>
      <c r="C122" s="198" t="s">
        <v>177</v>
      </c>
      <c r="D122" s="198" t="s">
        <v>112</v>
      </c>
      <c r="E122" s="199" t="s">
        <v>178</v>
      </c>
      <c r="F122" s="200" t="s">
        <v>179</v>
      </c>
      <c r="G122" s="201" t="s">
        <v>173</v>
      </c>
      <c r="H122" s="202">
        <v>49.5</v>
      </c>
      <c r="I122" s="203"/>
      <c r="J122" s="204">
        <f>ROUND(I122*H122,2)</f>
        <v>0</v>
      </c>
      <c r="K122" s="200" t="s">
        <v>116</v>
      </c>
      <c r="L122" s="45"/>
      <c r="M122" s="205" t="s">
        <v>19</v>
      </c>
      <c r="N122" s="206" t="s">
        <v>43</v>
      </c>
      <c r="O122" s="85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9" t="s">
        <v>117</v>
      </c>
      <c r="AT122" s="209" t="s">
        <v>112</v>
      </c>
      <c r="AU122" s="209" t="s">
        <v>79</v>
      </c>
      <c r="AY122" s="18" t="s">
        <v>110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8" t="s">
        <v>77</v>
      </c>
      <c r="BK122" s="210">
        <f>ROUND(I122*H122,2)</f>
        <v>0</v>
      </c>
      <c r="BL122" s="18" t="s">
        <v>117</v>
      </c>
      <c r="BM122" s="209" t="s">
        <v>180</v>
      </c>
    </row>
    <row r="123" s="2" customFormat="1">
      <c r="A123" s="39"/>
      <c r="B123" s="40"/>
      <c r="C123" s="41"/>
      <c r="D123" s="211" t="s">
        <v>119</v>
      </c>
      <c r="E123" s="41"/>
      <c r="F123" s="212" t="s">
        <v>181</v>
      </c>
      <c r="G123" s="41"/>
      <c r="H123" s="41"/>
      <c r="I123" s="213"/>
      <c r="J123" s="41"/>
      <c r="K123" s="41"/>
      <c r="L123" s="45"/>
      <c r="M123" s="214"/>
      <c r="N123" s="215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119</v>
      </c>
      <c r="AU123" s="18" t="s">
        <v>79</v>
      </c>
    </row>
    <row r="124" s="15" customFormat="1">
      <c r="A124" s="15"/>
      <c r="B124" s="239"/>
      <c r="C124" s="240"/>
      <c r="D124" s="218" t="s">
        <v>121</v>
      </c>
      <c r="E124" s="241" t="s">
        <v>19</v>
      </c>
      <c r="F124" s="242" t="s">
        <v>182</v>
      </c>
      <c r="G124" s="240"/>
      <c r="H124" s="241" t="s">
        <v>19</v>
      </c>
      <c r="I124" s="243"/>
      <c r="J124" s="240"/>
      <c r="K124" s="240"/>
      <c r="L124" s="244"/>
      <c r="M124" s="245"/>
      <c r="N124" s="246"/>
      <c r="O124" s="246"/>
      <c r="P124" s="246"/>
      <c r="Q124" s="246"/>
      <c r="R124" s="246"/>
      <c r="S124" s="246"/>
      <c r="T124" s="24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48" t="s">
        <v>121</v>
      </c>
      <c r="AU124" s="248" t="s">
        <v>79</v>
      </c>
      <c r="AV124" s="15" t="s">
        <v>77</v>
      </c>
      <c r="AW124" s="15" t="s">
        <v>33</v>
      </c>
      <c r="AX124" s="15" t="s">
        <v>72</v>
      </c>
      <c r="AY124" s="248" t="s">
        <v>110</v>
      </c>
    </row>
    <row r="125" s="13" customFormat="1">
      <c r="A125" s="13"/>
      <c r="B125" s="216"/>
      <c r="C125" s="217"/>
      <c r="D125" s="218" t="s">
        <v>121</v>
      </c>
      <c r="E125" s="219" t="s">
        <v>19</v>
      </c>
      <c r="F125" s="220" t="s">
        <v>183</v>
      </c>
      <c r="G125" s="217"/>
      <c r="H125" s="221">
        <v>49.5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7" t="s">
        <v>121</v>
      </c>
      <c r="AU125" s="227" t="s">
        <v>79</v>
      </c>
      <c r="AV125" s="13" t="s">
        <v>79</v>
      </c>
      <c r="AW125" s="13" t="s">
        <v>33</v>
      </c>
      <c r="AX125" s="13" t="s">
        <v>77</v>
      </c>
      <c r="AY125" s="227" t="s">
        <v>110</v>
      </c>
    </row>
    <row r="126" s="2" customFormat="1" ht="24.15" customHeight="1">
      <c r="A126" s="39"/>
      <c r="B126" s="40"/>
      <c r="C126" s="198" t="s">
        <v>184</v>
      </c>
      <c r="D126" s="198" t="s">
        <v>112</v>
      </c>
      <c r="E126" s="199" t="s">
        <v>185</v>
      </c>
      <c r="F126" s="200" t="s">
        <v>186</v>
      </c>
      <c r="G126" s="201" t="s">
        <v>173</v>
      </c>
      <c r="H126" s="202">
        <v>111.09999999999999</v>
      </c>
      <c r="I126" s="203"/>
      <c r="J126" s="204">
        <f>ROUND(I126*H126,2)</f>
        <v>0</v>
      </c>
      <c r="K126" s="200" t="s">
        <v>116</v>
      </c>
      <c r="L126" s="45"/>
      <c r="M126" s="205" t="s">
        <v>19</v>
      </c>
      <c r="N126" s="206" t="s">
        <v>43</v>
      </c>
      <c r="O126" s="85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09" t="s">
        <v>117</v>
      </c>
      <c r="AT126" s="209" t="s">
        <v>112</v>
      </c>
      <c r="AU126" s="209" t="s">
        <v>79</v>
      </c>
      <c r="AY126" s="18" t="s">
        <v>110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8" t="s">
        <v>77</v>
      </c>
      <c r="BK126" s="210">
        <f>ROUND(I126*H126,2)</f>
        <v>0</v>
      </c>
      <c r="BL126" s="18" t="s">
        <v>117</v>
      </c>
      <c r="BM126" s="209" t="s">
        <v>187</v>
      </c>
    </row>
    <row r="127" s="2" customFormat="1">
      <c r="A127" s="39"/>
      <c r="B127" s="40"/>
      <c r="C127" s="41"/>
      <c r="D127" s="211" t="s">
        <v>119</v>
      </c>
      <c r="E127" s="41"/>
      <c r="F127" s="212" t="s">
        <v>188</v>
      </c>
      <c r="G127" s="41"/>
      <c r="H127" s="41"/>
      <c r="I127" s="213"/>
      <c r="J127" s="41"/>
      <c r="K127" s="41"/>
      <c r="L127" s="45"/>
      <c r="M127" s="214"/>
      <c r="N127" s="215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119</v>
      </c>
      <c r="AU127" s="18" t="s">
        <v>79</v>
      </c>
    </row>
    <row r="128" s="13" customFormat="1">
      <c r="A128" s="13"/>
      <c r="B128" s="216"/>
      <c r="C128" s="217"/>
      <c r="D128" s="218" t="s">
        <v>121</v>
      </c>
      <c r="E128" s="219" t="s">
        <v>19</v>
      </c>
      <c r="F128" s="220" t="s">
        <v>189</v>
      </c>
      <c r="G128" s="217"/>
      <c r="H128" s="221">
        <v>111.09999999999999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7" t="s">
        <v>121</v>
      </c>
      <c r="AU128" s="227" t="s">
        <v>79</v>
      </c>
      <c r="AV128" s="13" t="s">
        <v>79</v>
      </c>
      <c r="AW128" s="13" t="s">
        <v>33</v>
      </c>
      <c r="AX128" s="13" t="s">
        <v>77</v>
      </c>
      <c r="AY128" s="227" t="s">
        <v>110</v>
      </c>
    </row>
    <row r="129" s="2" customFormat="1" ht="24.15" customHeight="1">
      <c r="A129" s="39"/>
      <c r="B129" s="40"/>
      <c r="C129" s="198" t="s">
        <v>190</v>
      </c>
      <c r="D129" s="198" t="s">
        <v>112</v>
      </c>
      <c r="E129" s="199" t="s">
        <v>191</v>
      </c>
      <c r="F129" s="200" t="s">
        <v>179</v>
      </c>
      <c r="G129" s="201" t="s">
        <v>173</v>
      </c>
      <c r="H129" s="202">
        <v>999.89999999999998</v>
      </c>
      <c r="I129" s="203"/>
      <c r="J129" s="204">
        <f>ROUND(I129*H129,2)</f>
        <v>0</v>
      </c>
      <c r="K129" s="200" t="s">
        <v>116</v>
      </c>
      <c r="L129" s="45"/>
      <c r="M129" s="205" t="s">
        <v>19</v>
      </c>
      <c r="N129" s="206" t="s">
        <v>43</v>
      </c>
      <c r="O129" s="85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9" t="s">
        <v>117</v>
      </c>
      <c r="AT129" s="209" t="s">
        <v>112</v>
      </c>
      <c r="AU129" s="209" t="s">
        <v>79</v>
      </c>
      <c r="AY129" s="18" t="s">
        <v>110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8" t="s">
        <v>77</v>
      </c>
      <c r="BK129" s="210">
        <f>ROUND(I129*H129,2)</f>
        <v>0</v>
      </c>
      <c r="BL129" s="18" t="s">
        <v>117</v>
      </c>
      <c r="BM129" s="209" t="s">
        <v>192</v>
      </c>
    </row>
    <row r="130" s="2" customFormat="1">
      <c r="A130" s="39"/>
      <c r="B130" s="40"/>
      <c r="C130" s="41"/>
      <c r="D130" s="211" t="s">
        <v>119</v>
      </c>
      <c r="E130" s="41"/>
      <c r="F130" s="212" t="s">
        <v>193</v>
      </c>
      <c r="G130" s="41"/>
      <c r="H130" s="41"/>
      <c r="I130" s="213"/>
      <c r="J130" s="41"/>
      <c r="K130" s="41"/>
      <c r="L130" s="45"/>
      <c r="M130" s="214"/>
      <c r="N130" s="215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119</v>
      </c>
      <c r="AU130" s="18" t="s">
        <v>79</v>
      </c>
    </row>
    <row r="131" s="15" customFormat="1">
      <c r="A131" s="15"/>
      <c r="B131" s="239"/>
      <c r="C131" s="240"/>
      <c r="D131" s="218" t="s">
        <v>121</v>
      </c>
      <c r="E131" s="241" t="s">
        <v>19</v>
      </c>
      <c r="F131" s="242" t="s">
        <v>182</v>
      </c>
      <c r="G131" s="240"/>
      <c r="H131" s="241" t="s">
        <v>19</v>
      </c>
      <c r="I131" s="243"/>
      <c r="J131" s="240"/>
      <c r="K131" s="240"/>
      <c r="L131" s="244"/>
      <c r="M131" s="245"/>
      <c r="N131" s="246"/>
      <c r="O131" s="246"/>
      <c r="P131" s="246"/>
      <c r="Q131" s="246"/>
      <c r="R131" s="246"/>
      <c r="S131" s="246"/>
      <c r="T131" s="24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48" t="s">
        <v>121</v>
      </c>
      <c r="AU131" s="248" t="s">
        <v>79</v>
      </c>
      <c r="AV131" s="15" t="s">
        <v>77</v>
      </c>
      <c r="AW131" s="15" t="s">
        <v>33</v>
      </c>
      <c r="AX131" s="15" t="s">
        <v>72</v>
      </c>
      <c r="AY131" s="248" t="s">
        <v>110</v>
      </c>
    </row>
    <row r="132" s="13" customFormat="1">
      <c r="A132" s="13"/>
      <c r="B132" s="216"/>
      <c r="C132" s="217"/>
      <c r="D132" s="218" t="s">
        <v>121</v>
      </c>
      <c r="E132" s="219" t="s">
        <v>19</v>
      </c>
      <c r="F132" s="220" t="s">
        <v>194</v>
      </c>
      <c r="G132" s="217"/>
      <c r="H132" s="221">
        <v>999.89999999999998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7" t="s">
        <v>121</v>
      </c>
      <c r="AU132" s="227" t="s">
        <v>79</v>
      </c>
      <c r="AV132" s="13" t="s">
        <v>79</v>
      </c>
      <c r="AW132" s="13" t="s">
        <v>33</v>
      </c>
      <c r="AX132" s="13" t="s">
        <v>77</v>
      </c>
      <c r="AY132" s="227" t="s">
        <v>110</v>
      </c>
    </row>
    <row r="133" s="2" customFormat="1" ht="24.15" customHeight="1">
      <c r="A133" s="39"/>
      <c r="B133" s="40"/>
      <c r="C133" s="198" t="s">
        <v>195</v>
      </c>
      <c r="D133" s="198" t="s">
        <v>112</v>
      </c>
      <c r="E133" s="199" t="s">
        <v>196</v>
      </c>
      <c r="F133" s="200" t="s">
        <v>197</v>
      </c>
      <c r="G133" s="201" t="s">
        <v>173</v>
      </c>
      <c r="H133" s="202">
        <v>5.5</v>
      </c>
      <c r="I133" s="203"/>
      <c r="J133" s="204">
        <f>ROUND(I133*H133,2)</f>
        <v>0</v>
      </c>
      <c r="K133" s="200" t="s">
        <v>116</v>
      </c>
      <c r="L133" s="45"/>
      <c r="M133" s="205" t="s">
        <v>19</v>
      </c>
      <c r="N133" s="206" t="s">
        <v>43</v>
      </c>
      <c r="O133" s="85"/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9" t="s">
        <v>117</v>
      </c>
      <c r="AT133" s="209" t="s">
        <v>112</v>
      </c>
      <c r="AU133" s="209" t="s">
        <v>79</v>
      </c>
      <c r="AY133" s="18" t="s">
        <v>110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8" t="s">
        <v>77</v>
      </c>
      <c r="BK133" s="210">
        <f>ROUND(I133*H133,2)</f>
        <v>0</v>
      </c>
      <c r="BL133" s="18" t="s">
        <v>117</v>
      </c>
      <c r="BM133" s="209" t="s">
        <v>198</v>
      </c>
    </row>
    <row r="134" s="2" customFormat="1">
      <c r="A134" s="39"/>
      <c r="B134" s="40"/>
      <c r="C134" s="41"/>
      <c r="D134" s="211" t="s">
        <v>119</v>
      </c>
      <c r="E134" s="41"/>
      <c r="F134" s="212" t="s">
        <v>199</v>
      </c>
      <c r="G134" s="41"/>
      <c r="H134" s="41"/>
      <c r="I134" s="213"/>
      <c r="J134" s="41"/>
      <c r="K134" s="41"/>
      <c r="L134" s="45"/>
      <c r="M134" s="214"/>
      <c r="N134" s="215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119</v>
      </c>
      <c r="AU134" s="18" t="s">
        <v>79</v>
      </c>
    </row>
    <row r="135" s="13" customFormat="1">
      <c r="A135" s="13"/>
      <c r="B135" s="216"/>
      <c r="C135" s="217"/>
      <c r="D135" s="218" t="s">
        <v>121</v>
      </c>
      <c r="E135" s="219" t="s">
        <v>19</v>
      </c>
      <c r="F135" s="220" t="s">
        <v>176</v>
      </c>
      <c r="G135" s="217"/>
      <c r="H135" s="221">
        <v>5.5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7" t="s">
        <v>121</v>
      </c>
      <c r="AU135" s="227" t="s">
        <v>79</v>
      </c>
      <c r="AV135" s="13" t="s">
        <v>79</v>
      </c>
      <c r="AW135" s="13" t="s">
        <v>33</v>
      </c>
      <c r="AX135" s="13" t="s">
        <v>77</v>
      </c>
      <c r="AY135" s="227" t="s">
        <v>110</v>
      </c>
    </row>
    <row r="136" s="2" customFormat="1" ht="24.15" customHeight="1">
      <c r="A136" s="39"/>
      <c r="B136" s="40"/>
      <c r="C136" s="198" t="s">
        <v>200</v>
      </c>
      <c r="D136" s="198" t="s">
        <v>112</v>
      </c>
      <c r="E136" s="199" t="s">
        <v>201</v>
      </c>
      <c r="F136" s="200" t="s">
        <v>202</v>
      </c>
      <c r="G136" s="201" t="s">
        <v>173</v>
      </c>
      <c r="H136" s="202">
        <v>111.09999999999999</v>
      </c>
      <c r="I136" s="203"/>
      <c r="J136" s="204">
        <f>ROUND(I136*H136,2)</f>
        <v>0</v>
      </c>
      <c r="K136" s="200" t="s">
        <v>116</v>
      </c>
      <c r="L136" s="45"/>
      <c r="M136" s="205" t="s">
        <v>19</v>
      </c>
      <c r="N136" s="206" t="s">
        <v>43</v>
      </c>
      <c r="O136" s="85"/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9" t="s">
        <v>117</v>
      </c>
      <c r="AT136" s="209" t="s">
        <v>112</v>
      </c>
      <c r="AU136" s="209" t="s">
        <v>79</v>
      </c>
      <c r="AY136" s="18" t="s">
        <v>110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8" t="s">
        <v>77</v>
      </c>
      <c r="BK136" s="210">
        <f>ROUND(I136*H136,2)</f>
        <v>0</v>
      </c>
      <c r="BL136" s="18" t="s">
        <v>117</v>
      </c>
      <c r="BM136" s="209" t="s">
        <v>203</v>
      </c>
    </row>
    <row r="137" s="2" customFormat="1">
      <c r="A137" s="39"/>
      <c r="B137" s="40"/>
      <c r="C137" s="41"/>
      <c r="D137" s="211" t="s">
        <v>119</v>
      </c>
      <c r="E137" s="41"/>
      <c r="F137" s="212" t="s">
        <v>204</v>
      </c>
      <c r="G137" s="41"/>
      <c r="H137" s="41"/>
      <c r="I137" s="213"/>
      <c r="J137" s="41"/>
      <c r="K137" s="41"/>
      <c r="L137" s="45"/>
      <c r="M137" s="214"/>
      <c r="N137" s="215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119</v>
      </c>
      <c r="AU137" s="18" t="s">
        <v>79</v>
      </c>
    </row>
    <row r="138" s="13" customFormat="1">
      <c r="A138" s="13"/>
      <c r="B138" s="216"/>
      <c r="C138" s="217"/>
      <c r="D138" s="218" t="s">
        <v>121</v>
      </c>
      <c r="E138" s="219" t="s">
        <v>19</v>
      </c>
      <c r="F138" s="220" t="s">
        <v>189</v>
      </c>
      <c r="G138" s="217"/>
      <c r="H138" s="221">
        <v>111.09999999999999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7" t="s">
        <v>121</v>
      </c>
      <c r="AU138" s="227" t="s">
        <v>79</v>
      </c>
      <c r="AV138" s="13" t="s">
        <v>79</v>
      </c>
      <c r="AW138" s="13" t="s">
        <v>33</v>
      </c>
      <c r="AX138" s="13" t="s">
        <v>77</v>
      </c>
      <c r="AY138" s="227" t="s">
        <v>110</v>
      </c>
    </row>
    <row r="139" s="12" customFormat="1" ht="22.8" customHeight="1">
      <c r="A139" s="12"/>
      <c r="B139" s="182"/>
      <c r="C139" s="183"/>
      <c r="D139" s="184" t="s">
        <v>71</v>
      </c>
      <c r="E139" s="196" t="s">
        <v>205</v>
      </c>
      <c r="F139" s="196" t="s">
        <v>206</v>
      </c>
      <c r="G139" s="183"/>
      <c r="H139" s="183"/>
      <c r="I139" s="186"/>
      <c r="J139" s="197">
        <f>BK139</f>
        <v>0</v>
      </c>
      <c r="K139" s="183"/>
      <c r="L139" s="188"/>
      <c r="M139" s="189"/>
      <c r="N139" s="190"/>
      <c r="O139" s="190"/>
      <c r="P139" s="191">
        <f>SUM(P140:P141)</f>
        <v>0</v>
      </c>
      <c r="Q139" s="190"/>
      <c r="R139" s="191">
        <f>SUM(R140:R141)</f>
        <v>0</v>
      </c>
      <c r="S139" s="190"/>
      <c r="T139" s="192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3" t="s">
        <v>77</v>
      </c>
      <c r="AT139" s="194" t="s">
        <v>71</v>
      </c>
      <c r="AU139" s="194" t="s">
        <v>77</v>
      </c>
      <c r="AY139" s="193" t="s">
        <v>110</v>
      </c>
      <c r="BK139" s="195">
        <f>SUM(BK140:BK141)</f>
        <v>0</v>
      </c>
    </row>
    <row r="140" s="2" customFormat="1" ht="24.15" customHeight="1">
      <c r="A140" s="39"/>
      <c r="B140" s="40"/>
      <c r="C140" s="198" t="s">
        <v>8</v>
      </c>
      <c r="D140" s="198" t="s">
        <v>112</v>
      </c>
      <c r="E140" s="199" t="s">
        <v>207</v>
      </c>
      <c r="F140" s="200" t="s">
        <v>208</v>
      </c>
      <c r="G140" s="201" t="s">
        <v>173</v>
      </c>
      <c r="H140" s="202">
        <v>30.344999999999999</v>
      </c>
      <c r="I140" s="203"/>
      <c r="J140" s="204">
        <f>ROUND(I140*H140,2)</f>
        <v>0</v>
      </c>
      <c r="K140" s="200" t="s">
        <v>116</v>
      </c>
      <c r="L140" s="45"/>
      <c r="M140" s="205" t="s">
        <v>19</v>
      </c>
      <c r="N140" s="206" t="s">
        <v>43</v>
      </c>
      <c r="O140" s="85"/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9" t="s">
        <v>117</v>
      </c>
      <c r="AT140" s="209" t="s">
        <v>112</v>
      </c>
      <c r="AU140" s="209" t="s">
        <v>79</v>
      </c>
      <c r="AY140" s="18" t="s">
        <v>110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8" t="s">
        <v>77</v>
      </c>
      <c r="BK140" s="210">
        <f>ROUND(I140*H140,2)</f>
        <v>0</v>
      </c>
      <c r="BL140" s="18" t="s">
        <v>117</v>
      </c>
      <c r="BM140" s="209" t="s">
        <v>209</v>
      </c>
    </row>
    <row r="141" s="2" customFormat="1">
      <c r="A141" s="39"/>
      <c r="B141" s="40"/>
      <c r="C141" s="41"/>
      <c r="D141" s="211" t="s">
        <v>119</v>
      </c>
      <c r="E141" s="41"/>
      <c r="F141" s="212" t="s">
        <v>210</v>
      </c>
      <c r="G141" s="41"/>
      <c r="H141" s="41"/>
      <c r="I141" s="213"/>
      <c r="J141" s="41"/>
      <c r="K141" s="41"/>
      <c r="L141" s="45"/>
      <c r="M141" s="214"/>
      <c r="N141" s="215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119</v>
      </c>
      <c r="AU141" s="18" t="s">
        <v>79</v>
      </c>
    </row>
    <row r="142" s="12" customFormat="1" ht="25.92" customHeight="1">
      <c r="A142" s="12"/>
      <c r="B142" s="182"/>
      <c r="C142" s="183"/>
      <c r="D142" s="184" t="s">
        <v>71</v>
      </c>
      <c r="E142" s="185" t="s">
        <v>211</v>
      </c>
      <c r="F142" s="185" t="s">
        <v>212</v>
      </c>
      <c r="G142" s="183"/>
      <c r="H142" s="183"/>
      <c r="I142" s="186"/>
      <c r="J142" s="187">
        <f>BK142</f>
        <v>0</v>
      </c>
      <c r="K142" s="183"/>
      <c r="L142" s="188"/>
      <c r="M142" s="189"/>
      <c r="N142" s="190"/>
      <c r="O142" s="190"/>
      <c r="P142" s="191">
        <f>P143+P154+P158</f>
        <v>0</v>
      </c>
      <c r="Q142" s="190"/>
      <c r="R142" s="191">
        <f>R143+R154+R158</f>
        <v>0</v>
      </c>
      <c r="S142" s="190"/>
      <c r="T142" s="192">
        <f>T143+T154+T158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3" t="s">
        <v>123</v>
      </c>
      <c r="AT142" s="194" t="s">
        <v>71</v>
      </c>
      <c r="AU142" s="194" t="s">
        <v>72</v>
      </c>
      <c r="AY142" s="193" t="s">
        <v>110</v>
      </c>
      <c r="BK142" s="195">
        <f>BK143+BK154+BK158</f>
        <v>0</v>
      </c>
    </row>
    <row r="143" s="12" customFormat="1" ht="22.8" customHeight="1">
      <c r="A143" s="12"/>
      <c r="B143" s="182"/>
      <c r="C143" s="183"/>
      <c r="D143" s="184" t="s">
        <v>71</v>
      </c>
      <c r="E143" s="196" t="s">
        <v>213</v>
      </c>
      <c r="F143" s="196" t="s">
        <v>214</v>
      </c>
      <c r="G143" s="183"/>
      <c r="H143" s="183"/>
      <c r="I143" s="186"/>
      <c r="J143" s="197">
        <f>BK143</f>
        <v>0</v>
      </c>
      <c r="K143" s="183"/>
      <c r="L143" s="188"/>
      <c r="M143" s="189"/>
      <c r="N143" s="190"/>
      <c r="O143" s="190"/>
      <c r="P143" s="191">
        <f>SUM(P144:P153)</f>
        <v>0</v>
      </c>
      <c r="Q143" s="190"/>
      <c r="R143" s="191">
        <f>SUM(R144:R153)</f>
        <v>0</v>
      </c>
      <c r="S143" s="190"/>
      <c r="T143" s="192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3" t="s">
        <v>123</v>
      </c>
      <c r="AT143" s="194" t="s">
        <v>71</v>
      </c>
      <c r="AU143" s="194" t="s">
        <v>77</v>
      </c>
      <c r="AY143" s="193" t="s">
        <v>110</v>
      </c>
      <c r="BK143" s="195">
        <f>SUM(BK144:BK153)</f>
        <v>0</v>
      </c>
    </row>
    <row r="144" s="2" customFormat="1" ht="16.5" customHeight="1">
      <c r="A144" s="39"/>
      <c r="B144" s="40"/>
      <c r="C144" s="198" t="s">
        <v>215</v>
      </c>
      <c r="D144" s="198" t="s">
        <v>112</v>
      </c>
      <c r="E144" s="199" t="s">
        <v>216</v>
      </c>
      <c r="F144" s="200" t="s">
        <v>217</v>
      </c>
      <c r="G144" s="201" t="s">
        <v>218</v>
      </c>
      <c r="H144" s="202">
        <v>2</v>
      </c>
      <c r="I144" s="203"/>
      <c r="J144" s="204">
        <f>ROUND(I144*H144,2)</f>
        <v>0</v>
      </c>
      <c r="K144" s="200" t="s">
        <v>116</v>
      </c>
      <c r="L144" s="45"/>
      <c r="M144" s="205" t="s">
        <v>19</v>
      </c>
      <c r="N144" s="206" t="s">
        <v>43</v>
      </c>
      <c r="O144" s="85"/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9" t="s">
        <v>219</v>
      </c>
      <c r="AT144" s="209" t="s">
        <v>112</v>
      </c>
      <c r="AU144" s="209" t="s">
        <v>79</v>
      </c>
      <c r="AY144" s="18" t="s">
        <v>110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8" t="s">
        <v>77</v>
      </c>
      <c r="BK144" s="210">
        <f>ROUND(I144*H144,2)</f>
        <v>0</v>
      </c>
      <c r="BL144" s="18" t="s">
        <v>219</v>
      </c>
      <c r="BM144" s="209" t="s">
        <v>220</v>
      </c>
    </row>
    <row r="145" s="2" customFormat="1">
      <c r="A145" s="39"/>
      <c r="B145" s="40"/>
      <c r="C145" s="41"/>
      <c r="D145" s="211" t="s">
        <v>119</v>
      </c>
      <c r="E145" s="41"/>
      <c r="F145" s="212" t="s">
        <v>221</v>
      </c>
      <c r="G145" s="41"/>
      <c r="H145" s="41"/>
      <c r="I145" s="213"/>
      <c r="J145" s="41"/>
      <c r="K145" s="41"/>
      <c r="L145" s="45"/>
      <c r="M145" s="214"/>
      <c r="N145" s="215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119</v>
      </c>
      <c r="AU145" s="18" t="s">
        <v>79</v>
      </c>
    </row>
    <row r="146" s="13" customFormat="1">
      <c r="A146" s="13"/>
      <c r="B146" s="216"/>
      <c r="C146" s="217"/>
      <c r="D146" s="218" t="s">
        <v>121</v>
      </c>
      <c r="E146" s="219" t="s">
        <v>19</v>
      </c>
      <c r="F146" s="220" t="s">
        <v>222</v>
      </c>
      <c r="G146" s="217"/>
      <c r="H146" s="221">
        <v>1</v>
      </c>
      <c r="I146" s="222"/>
      <c r="J146" s="217"/>
      <c r="K146" s="217"/>
      <c r="L146" s="223"/>
      <c r="M146" s="224"/>
      <c r="N146" s="225"/>
      <c r="O146" s="225"/>
      <c r="P146" s="225"/>
      <c r="Q146" s="225"/>
      <c r="R146" s="225"/>
      <c r="S146" s="225"/>
      <c r="T146" s="22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7" t="s">
        <v>121</v>
      </c>
      <c r="AU146" s="227" t="s">
        <v>79</v>
      </c>
      <c r="AV146" s="13" t="s">
        <v>79</v>
      </c>
      <c r="AW146" s="13" t="s">
        <v>33</v>
      </c>
      <c r="AX146" s="13" t="s">
        <v>72</v>
      </c>
      <c r="AY146" s="227" t="s">
        <v>110</v>
      </c>
    </row>
    <row r="147" s="13" customFormat="1">
      <c r="A147" s="13"/>
      <c r="B147" s="216"/>
      <c r="C147" s="217"/>
      <c r="D147" s="218" t="s">
        <v>121</v>
      </c>
      <c r="E147" s="219" t="s">
        <v>19</v>
      </c>
      <c r="F147" s="220" t="s">
        <v>223</v>
      </c>
      <c r="G147" s="217"/>
      <c r="H147" s="221">
        <v>1</v>
      </c>
      <c r="I147" s="222"/>
      <c r="J147" s="217"/>
      <c r="K147" s="217"/>
      <c r="L147" s="223"/>
      <c r="M147" s="224"/>
      <c r="N147" s="225"/>
      <c r="O147" s="225"/>
      <c r="P147" s="225"/>
      <c r="Q147" s="225"/>
      <c r="R147" s="225"/>
      <c r="S147" s="225"/>
      <c r="T147" s="22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7" t="s">
        <v>121</v>
      </c>
      <c r="AU147" s="227" t="s">
        <v>79</v>
      </c>
      <c r="AV147" s="13" t="s">
        <v>79</v>
      </c>
      <c r="AW147" s="13" t="s">
        <v>33</v>
      </c>
      <c r="AX147" s="13" t="s">
        <v>72</v>
      </c>
      <c r="AY147" s="227" t="s">
        <v>110</v>
      </c>
    </row>
    <row r="148" s="14" customFormat="1">
      <c r="A148" s="14"/>
      <c r="B148" s="228"/>
      <c r="C148" s="229"/>
      <c r="D148" s="218" t="s">
        <v>121</v>
      </c>
      <c r="E148" s="230" t="s">
        <v>19</v>
      </c>
      <c r="F148" s="231" t="s">
        <v>149</v>
      </c>
      <c r="G148" s="229"/>
      <c r="H148" s="232">
        <v>2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8" t="s">
        <v>121</v>
      </c>
      <c r="AU148" s="238" t="s">
        <v>79</v>
      </c>
      <c r="AV148" s="14" t="s">
        <v>117</v>
      </c>
      <c r="AW148" s="14" t="s">
        <v>33</v>
      </c>
      <c r="AX148" s="14" t="s">
        <v>77</v>
      </c>
      <c r="AY148" s="238" t="s">
        <v>110</v>
      </c>
    </row>
    <row r="149" s="2" customFormat="1" ht="16.5" customHeight="1">
      <c r="A149" s="39"/>
      <c r="B149" s="40"/>
      <c r="C149" s="198" t="s">
        <v>224</v>
      </c>
      <c r="D149" s="198" t="s">
        <v>112</v>
      </c>
      <c r="E149" s="199" t="s">
        <v>225</v>
      </c>
      <c r="F149" s="200" t="s">
        <v>226</v>
      </c>
      <c r="G149" s="201" t="s">
        <v>218</v>
      </c>
      <c r="H149" s="202">
        <v>4</v>
      </c>
      <c r="I149" s="203"/>
      <c r="J149" s="204">
        <f>ROUND(I149*H149,2)</f>
        <v>0</v>
      </c>
      <c r="K149" s="200" t="s">
        <v>116</v>
      </c>
      <c r="L149" s="45"/>
      <c r="M149" s="205" t="s">
        <v>19</v>
      </c>
      <c r="N149" s="206" t="s">
        <v>43</v>
      </c>
      <c r="O149" s="85"/>
      <c r="P149" s="207">
        <f>O149*H149</f>
        <v>0</v>
      </c>
      <c r="Q149" s="207">
        <v>0</v>
      </c>
      <c r="R149" s="207">
        <f>Q149*H149</f>
        <v>0</v>
      </c>
      <c r="S149" s="207">
        <v>0</v>
      </c>
      <c r="T149" s="20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9" t="s">
        <v>219</v>
      </c>
      <c r="AT149" s="209" t="s">
        <v>112</v>
      </c>
      <c r="AU149" s="209" t="s">
        <v>79</v>
      </c>
      <c r="AY149" s="18" t="s">
        <v>110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18" t="s">
        <v>77</v>
      </c>
      <c r="BK149" s="210">
        <f>ROUND(I149*H149,2)</f>
        <v>0</v>
      </c>
      <c r="BL149" s="18" t="s">
        <v>219</v>
      </c>
      <c r="BM149" s="209" t="s">
        <v>227</v>
      </c>
    </row>
    <row r="150" s="2" customFormat="1">
      <c r="A150" s="39"/>
      <c r="B150" s="40"/>
      <c r="C150" s="41"/>
      <c r="D150" s="211" t="s">
        <v>119</v>
      </c>
      <c r="E150" s="41"/>
      <c r="F150" s="212" t="s">
        <v>228</v>
      </c>
      <c r="G150" s="41"/>
      <c r="H150" s="41"/>
      <c r="I150" s="213"/>
      <c r="J150" s="41"/>
      <c r="K150" s="41"/>
      <c r="L150" s="45"/>
      <c r="M150" s="214"/>
      <c r="N150" s="215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119</v>
      </c>
      <c r="AU150" s="18" t="s">
        <v>79</v>
      </c>
    </row>
    <row r="151" s="13" customFormat="1">
      <c r="A151" s="13"/>
      <c r="B151" s="216"/>
      <c r="C151" s="217"/>
      <c r="D151" s="218" t="s">
        <v>121</v>
      </c>
      <c r="E151" s="219" t="s">
        <v>19</v>
      </c>
      <c r="F151" s="220" t="s">
        <v>229</v>
      </c>
      <c r="G151" s="217"/>
      <c r="H151" s="221">
        <v>4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7" t="s">
        <v>121</v>
      </c>
      <c r="AU151" s="227" t="s">
        <v>79</v>
      </c>
      <c r="AV151" s="13" t="s">
        <v>79</v>
      </c>
      <c r="AW151" s="13" t="s">
        <v>33</v>
      </c>
      <c r="AX151" s="13" t="s">
        <v>77</v>
      </c>
      <c r="AY151" s="227" t="s">
        <v>110</v>
      </c>
    </row>
    <row r="152" s="2" customFormat="1" ht="16.5" customHeight="1">
      <c r="A152" s="39"/>
      <c r="B152" s="40"/>
      <c r="C152" s="198" t="s">
        <v>230</v>
      </c>
      <c r="D152" s="198" t="s">
        <v>112</v>
      </c>
      <c r="E152" s="199" t="s">
        <v>231</v>
      </c>
      <c r="F152" s="200" t="s">
        <v>232</v>
      </c>
      <c r="G152" s="201" t="s">
        <v>218</v>
      </c>
      <c r="H152" s="202">
        <v>2</v>
      </c>
      <c r="I152" s="203"/>
      <c r="J152" s="204">
        <f>ROUND(I152*H152,2)</f>
        <v>0</v>
      </c>
      <c r="K152" s="200" t="s">
        <v>116</v>
      </c>
      <c r="L152" s="45"/>
      <c r="M152" s="205" t="s">
        <v>19</v>
      </c>
      <c r="N152" s="206" t="s">
        <v>43</v>
      </c>
      <c r="O152" s="85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09" t="s">
        <v>219</v>
      </c>
      <c r="AT152" s="209" t="s">
        <v>112</v>
      </c>
      <c r="AU152" s="209" t="s">
        <v>79</v>
      </c>
      <c r="AY152" s="18" t="s">
        <v>110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8" t="s">
        <v>77</v>
      </c>
      <c r="BK152" s="210">
        <f>ROUND(I152*H152,2)</f>
        <v>0</v>
      </c>
      <c r="BL152" s="18" t="s">
        <v>219</v>
      </c>
      <c r="BM152" s="209" t="s">
        <v>233</v>
      </c>
    </row>
    <row r="153" s="2" customFormat="1">
      <c r="A153" s="39"/>
      <c r="B153" s="40"/>
      <c r="C153" s="41"/>
      <c r="D153" s="211" t="s">
        <v>119</v>
      </c>
      <c r="E153" s="41"/>
      <c r="F153" s="212" t="s">
        <v>234</v>
      </c>
      <c r="G153" s="41"/>
      <c r="H153" s="41"/>
      <c r="I153" s="213"/>
      <c r="J153" s="41"/>
      <c r="K153" s="41"/>
      <c r="L153" s="45"/>
      <c r="M153" s="214"/>
      <c r="N153" s="215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119</v>
      </c>
      <c r="AU153" s="18" t="s">
        <v>79</v>
      </c>
    </row>
    <row r="154" s="12" customFormat="1" ht="22.8" customHeight="1">
      <c r="A154" s="12"/>
      <c r="B154" s="182"/>
      <c r="C154" s="183"/>
      <c r="D154" s="184" t="s">
        <v>71</v>
      </c>
      <c r="E154" s="196" t="s">
        <v>235</v>
      </c>
      <c r="F154" s="196" t="s">
        <v>236</v>
      </c>
      <c r="G154" s="183"/>
      <c r="H154" s="183"/>
      <c r="I154" s="186"/>
      <c r="J154" s="197">
        <f>BK154</f>
        <v>0</v>
      </c>
      <c r="K154" s="183"/>
      <c r="L154" s="188"/>
      <c r="M154" s="189"/>
      <c r="N154" s="190"/>
      <c r="O154" s="190"/>
      <c r="P154" s="191">
        <f>SUM(P155:P157)</f>
        <v>0</v>
      </c>
      <c r="Q154" s="190"/>
      <c r="R154" s="191">
        <f>SUM(R155:R157)</f>
        <v>0</v>
      </c>
      <c r="S154" s="190"/>
      <c r="T154" s="192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3" t="s">
        <v>123</v>
      </c>
      <c r="AT154" s="194" t="s">
        <v>71</v>
      </c>
      <c r="AU154" s="194" t="s">
        <v>77</v>
      </c>
      <c r="AY154" s="193" t="s">
        <v>110</v>
      </c>
      <c r="BK154" s="195">
        <f>SUM(BK155:BK157)</f>
        <v>0</v>
      </c>
    </row>
    <row r="155" s="2" customFormat="1" ht="24.15" customHeight="1">
      <c r="A155" s="39"/>
      <c r="B155" s="40"/>
      <c r="C155" s="198" t="s">
        <v>237</v>
      </c>
      <c r="D155" s="198" t="s">
        <v>112</v>
      </c>
      <c r="E155" s="199" t="s">
        <v>238</v>
      </c>
      <c r="F155" s="200" t="s">
        <v>239</v>
      </c>
      <c r="G155" s="201" t="s">
        <v>139</v>
      </c>
      <c r="H155" s="202">
        <v>1</v>
      </c>
      <c r="I155" s="203"/>
      <c r="J155" s="204">
        <f>ROUND(I155*H155,2)</f>
        <v>0</v>
      </c>
      <c r="K155" s="200" t="s">
        <v>116</v>
      </c>
      <c r="L155" s="45"/>
      <c r="M155" s="205" t="s">
        <v>19</v>
      </c>
      <c r="N155" s="206" t="s">
        <v>43</v>
      </c>
      <c r="O155" s="85"/>
      <c r="P155" s="207">
        <f>O155*H155</f>
        <v>0</v>
      </c>
      <c r="Q155" s="207">
        <v>0</v>
      </c>
      <c r="R155" s="207">
        <f>Q155*H155</f>
        <v>0</v>
      </c>
      <c r="S155" s="207">
        <v>0</v>
      </c>
      <c r="T155" s="20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9" t="s">
        <v>219</v>
      </c>
      <c r="AT155" s="209" t="s">
        <v>112</v>
      </c>
      <c r="AU155" s="209" t="s">
        <v>79</v>
      </c>
      <c r="AY155" s="18" t="s">
        <v>110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8" t="s">
        <v>77</v>
      </c>
      <c r="BK155" s="210">
        <f>ROUND(I155*H155,2)</f>
        <v>0</v>
      </c>
      <c r="BL155" s="18" t="s">
        <v>219</v>
      </c>
      <c r="BM155" s="209" t="s">
        <v>240</v>
      </c>
    </row>
    <row r="156" s="2" customFormat="1">
      <c r="A156" s="39"/>
      <c r="B156" s="40"/>
      <c r="C156" s="41"/>
      <c r="D156" s="211" t="s">
        <v>119</v>
      </c>
      <c r="E156" s="41"/>
      <c r="F156" s="212" t="s">
        <v>241</v>
      </c>
      <c r="G156" s="41"/>
      <c r="H156" s="41"/>
      <c r="I156" s="213"/>
      <c r="J156" s="41"/>
      <c r="K156" s="41"/>
      <c r="L156" s="45"/>
      <c r="M156" s="214"/>
      <c r="N156" s="215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119</v>
      </c>
      <c r="AU156" s="18" t="s">
        <v>79</v>
      </c>
    </row>
    <row r="157" s="13" customFormat="1">
      <c r="A157" s="13"/>
      <c r="B157" s="216"/>
      <c r="C157" s="217"/>
      <c r="D157" s="218" t="s">
        <v>121</v>
      </c>
      <c r="E157" s="219" t="s">
        <v>19</v>
      </c>
      <c r="F157" s="220" t="s">
        <v>242</v>
      </c>
      <c r="G157" s="217"/>
      <c r="H157" s="221">
        <v>1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7" t="s">
        <v>121</v>
      </c>
      <c r="AU157" s="227" t="s">
        <v>79</v>
      </c>
      <c r="AV157" s="13" t="s">
        <v>79</v>
      </c>
      <c r="AW157" s="13" t="s">
        <v>33</v>
      </c>
      <c r="AX157" s="13" t="s">
        <v>77</v>
      </c>
      <c r="AY157" s="227" t="s">
        <v>110</v>
      </c>
    </row>
    <row r="158" s="12" customFormat="1" ht="22.8" customHeight="1">
      <c r="A158" s="12"/>
      <c r="B158" s="182"/>
      <c r="C158" s="183"/>
      <c r="D158" s="184" t="s">
        <v>71</v>
      </c>
      <c r="E158" s="196" t="s">
        <v>243</v>
      </c>
      <c r="F158" s="196" t="s">
        <v>244</v>
      </c>
      <c r="G158" s="183"/>
      <c r="H158" s="183"/>
      <c r="I158" s="186"/>
      <c r="J158" s="197">
        <f>BK158</f>
        <v>0</v>
      </c>
      <c r="K158" s="183"/>
      <c r="L158" s="188"/>
      <c r="M158" s="189"/>
      <c r="N158" s="190"/>
      <c r="O158" s="190"/>
      <c r="P158" s="191">
        <f>SUM(P159:P161)</f>
        <v>0</v>
      </c>
      <c r="Q158" s="190"/>
      <c r="R158" s="191">
        <f>SUM(R159:R161)</f>
        <v>0</v>
      </c>
      <c r="S158" s="190"/>
      <c r="T158" s="192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93" t="s">
        <v>123</v>
      </c>
      <c r="AT158" s="194" t="s">
        <v>71</v>
      </c>
      <c r="AU158" s="194" t="s">
        <v>77</v>
      </c>
      <c r="AY158" s="193" t="s">
        <v>110</v>
      </c>
      <c r="BK158" s="195">
        <f>SUM(BK159:BK161)</f>
        <v>0</v>
      </c>
    </row>
    <row r="159" s="2" customFormat="1" ht="24.15" customHeight="1">
      <c r="A159" s="39"/>
      <c r="B159" s="40"/>
      <c r="C159" s="198" t="s">
        <v>245</v>
      </c>
      <c r="D159" s="198" t="s">
        <v>112</v>
      </c>
      <c r="E159" s="199" t="s">
        <v>246</v>
      </c>
      <c r="F159" s="200" t="s">
        <v>247</v>
      </c>
      <c r="G159" s="201" t="s">
        <v>139</v>
      </c>
      <c r="H159" s="202">
        <v>1</v>
      </c>
      <c r="I159" s="203"/>
      <c r="J159" s="204">
        <f>ROUND(I159*H159,2)</f>
        <v>0</v>
      </c>
      <c r="K159" s="200" t="s">
        <v>116</v>
      </c>
      <c r="L159" s="45"/>
      <c r="M159" s="205" t="s">
        <v>19</v>
      </c>
      <c r="N159" s="206" t="s">
        <v>43</v>
      </c>
      <c r="O159" s="85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9" t="s">
        <v>219</v>
      </c>
      <c r="AT159" s="209" t="s">
        <v>112</v>
      </c>
      <c r="AU159" s="209" t="s">
        <v>79</v>
      </c>
      <c r="AY159" s="18" t="s">
        <v>110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8" t="s">
        <v>77</v>
      </c>
      <c r="BK159" s="210">
        <f>ROUND(I159*H159,2)</f>
        <v>0</v>
      </c>
      <c r="BL159" s="18" t="s">
        <v>219</v>
      </c>
      <c r="BM159" s="209" t="s">
        <v>248</v>
      </c>
    </row>
    <row r="160" s="2" customFormat="1">
      <c r="A160" s="39"/>
      <c r="B160" s="40"/>
      <c r="C160" s="41"/>
      <c r="D160" s="211" t="s">
        <v>119</v>
      </c>
      <c r="E160" s="41"/>
      <c r="F160" s="212" t="s">
        <v>249</v>
      </c>
      <c r="G160" s="41"/>
      <c r="H160" s="41"/>
      <c r="I160" s="213"/>
      <c r="J160" s="41"/>
      <c r="K160" s="41"/>
      <c r="L160" s="45"/>
      <c r="M160" s="214"/>
      <c r="N160" s="215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119</v>
      </c>
      <c r="AU160" s="18" t="s">
        <v>79</v>
      </c>
    </row>
    <row r="161" s="13" customFormat="1">
      <c r="A161" s="13"/>
      <c r="B161" s="216"/>
      <c r="C161" s="217"/>
      <c r="D161" s="218" t="s">
        <v>121</v>
      </c>
      <c r="E161" s="219" t="s">
        <v>19</v>
      </c>
      <c r="F161" s="220" t="s">
        <v>250</v>
      </c>
      <c r="G161" s="217"/>
      <c r="H161" s="221">
        <v>1</v>
      </c>
      <c r="I161" s="222"/>
      <c r="J161" s="217"/>
      <c r="K161" s="217"/>
      <c r="L161" s="223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7" t="s">
        <v>121</v>
      </c>
      <c r="AU161" s="227" t="s">
        <v>79</v>
      </c>
      <c r="AV161" s="13" t="s">
        <v>79</v>
      </c>
      <c r="AW161" s="13" t="s">
        <v>33</v>
      </c>
      <c r="AX161" s="13" t="s">
        <v>77</v>
      </c>
      <c r="AY161" s="227" t="s">
        <v>110</v>
      </c>
    </row>
    <row r="162" s="2" customFormat="1" ht="6.96" customHeight="1">
      <c r="A162" s="39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U+2hWa+QkgYz2QQd2Do7Kb+22+XgrdcFt/14s0xHZSzriBqt/4Ywoy8grIQiCMj0XywvLxKh5NS1Itz3P95Ngg==" hashValue="o/iq+mxfnkIi5QxWYhSyy2v7+zAkP7F5A5LqHC0/CJBKcOk1vKl0eDbopB0y190IkPEAbVqaQFRIkl8tEWMn4Q==" algorithmName="SHA-512" password="CC35"/>
  <autoFilter ref="C82:K161"/>
  <mergeCells count="6">
    <mergeCell ref="E7:H7"/>
    <mergeCell ref="E16:H16"/>
    <mergeCell ref="E25:H25"/>
    <mergeCell ref="E46:H46"/>
    <mergeCell ref="E75:H75"/>
    <mergeCell ref="L2:V2"/>
  </mergeCells>
  <hyperlinks>
    <hyperlink ref="F87" r:id="rId1" display="https://podminky.urs.cz/item/CS_URS_2023_02/113107242"/>
    <hyperlink ref="F91" r:id="rId2" display="https://podminky.urs.cz/item/CS_URS_2023_02/566201111"/>
    <hyperlink ref="F94" r:id="rId3" display="https://podminky.urs.cz/item/CS_URS_2023_02/577143111"/>
    <hyperlink ref="F100" r:id="rId4" display="https://podminky.urs.cz/item/CS_URS_2023_02/919731122"/>
    <hyperlink ref="F105" r:id="rId5" display="https://podminky.urs.cz/item/CS_URS_2023_02/919732211"/>
    <hyperlink ref="F110" r:id="rId6" display="https://podminky.urs.cz/item/CS_URS_2023_02/919735112"/>
    <hyperlink ref="F115" r:id="rId7" display="https://podminky.urs.cz/item/CS_URS_2023_02/938908411"/>
    <hyperlink ref="F120" r:id="rId8" display="https://podminky.urs.cz/item/CS_URS_2023_02/997221551"/>
    <hyperlink ref="F123" r:id="rId9" display="https://podminky.urs.cz/item/CS_URS_2023_02/997221559"/>
    <hyperlink ref="F127" r:id="rId10" display="https://podminky.urs.cz/item/CS_URS_2023_02/997221561"/>
    <hyperlink ref="F130" r:id="rId11" display="https://podminky.urs.cz/item/CS_URS_2023_02/997221569"/>
    <hyperlink ref="F134" r:id="rId12" display="https://podminky.urs.cz/item/CS_URS_2023_02/997221873"/>
    <hyperlink ref="F137" r:id="rId13" display="https://podminky.urs.cz/item/CS_URS_2023_02/997221875"/>
    <hyperlink ref="F141" r:id="rId14" display="https://podminky.urs.cz/item/CS_URS_2023_02/998225111"/>
    <hyperlink ref="F145" r:id="rId15" display="https://podminky.urs.cz/item/CS_URS_2023_02/032103000"/>
    <hyperlink ref="F150" r:id="rId16" display="https://podminky.urs.cz/item/CS_URS_2023_02/034503000"/>
    <hyperlink ref="F153" r:id="rId17" display="https://podminky.urs.cz/item/CS_URS_2023_02/039103000"/>
    <hyperlink ref="F156" r:id="rId18" display="https://podminky.urs.cz/item/CS_URS_2023_02/043154000"/>
    <hyperlink ref="F160" r:id="rId19" display="https://podminky.urs.cz/item/CS_URS_2023_02/072103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2" customWidth="1"/>
    <col min="2" max="2" width="1.667969" style="252" customWidth="1"/>
    <col min="3" max="4" width="5" style="252" customWidth="1"/>
    <col min="5" max="5" width="11.66016" style="252" customWidth="1"/>
    <col min="6" max="6" width="9.160156" style="252" customWidth="1"/>
    <col min="7" max="7" width="5" style="252" customWidth="1"/>
    <col min="8" max="8" width="77.83203" style="252" customWidth="1"/>
    <col min="9" max="10" width="20" style="252" customWidth="1"/>
    <col min="11" max="11" width="1.667969" style="252" customWidth="1"/>
  </cols>
  <sheetData>
    <row r="1" s="1" customFormat="1" ht="37.5" customHeight="1"/>
    <row r="2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="16" customFormat="1" ht="45" customHeight="1">
      <c r="B3" s="256"/>
      <c r="C3" s="257" t="s">
        <v>251</v>
      </c>
      <c r="D3" s="257"/>
      <c r="E3" s="257"/>
      <c r="F3" s="257"/>
      <c r="G3" s="257"/>
      <c r="H3" s="257"/>
      <c r="I3" s="257"/>
      <c r="J3" s="257"/>
      <c r="K3" s="258"/>
    </row>
    <row r="4" s="1" customFormat="1" ht="25.5" customHeight="1">
      <c r="B4" s="259"/>
      <c r="C4" s="260" t="s">
        <v>252</v>
      </c>
      <c r="D4" s="260"/>
      <c r="E4" s="260"/>
      <c r="F4" s="260"/>
      <c r="G4" s="260"/>
      <c r="H4" s="260"/>
      <c r="I4" s="260"/>
      <c r="J4" s="260"/>
      <c r="K4" s="261"/>
    </row>
    <row r="5" s="1" customFormat="1" ht="5.25" customHeight="1">
      <c r="B5" s="259"/>
      <c r="C5" s="262"/>
      <c r="D5" s="262"/>
      <c r="E5" s="262"/>
      <c r="F5" s="262"/>
      <c r="G5" s="262"/>
      <c r="H5" s="262"/>
      <c r="I5" s="262"/>
      <c r="J5" s="262"/>
      <c r="K5" s="261"/>
    </row>
    <row r="6" s="1" customFormat="1" ht="15" customHeight="1">
      <c r="B6" s="259"/>
      <c r="C6" s="263" t="s">
        <v>253</v>
      </c>
      <c r="D6" s="263"/>
      <c r="E6" s="263"/>
      <c r="F6" s="263"/>
      <c r="G6" s="263"/>
      <c r="H6" s="263"/>
      <c r="I6" s="263"/>
      <c r="J6" s="263"/>
      <c r="K6" s="261"/>
    </row>
    <row r="7" s="1" customFormat="1" ht="15" customHeight="1">
      <c r="B7" s="264"/>
      <c r="C7" s="263" t="s">
        <v>254</v>
      </c>
      <c r="D7" s="263"/>
      <c r="E7" s="263"/>
      <c r="F7" s="263"/>
      <c r="G7" s="263"/>
      <c r="H7" s="263"/>
      <c r="I7" s="263"/>
      <c r="J7" s="263"/>
      <c r="K7" s="261"/>
    </row>
    <row r="8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="1" customFormat="1" ht="15" customHeight="1">
      <c r="B9" s="264"/>
      <c r="C9" s="263" t="s">
        <v>255</v>
      </c>
      <c r="D9" s="263"/>
      <c r="E9" s="263"/>
      <c r="F9" s="263"/>
      <c r="G9" s="263"/>
      <c r="H9" s="263"/>
      <c r="I9" s="263"/>
      <c r="J9" s="263"/>
      <c r="K9" s="261"/>
    </row>
    <row r="10" s="1" customFormat="1" ht="15" customHeight="1">
      <c r="B10" s="264"/>
      <c r="C10" s="263"/>
      <c r="D10" s="263" t="s">
        <v>256</v>
      </c>
      <c r="E10" s="263"/>
      <c r="F10" s="263"/>
      <c r="G10" s="263"/>
      <c r="H10" s="263"/>
      <c r="I10" s="263"/>
      <c r="J10" s="263"/>
      <c r="K10" s="261"/>
    </row>
    <row r="11" s="1" customFormat="1" ht="15" customHeight="1">
      <c r="B11" s="264"/>
      <c r="C11" s="265"/>
      <c r="D11" s="263" t="s">
        <v>257</v>
      </c>
      <c r="E11" s="263"/>
      <c r="F11" s="263"/>
      <c r="G11" s="263"/>
      <c r="H11" s="263"/>
      <c r="I11" s="263"/>
      <c r="J11" s="263"/>
      <c r="K11" s="261"/>
    </row>
    <row r="12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="1" customFormat="1" ht="15" customHeight="1">
      <c r="B13" s="264"/>
      <c r="C13" s="265"/>
      <c r="D13" s="266" t="s">
        <v>258</v>
      </c>
      <c r="E13" s="263"/>
      <c r="F13" s="263"/>
      <c r="G13" s="263"/>
      <c r="H13" s="263"/>
      <c r="I13" s="263"/>
      <c r="J13" s="263"/>
      <c r="K13" s="261"/>
    </row>
    <row r="14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="1" customFormat="1" ht="15" customHeight="1">
      <c r="B15" s="264"/>
      <c r="C15" s="265"/>
      <c r="D15" s="263" t="s">
        <v>259</v>
      </c>
      <c r="E15" s="263"/>
      <c r="F15" s="263"/>
      <c r="G15" s="263"/>
      <c r="H15" s="263"/>
      <c r="I15" s="263"/>
      <c r="J15" s="263"/>
      <c r="K15" s="261"/>
    </row>
    <row r="16" s="1" customFormat="1" ht="15" customHeight="1">
      <c r="B16" s="264"/>
      <c r="C16" s="265"/>
      <c r="D16" s="263" t="s">
        <v>260</v>
      </c>
      <c r="E16" s="263"/>
      <c r="F16" s="263"/>
      <c r="G16" s="263"/>
      <c r="H16" s="263"/>
      <c r="I16" s="263"/>
      <c r="J16" s="263"/>
      <c r="K16" s="261"/>
    </row>
    <row r="17" s="1" customFormat="1" ht="15" customHeight="1">
      <c r="B17" s="264"/>
      <c r="C17" s="265"/>
      <c r="D17" s="263" t="s">
        <v>261</v>
      </c>
      <c r="E17" s="263"/>
      <c r="F17" s="263"/>
      <c r="G17" s="263"/>
      <c r="H17" s="263"/>
      <c r="I17" s="263"/>
      <c r="J17" s="263"/>
      <c r="K17" s="261"/>
    </row>
    <row r="18" s="1" customFormat="1" ht="15" customHeight="1">
      <c r="B18" s="264"/>
      <c r="C18" s="265"/>
      <c r="D18" s="265"/>
      <c r="E18" s="267" t="s">
        <v>76</v>
      </c>
      <c r="F18" s="263" t="s">
        <v>262</v>
      </c>
      <c r="G18" s="263"/>
      <c r="H18" s="263"/>
      <c r="I18" s="263"/>
      <c r="J18" s="263"/>
      <c r="K18" s="261"/>
    </row>
    <row r="19" s="1" customFormat="1" ht="15" customHeight="1">
      <c r="B19" s="264"/>
      <c r="C19" s="265"/>
      <c r="D19" s="265"/>
      <c r="E19" s="267" t="s">
        <v>263</v>
      </c>
      <c r="F19" s="263" t="s">
        <v>264</v>
      </c>
      <c r="G19" s="263"/>
      <c r="H19" s="263"/>
      <c r="I19" s="263"/>
      <c r="J19" s="263"/>
      <c r="K19" s="261"/>
    </row>
    <row r="20" s="1" customFormat="1" ht="15" customHeight="1">
      <c r="B20" s="264"/>
      <c r="C20" s="265"/>
      <c r="D20" s="265"/>
      <c r="E20" s="267" t="s">
        <v>265</v>
      </c>
      <c r="F20" s="263" t="s">
        <v>266</v>
      </c>
      <c r="G20" s="263"/>
      <c r="H20" s="263"/>
      <c r="I20" s="263"/>
      <c r="J20" s="263"/>
      <c r="K20" s="261"/>
    </row>
    <row r="21" s="1" customFormat="1" ht="15" customHeight="1">
      <c r="B21" s="264"/>
      <c r="C21" s="265"/>
      <c r="D21" s="265"/>
      <c r="E21" s="267" t="s">
        <v>267</v>
      </c>
      <c r="F21" s="263" t="s">
        <v>268</v>
      </c>
      <c r="G21" s="263"/>
      <c r="H21" s="263"/>
      <c r="I21" s="263"/>
      <c r="J21" s="263"/>
      <c r="K21" s="261"/>
    </row>
    <row r="22" s="1" customFormat="1" ht="15" customHeight="1">
      <c r="B22" s="264"/>
      <c r="C22" s="265"/>
      <c r="D22" s="265"/>
      <c r="E22" s="267" t="s">
        <v>269</v>
      </c>
      <c r="F22" s="263" t="s">
        <v>270</v>
      </c>
      <c r="G22" s="263"/>
      <c r="H22" s="263"/>
      <c r="I22" s="263"/>
      <c r="J22" s="263"/>
      <c r="K22" s="261"/>
    </row>
    <row r="23" s="1" customFormat="1" ht="15" customHeight="1">
      <c r="B23" s="264"/>
      <c r="C23" s="265"/>
      <c r="D23" s="265"/>
      <c r="E23" s="267" t="s">
        <v>271</v>
      </c>
      <c r="F23" s="263" t="s">
        <v>272</v>
      </c>
      <c r="G23" s="263"/>
      <c r="H23" s="263"/>
      <c r="I23" s="263"/>
      <c r="J23" s="263"/>
      <c r="K23" s="261"/>
    </row>
    <row r="24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="1" customFormat="1" ht="15" customHeight="1">
      <c r="B25" s="264"/>
      <c r="C25" s="263" t="s">
        <v>273</v>
      </c>
      <c r="D25" s="263"/>
      <c r="E25" s="263"/>
      <c r="F25" s="263"/>
      <c r="G25" s="263"/>
      <c r="H25" s="263"/>
      <c r="I25" s="263"/>
      <c r="J25" s="263"/>
      <c r="K25" s="261"/>
    </row>
    <row r="26" s="1" customFormat="1" ht="15" customHeight="1">
      <c r="B26" s="264"/>
      <c r="C26" s="263" t="s">
        <v>274</v>
      </c>
      <c r="D26" s="263"/>
      <c r="E26" s="263"/>
      <c r="F26" s="263"/>
      <c r="G26" s="263"/>
      <c r="H26" s="263"/>
      <c r="I26" s="263"/>
      <c r="J26" s="263"/>
      <c r="K26" s="261"/>
    </row>
    <row r="27" s="1" customFormat="1" ht="15" customHeight="1">
      <c r="B27" s="264"/>
      <c r="C27" s="263"/>
      <c r="D27" s="263" t="s">
        <v>275</v>
      </c>
      <c r="E27" s="263"/>
      <c r="F27" s="263"/>
      <c r="G27" s="263"/>
      <c r="H27" s="263"/>
      <c r="I27" s="263"/>
      <c r="J27" s="263"/>
      <c r="K27" s="261"/>
    </row>
    <row r="28" s="1" customFormat="1" ht="15" customHeight="1">
      <c r="B28" s="264"/>
      <c r="C28" s="265"/>
      <c r="D28" s="263" t="s">
        <v>276</v>
      </c>
      <c r="E28" s="263"/>
      <c r="F28" s="263"/>
      <c r="G28" s="263"/>
      <c r="H28" s="263"/>
      <c r="I28" s="263"/>
      <c r="J28" s="263"/>
      <c r="K28" s="261"/>
    </row>
    <row r="29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="1" customFormat="1" ht="15" customHeight="1">
      <c r="B30" s="264"/>
      <c r="C30" s="265"/>
      <c r="D30" s="263" t="s">
        <v>277</v>
      </c>
      <c r="E30" s="263"/>
      <c r="F30" s="263"/>
      <c r="G30" s="263"/>
      <c r="H30" s="263"/>
      <c r="I30" s="263"/>
      <c r="J30" s="263"/>
      <c r="K30" s="261"/>
    </row>
    <row r="31" s="1" customFormat="1" ht="15" customHeight="1">
      <c r="B31" s="264"/>
      <c r="C31" s="265"/>
      <c r="D31" s="263" t="s">
        <v>278</v>
      </c>
      <c r="E31" s="263"/>
      <c r="F31" s="263"/>
      <c r="G31" s="263"/>
      <c r="H31" s="263"/>
      <c r="I31" s="263"/>
      <c r="J31" s="263"/>
      <c r="K31" s="261"/>
    </row>
    <row r="32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="1" customFormat="1" ht="15" customHeight="1">
      <c r="B33" s="264"/>
      <c r="C33" s="265"/>
      <c r="D33" s="263" t="s">
        <v>279</v>
      </c>
      <c r="E33" s="263"/>
      <c r="F33" s="263"/>
      <c r="G33" s="263"/>
      <c r="H33" s="263"/>
      <c r="I33" s="263"/>
      <c r="J33" s="263"/>
      <c r="K33" s="261"/>
    </row>
    <row r="34" s="1" customFormat="1" ht="15" customHeight="1">
      <c r="B34" s="264"/>
      <c r="C34" s="265"/>
      <c r="D34" s="263" t="s">
        <v>280</v>
      </c>
      <c r="E34" s="263"/>
      <c r="F34" s="263"/>
      <c r="G34" s="263"/>
      <c r="H34" s="263"/>
      <c r="I34" s="263"/>
      <c r="J34" s="263"/>
      <c r="K34" s="261"/>
    </row>
    <row r="35" s="1" customFormat="1" ht="15" customHeight="1">
      <c r="B35" s="264"/>
      <c r="C35" s="265"/>
      <c r="D35" s="263" t="s">
        <v>281</v>
      </c>
      <c r="E35" s="263"/>
      <c r="F35" s="263"/>
      <c r="G35" s="263"/>
      <c r="H35" s="263"/>
      <c r="I35" s="263"/>
      <c r="J35" s="263"/>
      <c r="K35" s="261"/>
    </row>
    <row r="36" s="1" customFormat="1" ht="15" customHeight="1">
      <c r="B36" s="264"/>
      <c r="C36" s="265"/>
      <c r="D36" s="263"/>
      <c r="E36" s="266" t="s">
        <v>96</v>
      </c>
      <c r="F36" s="263"/>
      <c r="G36" s="263" t="s">
        <v>282</v>
      </c>
      <c r="H36" s="263"/>
      <c r="I36" s="263"/>
      <c r="J36" s="263"/>
      <c r="K36" s="261"/>
    </row>
    <row r="37" s="1" customFormat="1" ht="30.75" customHeight="1">
      <c r="B37" s="264"/>
      <c r="C37" s="265"/>
      <c r="D37" s="263"/>
      <c r="E37" s="266" t="s">
        <v>283</v>
      </c>
      <c r="F37" s="263"/>
      <c r="G37" s="263" t="s">
        <v>284</v>
      </c>
      <c r="H37" s="263"/>
      <c r="I37" s="263"/>
      <c r="J37" s="263"/>
      <c r="K37" s="261"/>
    </row>
    <row r="38" s="1" customFormat="1" ht="15" customHeight="1">
      <c r="B38" s="264"/>
      <c r="C38" s="265"/>
      <c r="D38" s="263"/>
      <c r="E38" s="266" t="s">
        <v>53</v>
      </c>
      <c r="F38" s="263"/>
      <c r="G38" s="263" t="s">
        <v>285</v>
      </c>
      <c r="H38" s="263"/>
      <c r="I38" s="263"/>
      <c r="J38" s="263"/>
      <c r="K38" s="261"/>
    </row>
    <row r="39" s="1" customFormat="1" ht="15" customHeight="1">
      <c r="B39" s="264"/>
      <c r="C39" s="265"/>
      <c r="D39" s="263"/>
      <c r="E39" s="266" t="s">
        <v>54</v>
      </c>
      <c r="F39" s="263"/>
      <c r="G39" s="263" t="s">
        <v>286</v>
      </c>
      <c r="H39" s="263"/>
      <c r="I39" s="263"/>
      <c r="J39" s="263"/>
      <c r="K39" s="261"/>
    </row>
    <row r="40" s="1" customFormat="1" ht="15" customHeight="1">
      <c r="B40" s="264"/>
      <c r="C40" s="265"/>
      <c r="D40" s="263"/>
      <c r="E40" s="266" t="s">
        <v>97</v>
      </c>
      <c r="F40" s="263"/>
      <c r="G40" s="263" t="s">
        <v>287</v>
      </c>
      <c r="H40" s="263"/>
      <c r="I40" s="263"/>
      <c r="J40" s="263"/>
      <c r="K40" s="261"/>
    </row>
    <row r="41" s="1" customFormat="1" ht="15" customHeight="1">
      <c r="B41" s="264"/>
      <c r="C41" s="265"/>
      <c r="D41" s="263"/>
      <c r="E41" s="266" t="s">
        <v>98</v>
      </c>
      <c r="F41" s="263"/>
      <c r="G41" s="263" t="s">
        <v>288</v>
      </c>
      <c r="H41" s="263"/>
      <c r="I41" s="263"/>
      <c r="J41" s="263"/>
      <c r="K41" s="261"/>
    </row>
    <row r="42" s="1" customFormat="1" ht="15" customHeight="1">
      <c r="B42" s="264"/>
      <c r="C42" s="265"/>
      <c r="D42" s="263"/>
      <c r="E42" s="266" t="s">
        <v>289</v>
      </c>
      <c r="F42" s="263"/>
      <c r="G42" s="263" t="s">
        <v>290</v>
      </c>
      <c r="H42" s="263"/>
      <c r="I42" s="263"/>
      <c r="J42" s="263"/>
      <c r="K42" s="261"/>
    </row>
    <row r="43" s="1" customFormat="1" ht="15" customHeight="1">
      <c r="B43" s="264"/>
      <c r="C43" s="265"/>
      <c r="D43" s="263"/>
      <c r="E43" s="266"/>
      <c r="F43" s="263"/>
      <c r="G43" s="263" t="s">
        <v>291</v>
      </c>
      <c r="H43" s="263"/>
      <c r="I43" s="263"/>
      <c r="J43" s="263"/>
      <c r="K43" s="261"/>
    </row>
    <row r="44" s="1" customFormat="1" ht="15" customHeight="1">
      <c r="B44" s="264"/>
      <c r="C44" s="265"/>
      <c r="D44" s="263"/>
      <c r="E44" s="266" t="s">
        <v>292</v>
      </c>
      <c r="F44" s="263"/>
      <c r="G44" s="263" t="s">
        <v>293</v>
      </c>
      <c r="H44" s="263"/>
      <c r="I44" s="263"/>
      <c r="J44" s="263"/>
      <c r="K44" s="261"/>
    </row>
    <row r="45" s="1" customFormat="1" ht="15" customHeight="1">
      <c r="B45" s="264"/>
      <c r="C45" s="265"/>
      <c r="D45" s="263"/>
      <c r="E45" s="266" t="s">
        <v>100</v>
      </c>
      <c r="F45" s="263"/>
      <c r="G45" s="263" t="s">
        <v>294</v>
      </c>
      <c r="H45" s="263"/>
      <c r="I45" s="263"/>
      <c r="J45" s="263"/>
      <c r="K45" s="261"/>
    </row>
    <row r="46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="1" customFormat="1" ht="15" customHeight="1">
      <c r="B47" s="264"/>
      <c r="C47" s="265"/>
      <c r="D47" s="263" t="s">
        <v>295</v>
      </c>
      <c r="E47" s="263"/>
      <c r="F47" s="263"/>
      <c r="G47" s="263"/>
      <c r="H47" s="263"/>
      <c r="I47" s="263"/>
      <c r="J47" s="263"/>
      <c r="K47" s="261"/>
    </row>
    <row r="48" s="1" customFormat="1" ht="15" customHeight="1">
      <c r="B48" s="264"/>
      <c r="C48" s="265"/>
      <c r="D48" s="265"/>
      <c r="E48" s="263" t="s">
        <v>296</v>
      </c>
      <c r="F48" s="263"/>
      <c r="G48" s="263"/>
      <c r="H48" s="263"/>
      <c r="I48" s="263"/>
      <c r="J48" s="263"/>
      <c r="K48" s="261"/>
    </row>
    <row r="49" s="1" customFormat="1" ht="15" customHeight="1">
      <c r="B49" s="264"/>
      <c r="C49" s="265"/>
      <c r="D49" s="265"/>
      <c r="E49" s="263" t="s">
        <v>297</v>
      </c>
      <c r="F49" s="263"/>
      <c r="G49" s="263"/>
      <c r="H49" s="263"/>
      <c r="I49" s="263"/>
      <c r="J49" s="263"/>
      <c r="K49" s="261"/>
    </row>
    <row r="50" s="1" customFormat="1" ht="15" customHeight="1">
      <c r="B50" s="264"/>
      <c r="C50" s="265"/>
      <c r="D50" s="265"/>
      <c r="E50" s="263" t="s">
        <v>298</v>
      </c>
      <c r="F50" s="263"/>
      <c r="G50" s="263"/>
      <c r="H50" s="263"/>
      <c r="I50" s="263"/>
      <c r="J50" s="263"/>
      <c r="K50" s="261"/>
    </row>
    <row r="51" s="1" customFormat="1" ht="15" customHeight="1">
      <c r="B51" s="264"/>
      <c r="C51" s="265"/>
      <c r="D51" s="263" t="s">
        <v>299</v>
      </c>
      <c r="E51" s="263"/>
      <c r="F51" s="263"/>
      <c r="G51" s="263"/>
      <c r="H51" s="263"/>
      <c r="I51" s="263"/>
      <c r="J51" s="263"/>
      <c r="K51" s="261"/>
    </row>
    <row r="52" s="1" customFormat="1" ht="25.5" customHeight="1">
      <c r="B52" s="259"/>
      <c r="C52" s="260" t="s">
        <v>300</v>
      </c>
      <c r="D52" s="260"/>
      <c r="E52" s="260"/>
      <c r="F52" s="260"/>
      <c r="G52" s="260"/>
      <c r="H52" s="260"/>
      <c r="I52" s="260"/>
      <c r="J52" s="260"/>
      <c r="K52" s="261"/>
    </row>
    <row r="53" s="1" customFormat="1" ht="5.25" customHeight="1">
      <c r="B53" s="259"/>
      <c r="C53" s="262"/>
      <c r="D53" s="262"/>
      <c r="E53" s="262"/>
      <c r="F53" s="262"/>
      <c r="G53" s="262"/>
      <c r="H53" s="262"/>
      <c r="I53" s="262"/>
      <c r="J53" s="262"/>
      <c r="K53" s="261"/>
    </row>
    <row r="54" s="1" customFormat="1" ht="15" customHeight="1">
      <c r="B54" s="259"/>
      <c r="C54" s="263" t="s">
        <v>301</v>
      </c>
      <c r="D54" s="263"/>
      <c r="E54" s="263"/>
      <c r="F54" s="263"/>
      <c r="G54" s="263"/>
      <c r="H54" s="263"/>
      <c r="I54" s="263"/>
      <c r="J54" s="263"/>
      <c r="K54" s="261"/>
    </row>
    <row r="55" s="1" customFormat="1" ht="15" customHeight="1">
      <c r="B55" s="259"/>
      <c r="C55" s="263" t="s">
        <v>302</v>
      </c>
      <c r="D55" s="263"/>
      <c r="E55" s="263"/>
      <c r="F55" s="263"/>
      <c r="G55" s="263"/>
      <c r="H55" s="263"/>
      <c r="I55" s="263"/>
      <c r="J55" s="263"/>
      <c r="K55" s="261"/>
    </row>
    <row r="56" s="1" customFormat="1" ht="12.75" customHeight="1">
      <c r="B56" s="259"/>
      <c r="C56" s="263"/>
      <c r="D56" s="263"/>
      <c r="E56" s="263"/>
      <c r="F56" s="263"/>
      <c r="G56" s="263"/>
      <c r="H56" s="263"/>
      <c r="I56" s="263"/>
      <c r="J56" s="263"/>
      <c r="K56" s="261"/>
    </row>
    <row r="57" s="1" customFormat="1" ht="15" customHeight="1">
      <c r="B57" s="259"/>
      <c r="C57" s="263" t="s">
        <v>303</v>
      </c>
      <c r="D57" s="263"/>
      <c r="E57" s="263"/>
      <c r="F57" s="263"/>
      <c r="G57" s="263"/>
      <c r="H57" s="263"/>
      <c r="I57" s="263"/>
      <c r="J57" s="263"/>
      <c r="K57" s="261"/>
    </row>
    <row r="58" s="1" customFormat="1" ht="15" customHeight="1">
      <c r="B58" s="259"/>
      <c r="C58" s="265"/>
      <c r="D58" s="263" t="s">
        <v>304</v>
      </c>
      <c r="E58" s="263"/>
      <c r="F58" s="263"/>
      <c r="G58" s="263"/>
      <c r="H58" s="263"/>
      <c r="I58" s="263"/>
      <c r="J58" s="263"/>
      <c r="K58" s="261"/>
    </row>
    <row r="59" s="1" customFormat="1" ht="15" customHeight="1">
      <c r="B59" s="259"/>
      <c r="C59" s="265"/>
      <c r="D59" s="263" t="s">
        <v>305</v>
      </c>
      <c r="E59" s="263"/>
      <c r="F59" s="263"/>
      <c r="G59" s="263"/>
      <c r="H59" s="263"/>
      <c r="I59" s="263"/>
      <c r="J59" s="263"/>
      <c r="K59" s="261"/>
    </row>
    <row r="60" s="1" customFormat="1" ht="15" customHeight="1">
      <c r="B60" s="259"/>
      <c r="C60" s="265"/>
      <c r="D60" s="263" t="s">
        <v>306</v>
      </c>
      <c r="E60" s="263"/>
      <c r="F60" s="263"/>
      <c r="G60" s="263"/>
      <c r="H60" s="263"/>
      <c r="I60" s="263"/>
      <c r="J60" s="263"/>
      <c r="K60" s="261"/>
    </row>
    <row r="61" s="1" customFormat="1" ht="15" customHeight="1">
      <c r="B61" s="259"/>
      <c r="C61" s="265"/>
      <c r="D61" s="263" t="s">
        <v>307</v>
      </c>
      <c r="E61" s="263"/>
      <c r="F61" s="263"/>
      <c r="G61" s="263"/>
      <c r="H61" s="263"/>
      <c r="I61" s="263"/>
      <c r="J61" s="263"/>
      <c r="K61" s="261"/>
    </row>
    <row r="62" s="1" customFormat="1" ht="15" customHeight="1">
      <c r="B62" s="259"/>
      <c r="C62" s="265"/>
      <c r="D62" s="268" t="s">
        <v>308</v>
      </c>
      <c r="E62" s="268"/>
      <c r="F62" s="268"/>
      <c r="G62" s="268"/>
      <c r="H62" s="268"/>
      <c r="I62" s="268"/>
      <c r="J62" s="268"/>
      <c r="K62" s="261"/>
    </row>
    <row r="63" s="1" customFormat="1" ht="15" customHeight="1">
      <c r="B63" s="259"/>
      <c r="C63" s="265"/>
      <c r="D63" s="263" t="s">
        <v>309</v>
      </c>
      <c r="E63" s="263"/>
      <c r="F63" s="263"/>
      <c r="G63" s="263"/>
      <c r="H63" s="263"/>
      <c r="I63" s="263"/>
      <c r="J63" s="263"/>
      <c r="K63" s="261"/>
    </row>
    <row r="64" s="1" customFormat="1" ht="12.75" customHeight="1">
      <c r="B64" s="259"/>
      <c r="C64" s="265"/>
      <c r="D64" s="265"/>
      <c r="E64" s="269"/>
      <c r="F64" s="265"/>
      <c r="G64" s="265"/>
      <c r="H64" s="265"/>
      <c r="I64" s="265"/>
      <c r="J64" s="265"/>
      <c r="K64" s="261"/>
    </row>
    <row r="65" s="1" customFormat="1" ht="15" customHeight="1">
      <c r="B65" s="259"/>
      <c r="C65" s="265"/>
      <c r="D65" s="263" t="s">
        <v>310</v>
      </c>
      <c r="E65" s="263"/>
      <c r="F65" s="263"/>
      <c r="G65" s="263"/>
      <c r="H65" s="263"/>
      <c r="I65" s="263"/>
      <c r="J65" s="263"/>
      <c r="K65" s="261"/>
    </row>
    <row r="66" s="1" customFormat="1" ht="15" customHeight="1">
      <c r="B66" s="259"/>
      <c r="C66" s="265"/>
      <c r="D66" s="268" t="s">
        <v>311</v>
      </c>
      <c r="E66" s="268"/>
      <c r="F66" s="268"/>
      <c r="G66" s="268"/>
      <c r="H66" s="268"/>
      <c r="I66" s="268"/>
      <c r="J66" s="268"/>
      <c r="K66" s="261"/>
    </row>
    <row r="67" s="1" customFormat="1" ht="15" customHeight="1">
      <c r="B67" s="259"/>
      <c r="C67" s="265"/>
      <c r="D67" s="263" t="s">
        <v>312</v>
      </c>
      <c r="E67" s="263"/>
      <c r="F67" s="263"/>
      <c r="G67" s="263"/>
      <c r="H67" s="263"/>
      <c r="I67" s="263"/>
      <c r="J67" s="263"/>
      <c r="K67" s="261"/>
    </row>
    <row r="68" s="1" customFormat="1" ht="15" customHeight="1">
      <c r="B68" s="259"/>
      <c r="C68" s="265"/>
      <c r="D68" s="263" t="s">
        <v>313</v>
      </c>
      <c r="E68" s="263"/>
      <c r="F68" s="263"/>
      <c r="G68" s="263"/>
      <c r="H68" s="263"/>
      <c r="I68" s="263"/>
      <c r="J68" s="263"/>
      <c r="K68" s="261"/>
    </row>
    <row r="69" s="1" customFormat="1" ht="15" customHeight="1">
      <c r="B69" s="259"/>
      <c r="C69" s="265"/>
      <c r="D69" s="263" t="s">
        <v>314</v>
      </c>
      <c r="E69" s="263"/>
      <c r="F69" s="263"/>
      <c r="G69" s="263"/>
      <c r="H69" s="263"/>
      <c r="I69" s="263"/>
      <c r="J69" s="263"/>
      <c r="K69" s="261"/>
    </row>
    <row r="70" s="1" customFormat="1" ht="15" customHeight="1">
      <c r="B70" s="259"/>
      <c r="C70" s="265"/>
      <c r="D70" s="263" t="s">
        <v>315</v>
      </c>
      <c r="E70" s="263"/>
      <c r="F70" s="263"/>
      <c r="G70" s="263"/>
      <c r="H70" s="263"/>
      <c r="I70" s="263"/>
      <c r="J70" s="263"/>
      <c r="K70" s="261"/>
    </row>
    <row r="7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="1" customFormat="1" ht="45" customHeight="1">
      <c r="B75" s="278"/>
      <c r="C75" s="279" t="s">
        <v>316</v>
      </c>
      <c r="D75" s="279"/>
      <c r="E75" s="279"/>
      <c r="F75" s="279"/>
      <c r="G75" s="279"/>
      <c r="H75" s="279"/>
      <c r="I75" s="279"/>
      <c r="J75" s="279"/>
      <c r="K75" s="280"/>
    </row>
    <row r="76" s="1" customFormat="1" ht="17.25" customHeight="1">
      <c r="B76" s="278"/>
      <c r="C76" s="281" t="s">
        <v>317</v>
      </c>
      <c r="D76" s="281"/>
      <c r="E76" s="281"/>
      <c r="F76" s="281" t="s">
        <v>318</v>
      </c>
      <c r="G76" s="282"/>
      <c r="H76" s="281" t="s">
        <v>54</v>
      </c>
      <c r="I76" s="281" t="s">
        <v>57</v>
      </c>
      <c r="J76" s="281" t="s">
        <v>319</v>
      </c>
      <c r="K76" s="280"/>
    </row>
    <row r="77" s="1" customFormat="1" ht="17.25" customHeight="1">
      <c r="B77" s="278"/>
      <c r="C77" s="283" t="s">
        <v>320</v>
      </c>
      <c r="D77" s="283"/>
      <c r="E77" s="283"/>
      <c r="F77" s="284" t="s">
        <v>321</v>
      </c>
      <c r="G77" s="285"/>
      <c r="H77" s="283"/>
      <c r="I77" s="283"/>
      <c r="J77" s="283" t="s">
        <v>322</v>
      </c>
      <c r="K77" s="280"/>
    </row>
    <row r="78" s="1" customFormat="1" ht="5.25" customHeight="1">
      <c r="B78" s="278"/>
      <c r="C78" s="286"/>
      <c r="D78" s="286"/>
      <c r="E78" s="286"/>
      <c r="F78" s="286"/>
      <c r="G78" s="287"/>
      <c r="H78" s="286"/>
      <c r="I78" s="286"/>
      <c r="J78" s="286"/>
      <c r="K78" s="280"/>
    </row>
    <row r="79" s="1" customFormat="1" ht="15" customHeight="1">
      <c r="B79" s="278"/>
      <c r="C79" s="266" t="s">
        <v>53</v>
      </c>
      <c r="D79" s="288"/>
      <c r="E79" s="288"/>
      <c r="F79" s="289" t="s">
        <v>323</v>
      </c>
      <c r="G79" s="290"/>
      <c r="H79" s="266" t="s">
        <v>324</v>
      </c>
      <c r="I79" s="266" t="s">
        <v>325</v>
      </c>
      <c r="J79" s="266">
        <v>20</v>
      </c>
      <c r="K79" s="280"/>
    </row>
    <row r="80" s="1" customFormat="1" ht="15" customHeight="1">
      <c r="B80" s="278"/>
      <c r="C80" s="266" t="s">
        <v>326</v>
      </c>
      <c r="D80" s="266"/>
      <c r="E80" s="266"/>
      <c r="F80" s="289" t="s">
        <v>323</v>
      </c>
      <c r="G80" s="290"/>
      <c r="H80" s="266" t="s">
        <v>327</v>
      </c>
      <c r="I80" s="266" t="s">
        <v>325</v>
      </c>
      <c r="J80" s="266">
        <v>120</v>
      </c>
      <c r="K80" s="280"/>
    </row>
    <row r="81" s="1" customFormat="1" ht="15" customHeight="1">
      <c r="B81" s="291"/>
      <c r="C81" s="266" t="s">
        <v>328</v>
      </c>
      <c r="D81" s="266"/>
      <c r="E81" s="266"/>
      <c r="F81" s="289" t="s">
        <v>329</v>
      </c>
      <c r="G81" s="290"/>
      <c r="H81" s="266" t="s">
        <v>330</v>
      </c>
      <c r="I81" s="266" t="s">
        <v>325</v>
      </c>
      <c r="J81" s="266">
        <v>50</v>
      </c>
      <c r="K81" s="280"/>
    </row>
    <row r="82" s="1" customFormat="1" ht="15" customHeight="1">
      <c r="B82" s="291"/>
      <c r="C82" s="266" t="s">
        <v>331</v>
      </c>
      <c r="D82" s="266"/>
      <c r="E82" s="266"/>
      <c r="F82" s="289" t="s">
        <v>323</v>
      </c>
      <c r="G82" s="290"/>
      <c r="H82" s="266" t="s">
        <v>332</v>
      </c>
      <c r="I82" s="266" t="s">
        <v>333</v>
      </c>
      <c r="J82" s="266"/>
      <c r="K82" s="280"/>
    </row>
    <row r="83" s="1" customFormat="1" ht="15" customHeight="1">
      <c r="B83" s="291"/>
      <c r="C83" s="292" t="s">
        <v>334</v>
      </c>
      <c r="D83" s="292"/>
      <c r="E83" s="292"/>
      <c r="F83" s="293" t="s">
        <v>329</v>
      </c>
      <c r="G83" s="292"/>
      <c r="H83" s="292" t="s">
        <v>335</v>
      </c>
      <c r="I83" s="292" t="s">
        <v>325</v>
      </c>
      <c r="J83" s="292">
        <v>15</v>
      </c>
      <c r="K83" s="280"/>
    </row>
    <row r="84" s="1" customFormat="1" ht="15" customHeight="1">
      <c r="B84" s="291"/>
      <c r="C84" s="292" t="s">
        <v>336</v>
      </c>
      <c r="D84" s="292"/>
      <c r="E84" s="292"/>
      <c r="F84" s="293" t="s">
        <v>329</v>
      </c>
      <c r="G84" s="292"/>
      <c r="H84" s="292" t="s">
        <v>337</v>
      </c>
      <c r="I84" s="292" t="s">
        <v>325</v>
      </c>
      <c r="J84" s="292">
        <v>15</v>
      </c>
      <c r="K84" s="280"/>
    </row>
    <row r="85" s="1" customFormat="1" ht="15" customHeight="1">
      <c r="B85" s="291"/>
      <c r="C85" s="292" t="s">
        <v>338</v>
      </c>
      <c r="D85" s="292"/>
      <c r="E85" s="292"/>
      <c r="F85" s="293" t="s">
        <v>329</v>
      </c>
      <c r="G85" s="292"/>
      <c r="H85" s="292" t="s">
        <v>339</v>
      </c>
      <c r="I85" s="292" t="s">
        <v>325</v>
      </c>
      <c r="J85" s="292">
        <v>20</v>
      </c>
      <c r="K85" s="280"/>
    </row>
    <row r="86" s="1" customFormat="1" ht="15" customHeight="1">
      <c r="B86" s="291"/>
      <c r="C86" s="292" t="s">
        <v>340</v>
      </c>
      <c r="D86" s="292"/>
      <c r="E86" s="292"/>
      <c r="F86" s="293" t="s">
        <v>329</v>
      </c>
      <c r="G86" s="292"/>
      <c r="H86" s="292" t="s">
        <v>341</v>
      </c>
      <c r="I86" s="292" t="s">
        <v>325</v>
      </c>
      <c r="J86" s="292">
        <v>20</v>
      </c>
      <c r="K86" s="280"/>
    </row>
    <row r="87" s="1" customFormat="1" ht="15" customHeight="1">
      <c r="B87" s="291"/>
      <c r="C87" s="266" t="s">
        <v>342</v>
      </c>
      <c r="D87" s="266"/>
      <c r="E87" s="266"/>
      <c r="F87" s="289" t="s">
        <v>329</v>
      </c>
      <c r="G87" s="290"/>
      <c r="H87" s="266" t="s">
        <v>343</v>
      </c>
      <c r="I87" s="266" t="s">
        <v>325</v>
      </c>
      <c r="J87" s="266">
        <v>50</v>
      </c>
      <c r="K87" s="280"/>
    </row>
    <row r="88" s="1" customFormat="1" ht="15" customHeight="1">
      <c r="B88" s="291"/>
      <c r="C88" s="266" t="s">
        <v>344</v>
      </c>
      <c r="D88" s="266"/>
      <c r="E88" s="266"/>
      <c r="F88" s="289" t="s">
        <v>329</v>
      </c>
      <c r="G88" s="290"/>
      <c r="H88" s="266" t="s">
        <v>345</v>
      </c>
      <c r="I88" s="266" t="s">
        <v>325</v>
      </c>
      <c r="J88" s="266">
        <v>20</v>
      </c>
      <c r="K88" s="280"/>
    </row>
    <row r="89" s="1" customFormat="1" ht="15" customHeight="1">
      <c r="B89" s="291"/>
      <c r="C89" s="266" t="s">
        <v>346</v>
      </c>
      <c r="D89" s="266"/>
      <c r="E89" s="266"/>
      <c r="F89" s="289" t="s">
        <v>329</v>
      </c>
      <c r="G89" s="290"/>
      <c r="H89" s="266" t="s">
        <v>347</v>
      </c>
      <c r="I89" s="266" t="s">
        <v>325</v>
      </c>
      <c r="J89" s="266">
        <v>20</v>
      </c>
      <c r="K89" s="280"/>
    </row>
    <row r="90" s="1" customFormat="1" ht="15" customHeight="1">
      <c r="B90" s="291"/>
      <c r="C90" s="266" t="s">
        <v>348</v>
      </c>
      <c r="D90" s="266"/>
      <c r="E90" s="266"/>
      <c r="F90" s="289" t="s">
        <v>329</v>
      </c>
      <c r="G90" s="290"/>
      <c r="H90" s="266" t="s">
        <v>349</v>
      </c>
      <c r="I90" s="266" t="s">
        <v>325</v>
      </c>
      <c r="J90" s="266">
        <v>50</v>
      </c>
      <c r="K90" s="280"/>
    </row>
    <row r="91" s="1" customFormat="1" ht="15" customHeight="1">
      <c r="B91" s="291"/>
      <c r="C91" s="266" t="s">
        <v>350</v>
      </c>
      <c r="D91" s="266"/>
      <c r="E91" s="266"/>
      <c r="F91" s="289" t="s">
        <v>329</v>
      </c>
      <c r="G91" s="290"/>
      <c r="H91" s="266" t="s">
        <v>350</v>
      </c>
      <c r="I91" s="266" t="s">
        <v>325</v>
      </c>
      <c r="J91" s="266">
        <v>50</v>
      </c>
      <c r="K91" s="280"/>
    </row>
    <row r="92" s="1" customFormat="1" ht="15" customHeight="1">
      <c r="B92" s="291"/>
      <c r="C92" s="266" t="s">
        <v>351</v>
      </c>
      <c r="D92" s="266"/>
      <c r="E92" s="266"/>
      <c r="F92" s="289" t="s">
        <v>329</v>
      </c>
      <c r="G92" s="290"/>
      <c r="H92" s="266" t="s">
        <v>352</v>
      </c>
      <c r="I92" s="266" t="s">
        <v>325</v>
      </c>
      <c r="J92" s="266">
        <v>255</v>
      </c>
      <c r="K92" s="280"/>
    </row>
    <row r="93" s="1" customFormat="1" ht="15" customHeight="1">
      <c r="B93" s="291"/>
      <c r="C93" s="266" t="s">
        <v>353</v>
      </c>
      <c r="D93" s="266"/>
      <c r="E93" s="266"/>
      <c r="F93" s="289" t="s">
        <v>323</v>
      </c>
      <c r="G93" s="290"/>
      <c r="H93" s="266" t="s">
        <v>354</v>
      </c>
      <c r="I93" s="266" t="s">
        <v>355</v>
      </c>
      <c r="J93" s="266"/>
      <c r="K93" s="280"/>
    </row>
    <row r="94" s="1" customFormat="1" ht="15" customHeight="1">
      <c r="B94" s="291"/>
      <c r="C94" s="266" t="s">
        <v>356</v>
      </c>
      <c r="D94" s="266"/>
      <c r="E94" s="266"/>
      <c r="F94" s="289" t="s">
        <v>323</v>
      </c>
      <c r="G94" s="290"/>
      <c r="H94" s="266" t="s">
        <v>357</v>
      </c>
      <c r="I94" s="266" t="s">
        <v>358</v>
      </c>
      <c r="J94" s="266"/>
      <c r="K94" s="280"/>
    </row>
    <row r="95" s="1" customFormat="1" ht="15" customHeight="1">
      <c r="B95" s="291"/>
      <c r="C95" s="266" t="s">
        <v>359</v>
      </c>
      <c r="D95" s="266"/>
      <c r="E95" s="266"/>
      <c r="F95" s="289" t="s">
        <v>323</v>
      </c>
      <c r="G95" s="290"/>
      <c r="H95" s="266" t="s">
        <v>359</v>
      </c>
      <c r="I95" s="266" t="s">
        <v>358</v>
      </c>
      <c r="J95" s="266"/>
      <c r="K95" s="280"/>
    </row>
    <row r="96" s="1" customFormat="1" ht="15" customHeight="1">
      <c r="B96" s="291"/>
      <c r="C96" s="266" t="s">
        <v>38</v>
      </c>
      <c r="D96" s="266"/>
      <c r="E96" s="266"/>
      <c r="F96" s="289" t="s">
        <v>323</v>
      </c>
      <c r="G96" s="290"/>
      <c r="H96" s="266" t="s">
        <v>360</v>
      </c>
      <c r="I96" s="266" t="s">
        <v>358</v>
      </c>
      <c r="J96" s="266"/>
      <c r="K96" s="280"/>
    </row>
    <row r="97" s="1" customFormat="1" ht="15" customHeight="1">
      <c r="B97" s="291"/>
      <c r="C97" s="266" t="s">
        <v>48</v>
      </c>
      <c r="D97" s="266"/>
      <c r="E97" s="266"/>
      <c r="F97" s="289" t="s">
        <v>323</v>
      </c>
      <c r="G97" s="290"/>
      <c r="H97" s="266" t="s">
        <v>361</v>
      </c>
      <c r="I97" s="266" t="s">
        <v>358</v>
      </c>
      <c r="J97" s="266"/>
      <c r="K97" s="280"/>
    </row>
    <row r="98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="1" customFormat="1" ht="45" customHeight="1">
      <c r="B102" s="278"/>
      <c r="C102" s="279" t="s">
        <v>362</v>
      </c>
      <c r="D102" s="279"/>
      <c r="E102" s="279"/>
      <c r="F102" s="279"/>
      <c r="G102" s="279"/>
      <c r="H102" s="279"/>
      <c r="I102" s="279"/>
      <c r="J102" s="279"/>
      <c r="K102" s="280"/>
    </row>
    <row r="103" s="1" customFormat="1" ht="17.25" customHeight="1">
      <c r="B103" s="278"/>
      <c r="C103" s="281" t="s">
        <v>317</v>
      </c>
      <c r="D103" s="281"/>
      <c r="E103" s="281"/>
      <c r="F103" s="281" t="s">
        <v>318</v>
      </c>
      <c r="G103" s="282"/>
      <c r="H103" s="281" t="s">
        <v>54</v>
      </c>
      <c r="I103" s="281" t="s">
        <v>57</v>
      </c>
      <c r="J103" s="281" t="s">
        <v>319</v>
      </c>
      <c r="K103" s="280"/>
    </row>
    <row r="104" s="1" customFormat="1" ht="17.25" customHeight="1">
      <c r="B104" s="278"/>
      <c r="C104" s="283" t="s">
        <v>320</v>
      </c>
      <c r="D104" s="283"/>
      <c r="E104" s="283"/>
      <c r="F104" s="284" t="s">
        <v>321</v>
      </c>
      <c r="G104" s="285"/>
      <c r="H104" s="283"/>
      <c r="I104" s="283"/>
      <c r="J104" s="283" t="s">
        <v>322</v>
      </c>
      <c r="K104" s="280"/>
    </row>
    <row r="105" s="1" customFormat="1" ht="5.25" customHeight="1">
      <c r="B105" s="278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="1" customFormat="1" ht="15" customHeight="1">
      <c r="B106" s="278"/>
      <c r="C106" s="266" t="s">
        <v>53</v>
      </c>
      <c r="D106" s="288"/>
      <c r="E106" s="288"/>
      <c r="F106" s="289" t="s">
        <v>323</v>
      </c>
      <c r="G106" s="266"/>
      <c r="H106" s="266" t="s">
        <v>363</v>
      </c>
      <c r="I106" s="266" t="s">
        <v>325</v>
      </c>
      <c r="J106" s="266">
        <v>20</v>
      </c>
      <c r="K106" s="280"/>
    </row>
    <row r="107" s="1" customFormat="1" ht="15" customHeight="1">
      <c r="B107" s="278"/>
      <c r="C107" s="266" t="s">
        <v>326</v>
      </c>
      <c r="D107" s="266"/>
      <c r="E107" s="266"/>
      <c r="F107" s="289" t="s">
        <v>323</v>
      </c>
      <c r="G107" s="266"/>
      <c r="H107" s="266" t="s">
        <v>363</v>
      </c>
      <c r="I107" s="266" t="s">
        <v>325</v>
      </c>
      <c r="J107" s="266">
        <v>120</v>
      </c>
      <c r="K107" s="280"/>
    </row>
    <row r="108" s="1" customFormat="1" ht="15" customHeight="1">
      <c r="B108" s="291"/>
      <c r="C108" s="266" t="s">
        <v>328</v>
      </c>
      <c r="D108" s="266"/>
      <c r="E108" s="266"/>
      <c r="F108" s="289" t="s">
        <v>329</v>
      </c>
      <c r="G108" s="266"/>
      <c r="H108" s="266" t="s">
        <v>363</v>
      </c>
      <c r="I108" s="266" t="s">
        <v>325</v>
      </c>
      <c r="J108" s="266">
        <v>50</v>
      </c>
      <c r="K108" s="280"/>
    </row>
    <row r="109" s="1" customFormat="1" ht="15" customHeight="1">
      <c r="B109" s="291"/>
      <c r="C109" s="266" t="s">
        <v>331</v>
      </c>
      <c r="D109" s="266"/>
      <c r="E109" s="266"/>
      <c r="F109" s="289" t="s">
        <v>323</v>
      </c>
      <c r="G109" s="266"/>
      <c r="H109" s="266" t="s">
        <v>363</v>
      </c>
      <c r="I109" s="266" t="s">
        <v>333</v>
      </c>
      <c r="J109" s="266"/>
      <c r="K109" s="280"/>
    </row>
    <row r="110" s="1" customFormat="1" ht="15" customHeight="1">
      <c r="B110" s="291"/>
      <c r="C110" s="266" t="s">
        <v>342</v>
      </c>
      <c r="D110" s="266"/>
      <c r="E110" s="266"/>
      <c r="F110" s="289" t="s">
        <v>329</v>
      </c>
      <c r="G110" s="266"/>
      <c r="H110" s="266" t="s">
        <v>363</v>
      </c>
      <c r="I110" s="266" t="s">
        <v>325</v>
      </c>
      <c r="J110" s="266">
        <v>50</v>
      </c>
      <c r="K110" s="280"/>
    </row>
    <row r="111" s="1" customFormat="1" ht="15" customHeight="1">
      <c r="B111" s="291"/>
      <c r="C111" s="266" t="s">
        <v>350</v>
      </c>
      <c r="D111" s="266"/>
      <c r="E111" s="266"/>
      <c r="F111" s="289" t="s">
        <v>329</v>
      </c>
      <c r="G111" s="266"/>
      <c r="H111" s="266" t="s">
        <v>363</v>
      </c>
      <c r="I111" s="266" t="s">
        <v>325</v>
      </c>
      <c r="J111" s="266">
        <v>50</v>
      </c>
      <c r="K111" s="280"/>
    </row>
    <row r="112" s="1" customFormat="1" ht="15" customHeight="1">
      <c r="B112" s="291"/>
      <c r="C112" s="266" t="s">
        <v>348</v>
      </c>
      <c r="D112" s="266"/>
      <c r="E112" s="266"/>
      <c r="F112" s="289" t="s">
        <v>329</v>
      </c>
      <c r="G112" s="266"/>
      <c r="H112" s="266" t="s">
        <v>363</v>
      </c>
      <c r="I112" s="266" t="s">
        <v>325</v>
      </c>
      <c r="J112" s="266">
        <v>50</v>
      </c>
      <c r="K112" s="280"/>
    </row>
    <row r="113" s="1" customFormat="1" ht="15" customHeight="1">
      <c r="B113" s="291"/>
      <c r="C113" s="266" t="s">
        <v>53</v>
      </c>
      <c r="D113" s="266"/>
      <c r="E113" s="266"/>
      <c r="F113" s="289" t="s">
        <v>323</v>
      </c>
      <c r="G113" s="266"/>
      <c r="H113" s="266" t="s">
        <v>364</v>
      </c>
      <c r="I113" s="266" t="s">
        <v>325</v>
      </c>
      <c r="J113" s="266">
        <v>20</v>
      </c>
      <c r="K113" s="280"/>
    </row>
    <row r="114" s="1" customFormat="1" ht="15" customHeight="1">
      <c r="B114" s="291"/>
      <c r="C114" s="266" t="s">
        <v>365</v>
      </c>
      <c r="D114" s="266"/>
      <c r="E114" s="266"/>
      <c r="F114" s="289" t="s">
        <v>323</v>
      </c>
      <c r="G114" s="266"/>
      <c r="H114" s="266" t="s">
        <v>366</v>
      </c>
      <c r="I114" s="266" t="s">
        <v>325</v>
      </c>
      <c r="J114" s="266">
        <v>120</v>
      </c>
      <c r="K114" s="280"/>
    </row>
    <row r="115" s="1" customFormat="1" ht="15" customHeight="1">
      <c r="B115" s="291"/>
      <c r="C115" s="266" t="s">
        <v>38</v>
      </c>
      <c r="D115" s="266"/>
      <c r="E115" s="266"/>
      <c r="F115" s="289" t="s">
        <v>323</v>
      </c>
      <c r="G115" s="266"/>
      <c r="H115" s="266" t="s">
        <v>367</v>
      </c>
      <c r="I115" s="266" t="s">
        <v>358</v>
      </c>
      <c r="J115" s="266"/>
      <c r="K115" s="280"/>
    </row>
    <row r="116" s="1" customFormat="1" ht="15" customHeight="1">
      <c r="B116" s="291"/>
      <c r="C116" s="266" t="s">
        <v>48</v>
      </c>
      <c r="D116" s="266"/>
      <c r="E116" s="266"/>
      <c r="F116" s="289" t="s">
        <v>323</v>
      </c>
      <c r="G116" s="266"/>
      <c r="H116" s="266" t="s">
        <v>368</v>
      </c>
      <c r="I116" s="266" t="s">
        <v>358</v>
      </c>
      <c r="J116" s="266"/>
      <c r="K116" s="280"/>
    </row>
    <row r="117" s="1" customFormat="1" ht="15" customHeight="1">
      <c r="B117" s="291"/>
      <c r="C117" s="266" t="s">
        <v>57</v>
      </c>
      <c r="D117" s="266"/>
      <c r="E117" s="266"/>
      <c r="F117" s="289" t="s">
        <v>323</v>
      </c>
      <c r="G117" s="266"/>
      <c r="H117" s="266" t="s">
        <v>369</v>
      </c>
      <c r="I117" s="266" t="s">
        <v>370</v>
      </c>
      <c r="J117" s="266"/>
      <c r="K117" s="280"/>
    </row>
    <row r="118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="1" customFormat="1" ht="45" customHeight="1">
      <c r="B122" s="307"/>
      <c r="C122" s="257" t="s">
        <v>371</v>
      </c>
      <c r="D122" s="257"/>
      <c r="E122" s="257"/>
      <c r="F122" s="257"/>
      <c r="G122" s="257"/>
      <c r="H122" s="257"/>
      <c r="I122" s="257"/>
      <c r="J122" s="257"/>
      <c r="K122" s="308"/>
    </row>
    <row r="123" s="1" customFormat="1" ht="17.25" customHeight="1">
      <c r="B123" s="309"/>
      <c r="C123" s="281" t="s">
        <v>317</v>
      </c>
      <c r="D123" s="281"/>
      <c r="E123" s="281"/>
      <c r="F123" s="281" t="s">
        <v>318</v>
      </c>
      <c r="G123" s="282"/>
      <c r="H123" s="281" t="s">
        <v>54</v>
      </c>
      <c r="I123" s="281" t="s">
        <v>57</v>
      </c>
      <c r="J123" s="281" t="s">
        <v>319</v>
      </c>
      <c r="K123" s="310"/>
    </row>
    <row r="124" s="1" customFormat="1" ht="17.25" customHeight="1">
      <c r="B124" s="309"/>
      <c r="C124" s="283" t="s">
        <v>320</v>
      </c>
      <c r="D124" s="283"/>
      <c r="E124" s="283"/>
      <c r="F124" s="284" t="s">
        <v>321</v>
      </c>
      <c r="G124" s="285"/>
      <c r="H124" s="283"/>
      <c r="I124" s="283"/>
      <c r="J124" s="283" t="s">
        <v>322</v>
      </c>
      <c r="K124" s="310"/>
    </row>
    <row r="125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="1" customFormat="1" ht="15" customHeight="1">
      <c r="B126" s="311"/>
      <c r="C126" s="266" t="s">
        <v>326</v>
      </c>
      <c r="D126" s="288"/>
      <c r="E126" s="288"/>
      <c r="F126" s="289" t="s">
        <v>323</v>
      </c>
      <c r="G126" s="266"/>
      <c r="H126" s="266" t="s">
        <v>363</v>
      </c>
      <c r="I126" s="266" t="s">
        <v>325</v>
      </c>
      <c r="J126" s="266">
        <v>120</v>
      </c>
      <c r="K126" s="314"/>
    </row>
    <row r="127" s="1" customFormat="1" ht="15" customHeight="1">
      <c r="B127" s="311"/>
      <c r="C127" s="266" t="s">
        <v>372</v>
      </c>
      <c r="D127" s="266"/>
      <c r="E127" s="266"/>
      <c r="F127" s="289" t="s">
        <v>323</v>
      </c>
      <c r="G127" s="266"/>
      <c r="H127" s="266" t="s">
        <v>373</v>
      </c>
      <c r="I127" s="266" t="s">
        <v>325</v>
      </c>
      <c r="J127" s="266" t="s">
        <v>374</v>
      </c>
      <c r="K127" s="314"/>
    </row>
    <row r="128" s="1" customFormat="1" ht="15" customHeight="1">
      <c r="B128" s="311"/>
      <c r="C128" s="266" t="s">
        <v>271</v>
      </c>
      <c r="D128" s="266"/>
      <c r="E128" s="266"/>
      <c r="F128" s="289" t="s">
        <v>323</v>
      </c>
      <c r="G128" s="266"/>
      <c r="H128" s="266" t="s">
        <v>375</v>
      </c>
      <c r="I128" s="266" t="s">
        <v>325</v>
      </c>
      <c r="J128" s="266" t="s">
        <v>374</v>
      </c>
      <c r="K128" s="314"/>
    </row>
    <row r="129" s="1" customFormat="1" ht="15" customHeight="1">
      <c r="B129" s="311"/>
      <c r="C129" s="266" t="s">
        <v>334</v>
      </c>
      <c r="D129" s="266"/>
      <c r="E129" s="266"/>
      <c r="F129" s="289" t="s">
        <v>329</v>
      </c>
      <c r="G129" s="266"/>
      <c r="H129" s="266" t="s">
        <v>335</v>
      </c>
      <c r="I129" s="266" t="s">
        <v>325</v>
      </c>
      <c r="J129" s="266">
        <v>15</v>
      </c>
      <c r="K129" s="314"/>
    </row>
    <row r="130" s="1" customFormat="1" ht="15" customHeight="1">
      <c r="B130" s="311"/>
      <c r="C130" s="292" t="s">
        <v>336</v>
      </c>
      <c r="D130" s="292"/>
      <c r="E130" s="292"/>
      <c r="F130" s="293" t="s">
        <v>329</v>
      </c>
      <c r="G130" s="292"/>
      <c r="H130" s="292" t="s">
        <v>337</v>
      </c>
      <c r="I130" s="292" t="s">
        <v>325</v>
      </c>
      <c r="J130" s="292">
        <v>15</v>
      </c>
      <c r="K130" s="314"/>
    </row>
    <row r="131" s="1" customFormat="1" ht="15" customHeight="1">
      <c r="B131" s="311"/>
      <c r="C131" s="292" t="s">
        <v>338</v>
      </c>
      <c r="D131" s="292"/>
      <c r="E131" s="292"/>
      <c r="F131" s="293" t="s">
        <v>329</v>
      </c>
      <c r="G131" s="292"/>
      <c r="H131" s="292" t="s">
        <v>339</v>
      </c>
      <c r="I131" s="292" t="s">
        <v>325</v>
      </c>
      <c r="J131" s="292">
        <v>20</v>
      </c>
      <c r="K131" s="314"/>
    </row>
    <row r="132" s="1" customFormat="1" ht="15" customHeight="1">
      <c r="B132" s="311"/>
      <c r="C132" s="292" t="s">
        <v>340</v>
      </c>
      <c r="D132" s="292"/>
      <c r="E132" s="292"/>
      <c r="F132" s="293" t="s">
        <v>329</v>
      </c>
      <c r="G132" s="292"/>
      <c r="H132" s="292" t="s">
        <v>341</v>
      </c>
      <c r="I132" s="292" t="s">
        <v>325</v>
      </c>
      <c r="J132" s="292">
        <v>20</v>
      </c>
      <c r="K132" s="314"/>
    </row>
    <row r="133" s="1" customFormat="1" ht="15" customHeight="1">
      <c r="B133" s="311"/>
      <c r="C133" s="266" t="s">
        <v>328</v>
      </c>
      <c r="D133" s="266"/>
      <c r="E133" s="266"/>
      <c r="F133" s="289" t="s">
        <v>329</v>
      </c>
      <c r="G133" s="266"/>
      <c r="H133" s="266" t="s">
        <v>363</v>
      </c>
      <c r="I133" s="266" t="s">
        <v>325</v>
      </c>
      <c r="J133" s="266">
        <v>50</v>
      </c>
      <c r="K133" s="314"/>
    </row>
    <row r="134" s="1" customFormat="1" ht="15" customHeight="1">
      <c r="B134" s="311"/>
      <c r="C134" s="266" t="s">
        <v>342</v>
      </c>
      <c r="D134" s="266"/>
      <c r="E134" s="266"/>
      <c r="F134" s="289" t="s">
        <v>329</v>
      </c>
      <c r="G134" s="266"/>
      <c r="H134" s="266" t="s">
        <v>363</v>
      </c>
      <c r="I134" s="266" t="s">
        <v>325</v>
      </c>
      <c r="J134" s="266">
        <v>50</v>
      </c>
      <c r="K134" s="314"/>
    </row>
    <row r="135" s="1" customFormat="1" ht="15" customHeight="1">
      <c r="B135" s="311"/>
      <c r="C135" s="266" t="s">
        <v>348</v>
      </c>
      <c r="D135" s="266"/>
      <c r="E135" s="266"/>
      <c r="F135" s="289" t="s">
        <v>329</v>
      </c>
      <c r="G135" s="266"/>
      <c r="H135" s="266" t="s">
        <v>363</v>
      </c>
      <c r="I135" s="266" t="s">
        <v>325</v>
      </c>
      <c r="J135" s="266">
        <v>50</v>
      </c>
      <c r="K135" s="314"/>
    </row>
    <row r="136" s="1" customFormat="1" ht="15" customHeight="1">
      <c r="B136" s="311"/>
      <c r="C136" s="266" t="s">
        <v>350</v>
      </c>
      <c r="D136" s="266"/>
      <c r="E136" s="266"/>
      <c r="F136" s="289" t="s">
        <v>329</v>
      </c>
      <c r="G136" s="266"/>
      <c r="H136" s="266" t="s">
        <v>363</v>
      </c>
      <c r="I136" s="266" t="s">
        <v>325</v>
      </c>
      <c r="J136" s="266">
        <v>50</v>
      </c>
      <c r="K136" s="314"/>
    </row>
    <row r="137" s="1" customFormat="1" ht="15" customHeight="1">
      <c r="B137" s="311"/>
      <c r="C137" s="266" t="s">
        <v>351</v>
      </c>
      <c r="D137" s="266"/>
      <c r="E137" s="266"/>
      <c r="F137" s="289" t="s">
        <v>329</v>
      </c>
      <c r="G137" s="266"/>
      <c r="H137" s="266" t="s">
        <v>376</v>
      </c>
      <c r="I137" s="266" t="s">
        <v>325</v>
      </c>
      <c r="J137" s="266">
        <v>255</v>
      </c>
      <c r="K137" s="314"/>
    </row>
    <row r="138" s="1" customFormat="1" ht="15" customHeight="1">
      <c r="B138" s="311"/>
      <c r="C138" s="266" t="s">
        <v>353</v>
      </c>
      <c r="D138" s="266"/>
      <c r="E138" s="266"/>
      <c r="F138" s="289" t="s">
        <v>323</v>
      </c>
      <c r="G138" s="266"/>
      <c r="H138" s="266" t="s">
        <v>377</v>
      </c>
      <c r="I138" s="266" t="s">
        <v>355</v>
      </c>
      <c r="J138" s="266"/>
      <c r="K138" s="314"/>
    </row>
    <row r="139" s="1" customFormat="1" ht="15" customHeight="1">
      <c r="B139" s="311"/>
      <c r="C139" s="266" t="s">
        <v>356</v>
      </c>
      <c r="D139" s="266"/>
      <c r="E139" s="266"/>
      <c r="F139" s="289" t="s">
        <v>323</v>
      </c>
      <c r="G139" s="266"/>
      <c r="H139" s="266" t="s">
        <v>378</v>
      </c>
      <c r="I139" s="266" t="s">
        <v>358</v>
      </c>
      <c r="J139" s="266"/>
      <c r="K139" s="314"/>
    </row>
    <row r="140" s="1" customFormat="1" ht="15" customHeight="1">
      <c r="B140" s="311"/>
      <c r="C140" s="266" t="s">
        <v>359</v>
      </c>
      <c r="D140" s="266"/>
      <c r="E140" s="266"/>
      <c r="F140" s="289" t="s">
        <v>323</v>
      </c>
      <c r="G140" s="266"/>
      <c r="H140" s="266" t="s">
        <v>359</v>
      </c>
      <c r="I140" s="266" t="s">
        <v>358</v>
      </c>
      <c r="J140" s="266"/>
      <c r="K140" s="314"/>
    </row>
    <row r="141" s="1" customFormat="1" ht="15" customHeight="1">
      <c r="B141" s="311"/>
      <c r="C141" s="266" t="s">
        <v>38</v>
      </c>
      <c r="D141" s="266"/>
      <c r="E141" s="266"/>
      <c r="F141" s="289" t="s">
        <v>323</v>
      </c>
      <c r="G141" s="266"/>
      <c r="H141" s="266" t="s">
        <v>379</v>
      </c>
      <c r="I141" s="266" t="s">
        <v>358</v>
      </c>
      <c r="J141" s="266"/>
      <c r="K141" s="314"/>
    </row>
    <row r="142" s="1" customFormat="1" ht="15" customHeight="1">
      <c r="B142" s="311"/>
      <c r="C142" s="266" t="s">
        <v>380</v>
      </c>
      <c r="D142" s="266"/>
      <c r="E142" s="266"/>
      <c r="F142" s="289" t="s">
        <v>323</v>
      </c>
      <c r="G142" s="266"/>
      <c r="H142" s="266" t="s">
        <v>381</v>
      </c>
      <c r="I142" s="266" t="s">
        <v>358</v>
      </c>
      <c r="J142" s="266"/>
      <c r="K142" s="314"/>
    </row>
    <row r="143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="1" customFormat="1" ht="45" customHeight="1">
      <c r="B147" s="278"/>
      <c r="C147" s="279" t="s">
        <v>382</v>
      </c>
      <c r="D147" s="279"/>
      <c r="E147" s="279"/>
      <c r="F147" s="279"/>
      <c r="G147" s="279"/>
      <c r="H147" s="279"/>
      <c r="I147" s="279"/>
      <c r="J147" s="279"/>
      <c r="K147" s="280"/>
    </row>
    <row r="148" s="1" customFormat="1" ht="17.25" customHeight="1">
      <c r="B148" s="278"/>
      <c r="C148" s="281" t="s">
        <v>317</v>
      </c>
      <c r="D148" s="281"/>
      <c r="E148" s="281"/>
      <c r="F148" s="281" t="s">
        <v>318</v>
      </c>
      <c r="G148" s="282"/>
      <c r="H148" s="281" t="s">
        <v>54</v>
      </c>
      <c r="I148" s="281" t="s">
        <v>57</v>
      </c>
      <c r="J148" s="281" t="s">
        <v>319</v>
      </c>
      <c r="K148" s="280"/>
    </row>
    <row r="149" s="1" customFormat="1" ht="17.25" customHeight="1">
      <c r="B149" s="278"/>
      <c r="C149" s="283" t="s">
        <v>320</v>
      </c>
      <c r="D149" s="283"/>
      <c r="E149" s="283"/>
      <c r="F149" s="284" t="s">
        <v>321</v>
      </c>
      <c r="G149" s="285"/>
      <c r="H149" s="283"/>
      <c r="I149" s="283"/>
      <c r="J149" s="283" t="s">
        <v>322</v>
      </c>
      <c r="K149" s="280"/>
    </row>
    <row r="150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="1" customFormat="1" ht="15" customHeight="1">
      <c r="B151" s="291"/>
      <c r="C151" s="318" t="s">
        <v>326</v>
      </c>
      <c r="D151" s="266"/>
      <c r="E151" s="266"/>
      <c r="F151" s="319" t="s">
        <v>323</v>
      </c>
      <c r="G151" s="266"/>
      <c r="H151" s="318" t="s">
        <v>363</v>
      </c>
      <c r="I151" s="318" t="s">
        <v>325</v>
      </c>
      <c r="J151" s="318">
        <v>120</v>
      </c>
      <c r="K151" s="314"/>
    </row>
    <row r="152" s="1" customFormat="1" ht="15" customHeight="1">
      <c r="B152" s="291"/>
      <c r="C152" s="318" t="s">
        <v>372</v>
      </c>
      <c r="D152" s="266"/>
      <c r="E152" s="266"/>
      <c r="F152" s="319" t="s">
        <v>323</v>
      </c>
      <c r="G152" s="266"/>
      <c r="H152" s="318" t="s">
        <v>383</v>
      </c>
      <c r="I152" s="318" t="s">
        <v>325</v>
      </c>
      <c r="J152" s="318" t="s">
        <v>374</v>
      </c>
      <c r="K152" s="314"/>
    </row>
    <row r="153" s="1" customFormat="1" ht="15" customHeight="1">
      <c r="B153" s="291"/>
      <c r="C153" s="318" t="s">
        <v>271</v>
      </c>
      <c r="D153" s="266"/>
      <c r="E153" s="266"/>
      <c r="F153" s="319" t="s">
        <v>323</v>
      </c>
      <c r="G153" s="266"/>
      <c r="H153" s="318" t="s">
        <v>384</v>
      </c>
      <c r="I153" s="318" t="s">
        <v>325</v>
      </c>
      <c r="J153" s="318" t="s">
        <v>374</v>
      </c>
      <c r="K153" s="314"/>
    </row>
    <row r="154" s="1" customFormat="1" ht="15" customHeight="1">
      <c r="B154" s="291"/>
      <c r="C154" s="318" t="s">
        <v>328</v>
      </c>
      <c r="D154" s="266"/>
      <c r="E154" s="266"/>
      <c r="F154" s="319" t="s">
        <v>329</v>
      </c>
      <c r="G154" s="266"/>
      <c r="H154" s="318" t="s">
        <v>363</v>
      </c>
      <c r="I154" s="318" t="s">
        <v>325</v>
      </c>
      <c r="J154" s="318">
        <v>50</v>
      </c>
      <c r="K154" s="314"/>
    </row>
    <row r="155" s="1" customFormat="1" ht="15" customHeight="1">
      <c r="B155" s="291"/>
      <c r="C155" s="318" t="s">
        <v>331</v>
      </c>
      <c r="D155" s="266"/>
      <c r="E155" s="266"/>
      <c r="F155" s="319" t="s">
        <v>323</v>
      </c>
      <c r="G155" s="266"/>
      <c r="H155" s="318" t="s">
        <v>363</v>
      </c>
      <c r="I155" s="318" t="s">
        <v>333</v>
      </c>
      <c r="J155" s="318"/>
      <c r="K155" s="314"/>
    </row>
    <row r="156" s="1" customFormat="1" ht="15" customHeight="1">
      <c r="B156" s="291"/>
      <c r="C156" s="318" t="s">
        <v>342</v>
      </c>
      <c r="D156" s="266"/>
      <c r="E156" s="266"/>
      <c r="F156" s="319" t="s">
        <v>329</v>
      </c>
      <c r="G156" s="266"/>
      <c r="H156" s="318" t="s">
        <v>363</v>
      </c>
      <c r="I156" s="318" t="s">
        <v>325</v>
      </c>
      <c r="J156" s="318">
        <v>50</v>
      </c>
      <c r="K156" s="314"/>
    </row>
    <row r="157" s="1" customFormat="1" ht="15" customHeight="1">
      <c r="B157" s="291"/>
      <c r="C157" s="318" t="s">
        <v>350</v>
      </c>
      <c r="D157" s="266"/>
      <c r="E157" s="266"/>
      <c r="F157" s="319" t="s">
        <v>329</v>
      </c>
      <c r="G157" s="266"/>
      <c r="H157" s="318" t="s">
        <v>363</v>
      </c>
      <c r="I157" s="318" t="s">
        <v>325</v>
      </c>
      <c r="J157" s="318">
        <v>50</v>
      </c>
      <c r="K157" s="314"/>
    </row>
    <row r="158" s="1" customFormat="1" ht="15" customHeight="1">
      <c r="B158" s="291"/>
      <c r="C158" s="318" t="s">
        <v>348</v>
      </c>
      <c r="D158" s="266"/>
      <c r="E158" s="266"/>
      <c r="F158" s="319" t="s">
        <v>329</v>
      </c>
      <c r="G158" s="266"/>
      <c r="H158" s="318" t="s">
        <v>363</v>
      </c>
      <c r="I158" s="318" t="s">
        <v>325</v>
      </c>
      <c r="J158" s="318">
        <v>50</v>
      </c>
      <c r="K158" s="314"/>
    </row>
    <row r="159" s="1" customFormat="1" ht="15" customHeight="1">
      <c r="B159" s="291"/>
      <c r="C159" s="318" t="s">
        <v>82</v>
      </c>
      <c r="D159" s="266"/>
      <c r="E159" s="266"/>
      <c r="F159" s="319" t="s">
        <v>323</v>
      </c>
      <c r="G159" s="266"/>
      <c r="H159" s="318" t="s">
        <v>385</v>
      </c>
      <c r="I159" s="318" t="s">
        <v>325</v>
      </c>
      <c r="J159" s="318" t="s">
        <v>386</v>
      </c>
      <c r="K159" s="314"/>
    </row>
    <row r="160" s="1" customFormat="1" ht="15" customHeight="1">
      <c r="B160" s="291"/>
      <c r="C160" s="318" t="s">
        <v>387</v>
      </c>
      <c r="D160" s="266"/>
      <c r="E160" s="266"/>
      <c r="F160" s="319" t="s">
        <v>323</v>
      </c>
      <c r="G160" s="266"/>
      <c r="H160" s="318" t="s">
        <v>388</v>
      </c>
      <c r="I160" s="318" t="s">
        <v>358</v>
      </c>
      <c r="J160" s="318"/>
      <c r="K160" s="314"/>
    </row>
    <row r="16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="1" customFormat="1" ht="45" customHeight="1">
      <c r="B165" s="256"/>
      <c r="C165" s="257" t="s">
        <v>389</v>
      </c>
      <c r="D165" s="257"/>
      <c r="E165" s="257"/>
      <c r="F165" s="257"/>
      <c r="G165" s="257"/>
      <c r="H165" s="257"/>
      <c r="I165" s="257"/>
      <c r="J165" s="257"/>
      <c r="K165" s="258"/>
    </row>
    <row r="166" s="1" customFormat="1" ht="17.25" customHeight="1">
      <c r="B166" s="256"/>
      <c r="C166" s="281" t="s">
        <v>317</v>
      </c>
      <c r="D166" s="281"/>
      <c r="E166" s="281"/>
      <c r="F166" s="281" t="s">
        <v>318</v>
      </c>
      <c r="G166" s="323"/>
      <c r="H166" s="324" t="s">
        <v>54</v>
      </c>
      <c r="I166" s="324" t="s">
        <v>57</v>
      </c>
      <c r="J166" s="281" t="s">
        <v>319</v>
      </c>
      <c r="K166" s="258"/>
    </row>
    <row r="167" s="1" customFormat="1" ht="17.25" customHeight="1">
      <c r="B167" s="259"/>
      <c r="C167" s="283" t="s">
        <v>320</v>
      </c>
      <c r="D167" s="283"/>
      <c r="E167" s="283"/>
      <c r="F167" s="284" t="s">
        <v>321</v>
      </c>
      <c r="G167" s="325"/>
      <c r="H167" s="326"/>
      <c r="I167" s="326"/>
      <c r="J167" s="283" t="s">
        <v>322</v>
      </c>
      <c r="K167" s="261"/>
    </row>
    <row r="168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="1" customFormat="1" ht="15" customHeight="1">
      <c r="B169" s="291"/>
      <c r="C169" s="266" t="s">
        <v>326</v>
      </c>
      <c r="D169" s="266"/>
      <c r="E169" s="266"/>
      <c r="F169" s="289" t="s">
        <v>323</v>
      </c>
      <c r="G169" s="266"/>
      <c r="H169" s="266" t="s">
        <v>363</v>
      </c>
      <c r="I169" s="266" t="s">
        <v>325</v>
      </c>
      <c r="J169" s="266">
        <v>120</v>
      </c>
      <c r="K169" s="314"/>
    </row>
    <row r="170" s="1" customFormat="1" ht="15" customHeight="1">
      <c r="B170" s="291"/>
      <c r="C170" s="266" t="s">
        <v>372</v>
      </c>
      <c r="D170" s="266"/>
      <c r="E170" s="266"/>
      <c r="F170" s="289" t="s">
        <v>323</v>
      </c>
      <c r="G170" s="266"/>
      <c r="H170" s="266" t="s">
        <v>373</v>
      </c>
      <c r="I170" s="266" t="s">
        <v>325</v>
      </c>
      <c r="J170" s="266" t="s">
        <v>374</v>
      </c>
      <c r="K170" s="314"/>
    </row>
    <row r="171" s="1" customFormat="1" ht="15" customHeight="1">
      <c r="B171" s="291"/>
      <c r="C171" s="266" t="s">
        <v>271</v>
      </c>
      <c r="D171" s="266"/>
      <c r="E171" s="266"/>
      <c r="F171" s="289" t="s">
        <v>323</v>
      </c>
      <c r="G171" s="266"/>
      <c r="H171" s="266" t="s">
        <v>390</v>
      </c>
      <c r="I171" s="266" t="s">
        <v>325</v>
      </c>
      <c r="J171" s="266" t="s">
        <v>374</v>
      </c>
      <c r="K171" s="314"/>
    </row>
    <row r="172" s="1" customFormat="1" ht="15" customHeight="1">
      <c r="B172" s="291"/>
      <c r="C172" s="266" t="s">
        <v>328</v>
      </c>
      <c r="D172" s="266"/>
      <c r="E172" s="266"/>
      <c r="F172" s="289" t="s">
        <v>329</v>
      </c>
      <c r="G172" s="266"/>
      <c r="H172" s="266" t="s">
        <v>390</v>
      </c>
      <c r="I172" s="266" t="s">
        <v>325</v>
      </c>
      <c r="J172" s="266">
        <v>50</v>
      </c>
      <c r="K172" s="314"/>
    </row>
    <row r="173" s="1" customFormat="1" ht="15" customHeight="1">
      <c r="B173" s="291"/>
      <c r="C173" s="266" t="s">
        <v>331</v>
      </c>
      <c r="D173" s="266"/>
      <c r="E173" s="266"/>
      <c r="F173" s="289" t="s">
        <v>323</v>
      </c>
      <c r="G173" s="266"/>
      <c r="H173" s="266" t="s">
        <v>390</v>
      </c>
      <c r="I173" s="266" t="s">
        <v>333</v>
      </c>
      <c r="J173" s="266"/>
      <c r="K173" s="314"/>
    </row>
    <row r="174" s="1" customFormat="1" ht="15" customHeight="1">
      <c r="B174" s="291"/>
      <c r="C174" s="266" t="s">
        <v>342</v>
      </c>
      <c r="D174" s="266"/>
      <c r="E174" s="266"/>
      <c r="F174" s="289" t="s">
        <v>329</v>
      </c>
      <c r="G174" s="266"/>
      <c r="H174" s="266" t="s">
        <v>390</v>
      </c>
      <c r="I174" s="266" t="s">
        <v>325</v>
      </c>
      <c r="J174" s="266">
        <v>50</v>
      </c>
      <c r="K174" s="314"/>
    </row>
    <row r="175" s="1" customFormat="1" ht="15" customHeight="1">
      <c r="B175" s="291"/>
      <c r="C175" s="266" t="s">
        <v>350</v>
      </c>
      <c r="D175" s="266"/>
      <c r="E175" s="266"/>
      <c r="F175" s="289" t="s">
        <v>329</v>
      </c>
      <c r="G175" s="266"/>
      <c r="H175" s="266" t="s">
        <v>390</v>
      </c>
      <c r="I175" s="266" t="s">
        <v>325</v>
      </c>
      <c r="J175" s="266">
        <v>50</v>
      </c>
      <c r="K175" s="314"/>
    </row>
    <row r="176" s="1" customFormat="1" ht="15" customHeight="1">
      <c r="B176" s="291"/>
      <c r="C176" s="266" t="s">
        <v>348</v>
      </c>
      <c r="D176" s="266"/>
      <c r="E176" s="266"/>
      <c r="F176" s="289" t="s">
        <v>329</v>
      </c>
      <c r="G176" s="266"/>
      <c r="H176" s="266" t="s">
        <v>390</v>
      </c>
      <c r="I176" s="266" t="s">
        <v>325</v>
      </c>
      <c r="J176" s="266">
        <v>50</v>
      </c>
      <c r="K176" s="314"/>
    </row>
    <row r="177" s="1" customFormat="1" ht="15" customHeight="1">
      <c r="B177" s="291"/>
      <c r="C177" s="266" t="s">
        <v>96</v>
      </c>
      <c r="D177" s="266"/>
      <c r="E177" s="266"/>
      <c r="F177" s="289" t="s">
        <v>323</v>
      </c>
      <c r="G177" s="266"/>
      <c r="H177" s="266" t="s">
        <v>391</v>
      </c>
      <c r="I177" s="266" t="s">
        <v>392</v>
      </c>
      <c r="J177" s="266"/>
      <c r="K177" s="314"/>
    </row>
    <row r="178" s="1" customFormat="1" ht="15" customHeight="1">
      <c r="B178" s="291"/>
      <c r="C178" s="266" t="s">
        <v>57</v>
      </c>
      <c r="D178" s="266"/>
      <c r="E178" s="266"/>
      <c r="F178" s="289" t="s">
        <v>323</v>
      </c>
      <c r="G178" s="266"/>
      <c r="H178" s="266" t="s">
        <v>393</v>
      </c>
      <c r="I178" s="266" t="s">
        <v>394</v>
      </c>
      <c r="J178" s="266">
        <v>1</v>
      </c>
      <c r="K178" s="314"/>
    </row>
    <row r="179" s="1" customFormat="1" ht="15" customHeight="1">
      <c r="B179" s="291"/>
      <c r="C179" s="266" t="s">
        <v>53</v>
      </c>
      <c r="D179" s="266"/>
      <c r="E179" s="266"/>
      <c r="F179" s="289" t="s">
        <v>323</v>
      </c>
      <c r="G179" s="266"/>
      <c r="H179" s="266" t="s">
        <v>395</v>
      </c>
      <c r="I179" s="266" t="s">
        <v>325</v>
      </c>
      <c r="J179" s="266">
        <v>20</v>
      </c>
      <c r="K179" s="314"/>
    </row>
    <row r="180" s="1" customFormat="1" ht="15" customHeight="1">
      <c r="B180" s="291"/>
      <c r="C180" s="266" t="s">
        <v>54</v>
      </c>
      <c r="D180" s="266"/>
      <c r="E180" s="266"/>
      <c r="F180" s="289" t="s">
        <v>323</v>
      </c>
      <c r="G180" s="266"/>
      <c r="H180" s="266" t="s">
        <v>396</v>
      </c>
      <c r="I180" s="266" t="s">
        <v>325</v>
      </c>
      <c r="J180" s="266">
        <v>255</v>
      </c>
      <c r="K180" s="314"/>
    </row>
    <row r="181" s="1" customFormat="1" ht="15" customHeight="1">
      <c r="B181" s="291"/>
      <c r="C181" s="266" t="s">
        <v>97</v>
      </c>
      <c r="D181" s="266"/>
      <c r="E181" s="266"/>
      <c r="F181" s="289" t="s">
        <v>323</v>
      </c>
      <c r="G181" s="266"/>
      <c r="H181" s="266" t="s">
        <v>287</v>
      </c>
      <c r="I181" s="266" t="s">
        <v>325</v>
      </c>
      <c r="J181" s="266">
        <v>10</v>
      </c>
      <c r="K181" s="314"/>
    </row>
    <row r="182" s="1" customFormat="1" ht="15" customHeight="1">
      <c r="B182" s="291"/>
      <c r="C182" s="266" t="s">
        <v>98</v>
      </c>
      <c r="D182" s="266"/>
      <c r="E182" s="266"/>
      <c r="F182" s="289" t="s">
        <v>323</v>
      </c>
      <c r="G182" s="266"/>
      <c r="H182" s="266" t="s">
        <v>397</v>
      </c>
      <c r="I182" s="266" t="s">
        <v>358</v>
      </c>
      <c r="J182" s="266"/>
      <c r="K182" s="314"/>
    </row>
    <row r="183" s="1" customFormat="1" ht="15" customHeight="1">
      <c r="B183" s="291"/>
      <c r="C183" s="266" t="s">
        <v>398</v>
      </c>
      <c r="D183" s="266"/>
      <c r="E183" s="266"/>
      <c r="F183" s="289" t="s">
        <v>323</v>
      </c>
      <c r="G183" s="266"/>
      <c r="H183" s="266" t="s">
        <v>399</v>
      </c>
      <c r="I183" s="266" t="s">
        <v>358</v>
      </c>
      <c r="J183" s="266"/>
      <c r="K183" s="314"/>
    </row>
    <row r="184" s="1" customFormat="1" ht="15" customHeight="1">
      <c r="B184" s="291"/>
      <c r="C184" s="266" t="s">
        <v>387</v>
      </c>
      <c r="D184" s="266"/>
      <c r="E184" s="266"/>
      <c r="F184" s="289" t="s">
        <v>323</v>
      </c>
      <c r="G184" s="266"/>
      <c r="H184" s="266" t="s">
        <v>400</v>
      </c>
      <c r="I184" s="266" t="s">
        <v>358</v>
      </c>
      <c r="J184" s="266"/>
      <c r="K184" s="314"/>
    </row>
    <row r="185" s="1" customFormat="1" ht="15" customHeight="1">
      <c r="B185" s="291"/>
      <c r="C185" s="266" t="s">
        <v>100</v>
      </c>
      <c r="D185" s="266"/>
      <c r="E185" s="266"/>
      <c r="F185" s="289" t="s">
        <v>329</v>
      </c>
      <c r="G185" s="266"/>
      <c r="H185" s="266" t="s">
        <v>401</v>
      </c>
      <c r="I185" s="266" t="s">
        <v>325</v>
      </c>
      <c r="J185" s="266">
        <v>50</v>
      </c>
      <c r="K185" s="314"/>
    </row>
    <row r="186" s="1" customFormat="1" ht="15" customHeight="1">
      <c r="B186" s="291"/>
      <c r="C186" s="266" t="s">
        <v>402</v>
      </c>
      <c r="D186" s="266"/>
      <c r="E186" s="266"/>
      <c r="F186" s="289" t="s">
        <v>329</v>
      </c>
      <c r="G186" s="266"/>
      <c r="H186" s="266" t="s">
        <v>403</v>
      </c>
      <c r="I186" s="266" t="s">
        <v>404</v>
      </c>
      <c r="J186" s="266"/>
      <c r="K186" s="314"/>
    </row>
    <row r="187" s="1" customFormat="1" ht="15" customHeight="1">
      <c r="B187" s="291"/>
      <c r="C187" s="266" t="s">
        <v>405</v>
      </c>
      <c r="D187" s="266"/>
      <c r="E187" s="266"/>
      <c r="F187" s="289" t="s">
        <v>329</v>
      </c>
      <c r="G187" s="266"/>
      <c r="H187" s="266" t="s">
        <v>406</v>
      </c>
      <c r="I187" s="266" t="s">
        <v>404</v>
      </c>
      <c r="J187" s="266"/>
      <c r="K187" s="314"/>
    </row>
    <row r="188" s="1" customFormat="1" ht="15" customHeight="1">
      <c r="B188" s="291"/>
      <c r="C188" s="266" t="s">
        <v>407</v>
      </c>
      <c r="D188" s="266"/>
      <c r="E188" s="266"/>
      <c r="F188" s="289" t="s">
        <v>329</v>
      </c>
      <c r="G188" s="266"/>
      <c r="H188" s="266" t="s">
        <v>408</v>
      </c>
      <c r="I188" s="266" t="s">
        <v>404</v>
      </c>
      <c r="J188" s="266"/>
      <c r="K188" s="314"/>
    </row>
    <row r="189" s="1" customFormat="1" ht="15" customHeight="1">
      <c r="B189" s="291"/>
      <c r="C189" s="327" t="s">
        <v>409</v>
      </c>
      <c r="D189" s="266"/>
      <c r="E189" s="266"/>
      <c r="F189" s="289" t="s">
        <v>329</v>
      </c>
      <c r="G189" s="266"/>
      <c r="H189" s="266" t="s">
        <v>410</v>
      </c>
      <c r="I189" s="266" t="s">
        <v>411</v>
      </c>
      <c r="J189" s="328" t="s">
        <v>412</v>
      </c>
      <c r="K189" s="314"/>
    </row>
    <row r="190" s="1" customFormat="1" ht="15" customHeight="1">
      <c r="B190" s="291"/>
      <c r="C190" s="327" t="s">
        <v>42</v>
      </c>
      <c r="D190" s="266"/>
      <c r="E190" s="266"/>
      <c r="F190" s="289" t="s">
        <v>323</v>
      </c>
      <c r="G190" s="266"/>
      <c r="H190" s="263" t="s">
        <v>413</v>
      </c>
      <c r="I190" s="266" t="s">
        <v>414</v>
      </c>
      <c r="J190" s="266"/>
      <c r="K190" s="314"/>
    </row>
    <row r="191" s="1" customFormat="1" ht="15" customHeight="1">
      <c r="B191" s="291"/>
      <c r="C191" s="327" t="s">
        <v>415</v>
      </c>
      <c r="D191" s="266"/>
      <c r="E191" s="266"/>
      <c r="F191" s="289" t="s">
        <v>323</v>
      </c>
      <c r="G191" s="266"/>
      <c r="H191" s="266" t="s">
        <v>416</v>
      </c>
      <c r="I191" s="266" t="s">
        <v>358</v>
      </c>
      <c r="J191" s="266"/>
      <c r="K191" s="314"/>
    </row>
    <row r="192" s="1" customFormat="1" ht="15" customHeight="1">
      <c r="B192" s="291"/>
      <c r="C192" s="327" t="s">
        <v>417</v>
      </c>
      <c r="D192" s="266"/>
      <c r="E192" s="266"/>
      <c r="F192" s="289" t="s">
        <v>323</v>
      </c>
      <c r="G192" s="266"/>
      <c r="H192" s="266" t="s">
        <v>418</v>
      </c>
      <c r="I192" s="266" t="s">
        <v>358</v>
      </c>
      <c r="J192" s="266"/>
      <c r="K192" s="314"/>
    </row>
    <row r="193" s="1" customFormat="1" ht="15" customHeight="1">
      <c r="B193" s="291"/>
      <c r="C193" s="327" t="s">
        <v>419</v>
      </c>
      <c r="D193" s="266"/>
      <c r="E193" s="266"/>
      <c r="F193" s="289" t="s">
        <v>329</v>
      </c>
      <c r="G193" s="266"/>
      <c r="H193" s="266" t="s">
        <v>420</v>
      </c>
      <c r="I193" s="266" t="s">
        <v>358</v>
      </c>
      <c r="J193" s="266"/>
      <c r="K193" s="314"/>
    </row>
    <row r="194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="1" customFormat="1" ht="18.75" customHeight="1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</row>
    <row r="198" s="1" customFormat="1" ht="13.5">
      <c r="B198" s="253"/>
      <c r="C198" s="254"/>
      <c r="D198" s="254"/>
      <c r="E198" s="254"/>
      <c r="F198" s="254"/>
      <c r="G198" s="254"/>
      <c r="H198" s="254"/>
      <c r="I198" s="254"/>
      <c r="J198" s="254"/>
      <c r="K198" s="255"/>
    </row>
    <row r="199" s="1" customFormat="1" ht="21">
      <c r="B199" s="256"/>
      <c r="C199" s="257" t="s">
        <v>421</v>
      </c>
      <c r="D199" s="257"/>
      <c r="E199" s="257"/>
      <c r="F199" s="257"/>
      <c r="G199" s="257"/>
      <c r="H199" s="257"/>
      <c r="I199" s="257"/>
      <c r="J199" s="257"/>
      <c r="K199" s="258"/>
    </row>
    <row r="200" s="1" customFormat="1" ht="25.5" customHeight="1">
      <c r="B200" s="256"/>
      <c r="C200" s="330" t="s">
        <v>422</v>
      </c>
      <c r="D200" s="330"/>
      <c r="E200" s="330"/>
      <c r="F200" s="330" t="s">
        <v>423</v>
      </c>
      <c r="G200" s="331"/>
      <c r="H200" s="330" t="s">
        <v>424</v>
      </c>
      <c r="I200" s="330"/>
      <c r="J200" s="330"/>
      <c r="K200" s="258"/>
    </row>
    <row r="20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="1" customFormat="1" ht="15" customHeight="1">
      <c r="B202" s="291"/>
      <c r="C202" s="266" t="s">
        <v>414</v>
      </c>
      <c r="D202" s="266"/>
      <c r="E202" s="266"/>
      <c r="F202" s="289" t="s">
        <v>43</v>
      </c>
      <c r="G202" s="266"/>
      <c r="H202" s="266" t="s">
        <v>425</v>
      </c>
      <c r="I202" s="266"/>
      <c r="J202" s="266"/>
      <c r="K202" s="314"/>
    </row>
    <row r="203" s="1" customFormat="1" ht="15" customHeight="1">
      <c r="B203" s="291"/>
      <c r="C203" s="266"/>
      <c r="D203" s="266"/>
      <c r="E203" s="266"/>
      <c r="F203" s="289" t="s">
        <v>44</v>
      </c>
      <c r="G203" s="266"/>
      <c r="H203" s="266" t="s">
        <v>426</v>
      </c>
      <c r="I203" s="266"/>
      <c r="J203" s="266"/>
      <c r="K203" s="314"/>
    </row>
    <row r="204" s="1" customFormat="1" ht="15" customHeight="1">
      <c r="B204" s="291"/>
      <c r="C204" s="266"/>
      <c r="D204" s="266"/>
      <c r="E204" s="266"/>
      <c r="F204" s="289" t="s">
        <v>47</v>
      </c>
      <c r="G204" s="266"/>
      <c r="H204" s="266" t="s">
        <v>427</v>
      </c>
      <c r="I204" s="266"/>
      <c r="J204" s="266"/>
      <c r="K204" s="314"/>
    </row>
    <row r="205" s="1" customFormat="1" ht="15" customHeight="1">
      <c r="B205" s="291"/>
      <c r="C205" s="266"/>
      <c r="D205" s="266"/>
      <c r="E205" s="266"/>
      <c r="F205" s="289" t="s">
        <v>45</v>
      </c>
      <c r="G205" s="266"/>
      <c r="H205" s="266" t="s">
        <v>428</v>
      </c>
      <c r="I205" s="266"/>
      <c r="J205" s="266"/>
      <c r="K205" s="314"/>
    </row>
    <row r="206" s="1" customFormat="1" ht="15" customHeight="1">
      <c r="B206" s="291"/>
      <c r="C206" s="266"/>
      <c r="D206" s="266"/>
      <c r="E206" s="266"/>
      <c r="F206" s="289" t="s">
        <v>46</v>
      </c>
      <c r="G206" s="266"/>
      <c r="H206" s="266" t="s">
        <v>429</v>
      </c>
      <c r="I206" s="266"/>
      <c r="J206" s="266"/>
      <c r="K206" s="314"/>
    </row>
    <row r="207" s="1" customFormat="1" ht="15" customHeight="1">
      <c r="B207" s="291"/>
      <c r="C207" s="266"/>
      <c r="D207" s="266"/>
      <c r="E207" s="266"/>
      <c r="F207" s="289"/>
      <c r="G207" s="266"/>
      <c r="H207" s="266"/>
      <c r="I207" s="266"/>
      <c r="J207" s="266"/>
      <c r="K207" s="314"/>
    </row>
    <row r="208" s="1" customFormat="1" ht="15" customHeight="1">
      <c r="B208" s="291"/>
      <c r="C208" s="266" t="s">
        <v>370</v>
      </c>
      <c r="D208" s="266"/>
      <c r="E208" s="266"/>
      <c r="F208" s="289" t="s">
        <v>76</v>
      </c>
      <c r="G208" s="266"/>
      <c r="H208" s="266" t="s">
        <v>430</v>
      </c>
      <c r="I208" s="266"/>
      <c r="J208" s="266"/>
      <c r="K208" s="314"/>
    </row>
    <row r="209" s="1" customFormat="1" ht="15" customHeight="1">
      <c r="B209" s="291"/>
      <c r="C209" s="266"/>
      <c r="D209" s="266"/>
      <c r="E209" s="266"/>
      <c r="F209" s="289" t="s">
        <v>265</v>
      </c>
      <c r="G209" s="266"/>
      <c r="H209" s="266" t="s">
        <v>266</v>
      </c>
      <c r="I209" s="266"/>
      <c r="J209" s="266"/>
      <c r="K209" s="314"/>
    </row>
    <row r="210" s="1" customFormat="1" ht="15" customHeight="1">
      <c r="B210" s="291"/>
      <c r="C210" s="266"/>
      <c r="D210" s="266"/>
      <c r="E210" s="266"/>
      <c r="F210" s="289" t="s">
        <v>263</v>
      </c>
      <c r="G210" s="266"/>
      <c r="H210" s="266" t="s">
        <v>431</v>
      </c>
      <c r="I210" s="266"/>
      <c r="J210" s="266"/>
      <c r="K210" s="314"/>
    </row>
    <row r="211" s="1" customFormat="1" ht="15" customHeight="1">
      <c r="B211" s="332"/>
      <c r="C211" s="266"/>
      <c r="D211" s="266"/>
      <c r="E211" s="266"/>
      <c r="F211" s="289" t="s">
        <v>267</v>
      </c>
      <c r="G211" s="327"/>
      <c r="H211" s="318" t="s">
        <v>268</v>
      </c>
      <c r="I211" s="318"/>
      <c r="J211" s="318"/>
      <c r="K211" s="333"/>
    </row>
    <row r="212" s="1" customFormat="1" ht="15" customHeight="1">
      <c r="B212" s="332"/>
      <c r="C212" s="266"/>
      <c r="D212" s="266"/>
      <c r="E212" s="266"/>
      <c r="F212" s="289" t="s">
        <v>269</v>
      </c>
      <c r="G212" s="327"/>
      <c r="H212" s="318" t="s">
        <v>432</v>
      </c>
      <c r="I212" s="318"/>
      <c r="J212" s="318"/>
      <c r="K212" s="333"/>
    </row>
    <row r="213" s="1" customFormat="1" ht="15" customHeight="1">
      <c r="B213" s="332"/>
      <c r="C213" s="266"/>
      <c r="D213" s="266"/>
      <c r="E213" s="266"/>
      <c r="F213" s="289"/>
      <c r="G213" s="327"/>
      <c r="H213" s="318"/>
      <c r="I213" s="318"/>
      <c r="J213" s="318"/>
      <c r="K213" s="333"/>
    </row>
    <row r="214" s="1" customFormat="1" ht="15" customHeight="1">
      <c r="B214" s="332"/>
      <c r="C214" s="266" t="s">
        <v>394</v>
      </c>
      <c r="D214" s="266"/>
      <c r="E214" s="266"/>
      <c r="F214" s="289">
        <v>1</v>
      </c>
      <c r="G214" s="327"/>
      <c r="H214" s="318" t="s">
        <v>433</v>
      </c>
      <c r="I214" s="318"/>
      <c r="J214" s="318"/>
      <c r="K214" s="333"/>
    </row>
    <row r="215" s="1" customFormat="1" ht="15" customHeight="1">
      <c r="B215" s="332"/>
      <c r="C215" s="266"/>
      <c r="D215" s="266"/>
      <c r="E215" s="266"/>
      <c r="F215" s="289">
        <v>2</v>
      </c>
      <c r="G215" s="327"/>
      <c r="H215" s="318" t="s">
        <v>434</v>
      </c>
      <c r="I215" s="318"/>
      <c r="J215" s="318"/>
      <c r="K215" s="333"/>
    </row>
    <row r="216" s="1" customFormat="1" ht="15" customHeight="1">
      <c r="B216" s="332"/>
      <c r="C216" s="266"/>
      <c r="D216" s="266"/>
      <c r="E216" s="266"/>
      <c r="F216" s="289">
        <v>3</v>
      </c>
      <c r="G216" s="327"/>
      <c r="H216" s="318" t="s">
        <v>435</v>
      </c>
      <c r="I216" s="318"/>
      <c r="J216" s="318"/>
      <c r="K216" s="333"/>
    </row>
    <row r="217" s="1" customFormat="1" ht="15" customHeight="1">
      <c r="B217" s="332"/>
      <c r="C217" s="266"/>
      <c r="D217" s="266"/>
      <c r="E217" s="266"/>
      <c r="F217" s="289">
        <v>4</v>
      </c>
      <c r="G217" s="327"/>
      <c r="H217" s="318" t="s">
        <v>436</v>
      </c>
      <c r="I217" s="318"/>
      <c r="J217" s="318"/>
      <c r="K217" s="333"/>
    </row>
    <row r="218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2023-09-07T06:46:33Z</dcterms:created>
  <dcterms:modified xsi:type="dcterms:W3CDTF">2023-09-07T06:46:38Z</dcterms:modified>
</cp:coreProperties>
</file>