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_22 - OPRAVA CHODNÍK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'2023_22 - OPRAVA CHODNÍKU...'!$C$82:$K$176</definedName>
    <definedName name="_xlnm.Print_Area" localSheetId="1">'2023_22 - OPRAVA CHODNÍKU...'!$C$4:$J$37,'2023_22 - OPRAVA CHODNÍKU...'!$C$43:$J$66,'2023_22 - OPRAVA CHODNÍKU...'!$C$72:$K$176</definedName>
    <definedName name="_xlnm.Print_Titles" localSheetId="1">'2023_22 - OPRAVA CHODNÍKU...'!$82:$82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75"/>
  <c r="BH175"/>
  <c r="BG175"/>
  <c r="BF175"/>
  <c r="T175"/>
  <c r="T174"/>
  <c r="R175"/>
  <c r="R174"/>
  <c r="P175"/>
  <c r="P174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F79"/>
  <c r="F77"/>
  <c r="E75"/>
  <c r="J51"/>
  <c r="F50"/>
  <c r="F48"/>
  <c r="E46"/>
  <c r="J19"/>
  <c r="E19"/>
  <c r="J79"/>
  <c r="J18"/>
  <c r="J16"/>
  <c r="E16"/>
  <c r="F51"/>
  <c r="J15"/>
  <c r="J10"/>
  <c r="J77"/>
  <c i="1" r="L50"/>
  <c r="AM50"/>
  <c r="AM49"/>
  <c r="L49"/>
  <c r="AM47"/>
  <c r="L47"/>
  <c r="L45"/>
  <c r="L44"/>
  <c i="2" r="BK175"/>
  <c r="BK124"/>
  <c r="J92"/>
  <c i="1" r="AS54"/>
  <c i="2" r="J129"/>
  <c r="J116"/>
  <c r="BK171"/>
  <c r="BK165"/>
  <c r="J112"/>
  <c r="J102"/>
  <c r="BK147"/>
  <c r="BK134"/>
  <c r="J99"/>
  <c r="J175"/>
  <c r="J152"/>
  <c r="J134"/>
  <c r="BK116"/>
  <c r="BK106"/>
  <c r="BK89"/>
  <c r="J165"/>
  <c r="BK140"/>
  <c r="J124"/>
  <c r="BK108"/>
  <c r="J106"/>
  <c r="J89"/>
  <c r="J143"/>
  <c r="BK99"/>
  <c r="BK160"/>
  <c r="BK102"/>
  <c r="J147"/>
  <c r="J168"/>
  <c r="BK112"/>
  <c r="BK168"/>
  <c r="J140"/>
  <c r="BK143"/>
  <c r="BK120"/>
  <c r="J160"/>
  <c r="J108"/>
  <c r="BK152"/>
  <c r="BK92"/>
  <c r="BK129"/>
  <c r="J86"/>
  <c r="BK86"/>
  <c r="J156"/>
  <c r="J120"/>
  <c r="J96"/>
  <c r="J171"/>
  <c r="BK156"/>
  <c r="BK96"/>
  <c l="1" r="P85"/>
  <c r="BK95"/>
  <c r="J95"/>
  <c r="J58"/>
  <c r="P95"/>
  <c r="T95"/>
  <c r="P105"/>
  <c r="BK128"/>
  <c r="J128"/>
  <c r="J60"/>
  <c r="T128"/>
  <c r="BK159"/>
  <c r="J159"/>
  <c r="J63"/>
  <c r="P159"/>
  <c r="P158"/>
  <c r="BK85"/>
  <c r="J85"/>
  <c r="J57"/>
  <c r="T85"/>
  <c r="R95"/>
  <c r="T105"/>
  <c r="R128"/>
  <c r="T159"/>
  <c r="T158"/>
  <c r="R85"/>
  <c r="BK105"/>
  <c r="J105"/>
  <c r="J59"/>
  <c r="R105"/>
  <c r="P128"/>
  <c r="R159"/>
  <c r="R158"/>
  <c r="BK170"/>
  <c r="J170"/>
  <c r="J64"/>
  <c r="BK155"/>
  <c r="J155"/>
  <c r="J61"/>
  <c r="BK174"/>
  <c r="J174"/>
  <c r="J65"/>
  <c r="J48"/>
  <c r="J50"/>
  <c r="F80"/>
  <c r="BE92"/>
  <c r="BE102"/>
  <c r="BE106"/>
  <c r="BE108"/>
  <c r="BE116"/>
  <c r="BE124"/>
  <c r="BE143"/>
  <c r="BE147"/>
  <c r="BE160"/>
  <c r="BE165"/>
  <c r="BE86"/>
  <c r="BE89"/>
  <c r="BE96"/>
  <c r="BE99"/>
  <c r="BE112"/>
  <c r="BE120"/>
  <c r="BE129"/>
  <c r="BE134"/>
  <c r="BE140"/>
  <c r="BE152"/>
  <c r="BE156"/>
  <c r="BE168"/>
  <c r="BE171"/>
  <c r="BE175"/>
  <c r="F32"/>
  <c i="1" r="BA55"/>
  <c r="BA54"/>
  <c r="W30"/>
  <c i="2" r="J32"/>
  <c i="1" r="AW55"/>
  <c i="2" r="F35"/>
  <c i="1" r="BD55"/>
  <c r="BD54"/>
  <c r="W33"/>
  <c i="2" r="F33"/>
  <c i="1" r="BB55"/>
  <c r="BB54"/>
  <c r="W31"/>
  <c i="2" r="F34"/>
  <c i="1" r="BC55"/>
  <c r="BC54"/>
  <c r="AY54"/>
  <c i="2" l="1" r="R84"/>
  <c r="R83"/>
  <c r="T84"/>
  <c r="T83"/>
  <c r="P84"/>
  <c r="P83"/>
  <c i="1" r="AU55"/>
  <c i="2" r="BK84"/>
  <c r="BK158"/>
  <c r="J158"/>
  <c r="J62"/>
  <c i="1" r="AU54"/>
  <c r="AX54"/>
  <c i="2" r="F31"/>
  <c i="1" r="AZ55"/>
  <c r="AZ54"/>
  <c r="W29"/>
  <c r="W32"/>
  <c r="AW54"/>
  <c r="AK30"/>
  <c i="2" r="J31"/>
  <c i="1" r="AV55"/>
  <c r="AT55"/>
  <c i="2" l="1" r="BK83"/>
  <c r="J83"/>
  <c r="J55"/>
  <c r="J84"/>
  <c r="J56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<sst xmlns="http://schemas.openxmlformats.org/spreadsheetml/2006/main">
  <si>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</si>
  <si>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</si>
  <si>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</si>
  <si>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</si>
  <si>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</si>
  <si>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{4e137ca0-e408-47c9-ae45-82538acd0d01}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</si>
  <si>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</si>
  <si>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</si>
  <si>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</si>
  <si>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</si>
  <si>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</si>
  <si>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</si>
  <si>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</si>
  <si>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</si>
  <si>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</si>
  <si>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</si>
  <si>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</si>
  <si>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V HANOVĚ PARKU</t>
  </si>
  <si>
    <t>KSO:</t>
  </si>
  <si>
    <t/>
  </si>
  <si>
    <t>CC-CZ:</t>
  </si>
  <si>
    <t>Místo:</t>
  </si>
  <si>
    <t>Domažlice</t>
  </si>
  <si>
    <t>Datum:</t>
  </si>
  <si>
    <t>6. 9. 2023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</si>
  <si>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</si>
  <si>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</si>
  <si>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</si>
  <si>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</si>
  <si>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</si>
  <si>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</si>
  <si>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</si>
  <si>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</si>
  <si>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</si>
  <si>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</si>
  <si>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</si>
  <si>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</si>
  <si>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</si>
  <si>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</si>
  <si>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</si>
  <si>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</si>
  <si>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</si>
  <si>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</si>
  <si>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</si>
  <si>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</si>
  <si>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</si>
  <si>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</si>
  <si>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</si>
  <si>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</si>
  <si>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</si>
  <si>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</si>
  <si>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</si>
  <si>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</si>
  <si>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</si>
  <si>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</si>
  <si>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</si>
  <si>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</si>
  <si>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</si>
  <si>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</si>
  <si>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</si>
  <si>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</si>
  <si>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</si>
  <si>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</si>
  <si>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</si>
  <si>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</si>
  <si>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</si>
  <si>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</si>
  <si>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</si>
  <si>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</si>
  <si>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</si>
  <si>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</si>
  <si>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</si>
  <si>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</si>
  <si>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</si>
  <si>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</si>
  <si>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</si>
  <si>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</si>
  <si>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</si>
  <si>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</si>
  <si>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</si>
  <si>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</si>
  <si>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</si>
  <si>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</si>
  <si>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</si>
  <si>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</si>
  <si>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</si>
  <si>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</si>
  <si>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</si>
  <si>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</si>
  <si>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</si>
  <si>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</si>
  <si>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</si>
  <si>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</si>
  <si>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</si>
  <si>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</si>
  <si>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</si>
  <si>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</si>
  <si>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</si>
  <si>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</si>
  <si>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</si>
  <si>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</si>
  <si>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</si>
  <si>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</si>
  <si>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</si>
  <si>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</si>
  <si>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</si>
  <si>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</si>
  <si>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</si>
  <si>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</si>
  <si>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</si>
  <si>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</si>
  <si>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</si>
  <si>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</si>
  <si>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</si>
  <si>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</si>
  <si>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</si>
  <si>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CS ÚRS 2023 02</t>
  </si>
  <si>
    <t>4</t>
  </si>
  <si>
    <t>-819599533</t>
  </si>
  <si>
    <t>Online PSC</t>
  </si>
  <si>
    <t>https://podminky.urs.cz/item/CS_URS_2023_02/113107222</t>
  </si>
  <si>
    <t>VV</t>
  </si>
  <si>
    <t>"pod stáv. krytem chodníku" 785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</si>
  <si>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</si>
  <si>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</si>
  <si>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1960731725</t>
  </si>
  <si>
    <t>https://podminky.urs.cz/item/CS_URS_2023_02/113107241</t>
  </si>
  <si>
    <t>"stáv. kryt chodníku" 785</t>
  </si>
  <si>
    <t>3</t>
  </si>
  <si>
    <t>181152302</t>
  </si>
  <si>
    <t>Úprava pláně na stavbách silnic a dálnic strojně v zářezech mimo skalních se zhutněním</t>
  </si>
  <si>
    <t>496654933</t>
  </si>
  <si>
    <t>https://podminky.urs.cz/item/CS_URS_2023_02/181152302</t>
  </si>
  <si>
    <t>"CHODNÍK" 785</t>
  </si>
  <si>
    <t>5</t>
  </si>
  <si>
    <t>Komunikace pozemní</t>
  </si>
  <si>
    <t>564851111</t>
  </si>
  <si>
    <t>Podklad ze štěrkodrti ŠD s rozprostřením a zhutněním plochy přes 100 m2, po zhutnění tl. 150 mm</t>
  </si>
  <si>
    <t>-881940309</t>
  </si>
  <si>
    <t>https://podminky.urs.cz/item/CS_URS_2023_02/564851111</t>
  </si>
  <si>
    <t>564921411</t>
  </si>
  <si>
    <t>Podklad nebo podsyp z asfaltového recyklátu s rozprostřením a zhutněním plochy přes 100 m2, po zhutnění tl. 60 mm</t>
  </si>
  <si>
    <t>661721020</t>
  </si>
  <si>
    <t>https://podminky.urs.cz/item/CS_URS_2023_02/564921411</t>
  </si>
  <si>
    <t>6</t>
  </si>
  <si>
    <t>577133111</t>
  </si>
  <si>
    <t>Asfaltový beton vrstva obrusná ACO 8 (ABJ) s rozprostřením a se zhutněním z nemodifikovaného asfaltu v pruhu šířky do 3 m, po zhutnění tl. 40 mm</t>
  </si>
  <si>
    <t>1847152457</t>
  </si>
  <si>
    <t>https://podminky.urs.cz/item/CS_URS_2023_02/577133111</t>
  </si>
  <si>
    <t>9</t>
  </si>
  <si>
    <t>Ostatní konstrukce a práce, bourání</t>
  </si>
  <si>
    <t>7</t>
  </si>
  <si>
    <t>911.R</t>
  </si>
  <si>
    <t>Dočasné dopravní značení po dobu stavby</t>
  </si>
  <si>
    <t>komplet</t>
  </si>
  <si>
    <t>-15141223</t>
  </si>
  <si>
    <t>"dopravně-inženýrské opatření" 1</t>
  </si>
  <si>
    <t>8</t>
  </si>
  <si>
    <t>919731121</t>
  </si>
  <si>
    <t>Zarovnání styčné plochy podkladu nebo krytu podél vybourané části komunikace nebo zpevněné plochy živičné tl. do 50 mm</t>
  </si>
  <si>
    <t>m</t>
  </si>
  <si>
    <t>1047807983</t>
  </si>
  <si>
    <t>https://podminky.urs.cz/item/CS_URS_2023_02/919731121</t>
  </si>
  <si>
    <t>"v místě napojení na stáv. asf. kryt" 50</t>
  </si>
  <si>
    <t>"(předpoklad)"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</si>
  <si>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</si>
  <si>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</si>
  <si>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562300400</t>
  </si>
  <si>
    <t>https://podminky.urs.cz/item/CS_URS_2023_02/919732211</t>
  </si>
  <si>
    <t>10</t>
  </si>
  <si>
    <t>919735111</t>
  </si>
  <si>
    <t>Řezání stávajícího živičného krytu nebo podkladu hloubky do 50 mm</t>
  </si>
  <si>
    <t>-632663655</t>
  </si>
  <si>
    <t>https://podminky.urs.cz/item/CS_URS_2023_02/919735111</t>
  </si>
  <si>
    <t>11</t>
  </si>
  <si>
    <t>938908411</t>
  </si>
  <si>
    <t>Čištění vozovek splachováním vodou povrchu podkladu nebo krytu živičného, betonového nebo dlážděného</t>
  </si>
  <si>
    <t>566103903</t>
  </si>
  <si>
    <t>https://podminky.urs.cz/item/CS_URS_2023_02/938908411</t>
  </si>
  <si>
    <t>"během a po skončení stav. prací" 1250</t>
  </si>
  <si>
    <t>12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</si>
  <si>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</si>
  <si>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</si>
  <si>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1584873763</t>
  </si>
  <si>
    <t>https://podminky.urs.cz/item/CS_URS_2023_02/938909311</t>
  </si>
  <si>
    <t>997</t>
  </si>
  <si>
    <t>Přesun sutě</t>
  </si>
  <si>
    <t>13</t>
  </si>
  <si>
    <t>997221551</t>
  </si>
  <si>
    <t>Vodorovná doprava suti bez naložení, ale se složením a s hrubým urovnáním ze sypkých materiálů, na vzdálenost do 1 km</t>
  </si>
  <si>
    <t>t</t>
  </si>
  <si>
    <t>-1201761229</t>
  </si>
  <si>
    <t>https://podminky.urs.cz/item/CS_URS_2023_02/997221551</t>
  </si>
  <si>
    <t>"štěrk, štět" 227,7</t>
  </si>
  <si>
    <t>"materiál z čištění komunikací" 37,5</t>
  </si>
  <si>
    <t>Součet</t>
  </si>
  <si>
    <t>14</t>
  </si>
  <si>
    <t>997221559</t>
  </si>
  <si>
    <t>Vodorovná doprava suti bez naložení, ale se složením a s hrubým urovnáním Příplatek k ceně za každý další i započatý 1 km přes 1 km</t>
  </si>
  <si>
    <t>-213618743</t>
  </si>
  <si>
    <t>https://podminky.urs.cz/item/CS_URS_2023_02/997221559</t>
  </si>
  <si>
    <t>"do recyklačního centra AZS 98"</t>
  </si>
  <si>
    <t>"štěrk, štět do 10-ti km" 9*227,7</t>
  </si>
  <si>
    <t>"materiál z čištění komunikací do 10-ti km" 9*37,5</t>
  </si>
  <si>
    <t>997221561</t>
  </si>
  <si>
    <t>Vodorovná doprava suti bez naložení, ale se složením a s hrubým urovnáním z kusových materiálů, na vzdálenost do 1 km</t>
  </si>
  <si>
    <t>1848289366</t>
  </si>
  <si>
    <t>https://podminky.urs.cz/item/CS_URS_2023_02/997221561</t>
  </si>
  <si>
    <t>"živičné kry" 76,9</t>
  </si>
  <si>
    <t>16</t>
  </si>
  <si>
    <t>997221569</t>
  </si>
  <si>
    <t>1220808602</t>
  </si>
  <si>
    <t>https://podminky.urs.cz/item/CS_URS_2023_02/997221569</t>
  </si>
  <si>
    <t>"živičné kry do 10-ti km" 9*76,9</t>
  </si>
  <si>
    <t>17</t>
  </si>
  <si>
    <t>997221873</t>
  </si>
  <si>
    <t>Poplatek za uložení stavebního odpadu na recyklační skládce (skládkovné) zeminy a kamení zatříděného do Katalogu odpadů pod kódem 17 05 04</t>
  </si>
  <si>
    <t>-327528951</t>
  </si>
  <si>
    <t>https://podminky.urs.cz/item/CS_URS_2023_02/997221873</t>
  </si>
  <si>
    <t>18</t>
  </si>
  <si>
    <t>997221875</t>
  </si>
  <si>
    <t>Poplatek za uložení stavebního odpadu na recyklační skládce (skládkovné) asfaltového bez obsahu dehtu zatříděného do Katalogu odpadů pod kódem 17 03 02</t>
  </si>
  <si>
    <t>-171640288</t>
  </si>
  <si>
    <t>https://podminky.urs.cz/item/CS_URS_2023_02/997221875</t>
  </si>
  <si>
    <t>998</t>
  </si>
  <si>
    <t>Přesun hmot</t>
  </si>
  <si>
    <t>19</t>
  </si>
  <si>
    <t>998225111</t>
  </si>
  <si>
    <t>Přesun hmot pro komunikace s krytem z kameniva, monolitickým betonovým nebo živičným dopravní vzdálenost do 200 m jakékoliv délky objektu</t>
  </si>
  <si>
    <t>-2004095880</t>
  </si>
  <si>
    <t>https://podminky.urs.cz/item/CS_URS_2023_02/998225111</t>
  </si>
  <si>
    <t>VRN</t>
  </si>
  <si>
    <t>Vedlejší rozpočtové náklady</t>
  </si>
  <si>
    <t>VRN3</t>
  </si>
  <si>
    <t>Zařízení staveniště</t>
  </si>
  <si>
    <t>20</t>
  </si>
  <si>
    <t>032103000</t>
  </si>
  <si>
    <t>Náklady na stavební buňky</t>
  </si>
  <si>
    <t>kus</t>
  </si>
  <si>
    <t>1024</t>
  </si>
  <si>
    <t>-2123266024</t>
  </si>
  <si>
    <t>https://podminky.urs.cz/item/CS_URS_2023_02/032103000</t>
  </si>
  <si>
    <t>"stavební buňka" 1</t>
  </si>
  <si>
    <t>"mobilní WC" 1</t>
  </si>
  <si>
    <t>034503000</t>
  </si>
  <si>
    <t>Informační tabule na staveništi</t>
  </si>
  <si>
    <t>-1387471372</t>
  </si>
  <si>
    <t>https://podminky.urs.cz/item/CS_URS_2023_02/034503000</t>
  </si>
  <si>
    <t>"předpoklad" 4</t>
  </si>
  <si>
    <t>22</t>
  </si>
  <si>
    <t>039103000</t>
  </si>
  <si>
    <t>Rozebrání, bourání a odvoz zařízení staveniště</t>
  </si>
  <si>
    <t>560484200</t>
  </si>
  <si>
    <t>https://podminky.urs.cz/item/CS_URS_2023_02/039103000</t>
  </si>
  <si>
    <t>VRN4</t>
  </si>
  <si>
    <t>Inženýrská činnost</t>
  </si>
  <si>
    <t>23</t>
  </si>
  <si>
    <t>043154000</t>
  </si>
  <si>
    <t>Zkoušky hutnicí</t>
  </si>
  <si>
    <t>-626554955</t>
  </si>
  <si>
    <t>https://podminky.urs.cz/item/CS_URS_2023_02/043154000</t>
  </si>
  <si>
    <t>"dle TKP staveb pozemních komunikací" 1</t>
  </si>
  <si>
    <t>VRN7</t>
  </si>
  <si>
    <t>Provozní vlivy</t>
  </si>
  <si>
    <t>24</t>
  </si>
  <si>
    <t>072103009.R</t>
  </si>
  <si>
    <t>Zpracování a projednání DIO</t>
  </si>
  <si>
    <t>-725078828</t>
  </si>
  <si>
    <t>"zpracování a projednání DIO"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</si>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</sst>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2" TargetMode="External" /><Relationship Id="rId2" Type="http://schemas.openxmlformats.org/officeDocument/2006/relationships/hyperlink" Target="https://podminky.urs.cz/item/CS_URS_2023_02/113107241" TargetMode="External" /><Relationship Id="rId3" Type="http://schemas.openxmlformats.org/officeDocument/2006/relationships/hyperlink" Target="https://podminky.urs.cz/item/CS_URS_2023_02/181152302" TargetMode="External" /><Relationship Id="rId4" Type="http://schemas.openxmlformats.org/officeDocument/2006/relationships/hyperlink" Target="https://podminky.urs.cz/item/CS_URS_2023_02/564851111" TargetMode="External" /><Relationship Id="rId5" Type="http://schemas.openxmlformats.org/officeDocument/2006/relationships/hyperlink" Target="https://podminky.urs.cz/item/CS_URS_2023_02/564921411" TargetMode="External" /><Relationship Id="rId6" Type="http://schemas.openxmlformats.org/officeDocument/2006/relationships/hyperlink" Target="https://podminky.urs.cz/item/CS_URS_2023_02/577133111" TargetMode="External" /><Relationship Id="rId7" Type="http://schemas.openxmlformats.org/officeDocument/2006/relationships/hyperlink" Target="https://podminky.urs.cz/item/CS_URS_2023_02/919731121" TargetMode="External" /><Relationship Id="rId8" Type="http://schemas.openxmlformats.org/officeDocument/2006/relationships/hyperlink" Target="https://podminky.urs.cz/item/CS_URS_2023_02/919732211" TargetMode="External" /><Relationship Id="rId9" Type="http://schemas.openxmlformats.org/officeDocument/2006/relationships/hyperlink" Target="https://podminky.urs.cz/item/CS_URS_2023_02/919735111" TargetMode="External" /><Relationship Id="rId10" Type="http://schemas.openxmlformats.org/officeDocument/2006/relationships/hyperlink" Target="https://podminky.urs.cz/item/CS_URS_2023_02/938908411" TargetMode="External" /><Relationship Id="rId11" Type="http://schemas.openxmlformats.org/officeDocument/2006/relationships/hyperlink" Target="https://podminky.urs.cz/item/CS_URS_2023_02/938909311" TargetMode="External" /><Relationship Id="rId12" Type="http://schemas.openxmlformats.org/officeDocument/2006/relationships/hyperlink" Target="https://podminky.urs.cz/item/CS_URS_2023_02/997221551" TargetMode="External" /><Relationship Id="rId13" Type="http://schemas.openxmlformats.org/officeDocument/2006/relationships/hyperlink" Target="https://podminky.urs.cz/item/CS_URS_2023_02/997221559" TargetMode="External" /><Relationship Id="rId14" Type="http://schemas.openxmlformats.org/officeDocument/2006/relationships/hyperlink" Target="https://podminky.urs.cz/item/CS_URS_2023_02/997221561" TargetMode="External" /><Relationship Id="rId15" Type="http://schemas.openxmlformats.org/officeDocument/2006/relationships/hyperlink" Target="https://podminky.urs.cz/item/CS_URS_2023_02/997221569" TargetMode="External" /><Relationship Id="rId16" Type="http://schemas.openxmlformats.org/officeDocument/2006/relationships/hyperlink" Target="https://podminky.urs.cz/item/CS_URS_2023_02/997221873" TargetMode="External" /><Relationship Id="rId17" Type="http://schemas.openxmlformats.org/officeDocument/2006/relationships/hyperlink" Target="https://podminky.urs.cz/item/CS_URS_2023_02/997221875" TargetMode="External" /><Relationship Id="rId18" Type="http://schemas.openxmlformats.org/officeDocument/2006/relationships/hyperlink" Target="https://podminky.urs.cz/item/CS_URS_2023_02/998225111" TargetMode="External" /><Relationship Id="rId19" Type="http://schemas.openxmlformats.org/officeDocument/2006/relationships/hyperlink" Target="https://podminky.urs.cz/item/CS_URS_2023_02/032103000" TargetMode="External" /><Relationship Id="rId20" Type="http://schemas.openxmlformats.org/officeDocument/2006/relationships/hyperlink" Target="https://podminky.urs.cz/item/CS_URS_2023_02/034503000" TargetMode="External" /><Relationship Id="rId21" Type="http://schemas.openxmlformats.org/officeDocument/2006/relationships/hyperlink" Target="https://podminky.urs.cz/item/CS_URS_2023_02/039103000" TargetMode="External" /><Relationship Id="rId22" Type="http://schemas.openxmlformats.org/officeDocument/2006/relationships/hyperlink" Target="https://podminky.urs.cz/item/CS_URS_2023_02/043154000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2023_22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CHODNÍKU V HANOVĚ PARKU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Domažlice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6. 9. 2023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Domažlice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'2023_22 - OPRAVA CHODNÍKU...'!J28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'2023_22 - OPRAVA CHODNÍKU...'!P83</f>
        <v>0</v>
      </c>
      <c r="AV55" s="120">
        <f>'2023_22 - OPRAVA CHODNÍKU...'!J31</f>
        <v>0</v>
      </c>
      <c r="AW55" s="120">
        <f>'2023_22 - OPRAVA CHODNÍKU...'!J32</f>
        <v>0</v>
      </c>
      <c r="AX55" s="120">
        <f>'2023_22 - OPRAVA CHODNÍKU...'!J33</f>
        <v>0</v>
      </c>
      <c r="AY55" s="120">
        <f>'2023_22 - OPRAVA CHODNÍKU...'!J34</f>
        <v>0</v>
      </c>
      <c r="AZ55" s="120">
        <f>'2023_22 - OPRAVA CHODNÍKU...'!F31</f>
        <v>0</v>
      </c>
      <c r="BA55" s="120">
        <f>'2023_22 - OPRAVA CHODNÍKU...'!F32</f>
        <v>0</v>
      </c>
      <c r="BB55" s="120">
        <f>'2023_22 - OPRAVA CHODNÍKU...'!F33</f>
        <v>0</v>
      </c>
      <c r="BC55" s="120">
        <f>'2023_22 - OPRAVA CHODNÍKU...'!F34</f>
        <v>0</v>
      </c>
      <c r="BD55" s="122">
        <f>'2023_22 - OPRAVA CHODNÍKU...'!F35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62iLuPsz9Vep8QzUipyAaD5wyvOIVPRr4toWu4+vamb6MYsG7+QcOFim/y0xpLQGPX3wnn/82RtCbwWmfnOXDA==" hashValue="efvtboRSKqARxWRzIRGr2wzEkA6ml215ldB/TZ0hyMe6eZbwxbu9//mvZK3G/QB/3vf/Do+a9T175Mf6zZ3qU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_22 - OPRAVA CHODNÍK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6. 9. 2023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ROUND(J83,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ROUND((SUM(BE83:BE176)),  2)</f>
        <v>0</v>
      </c>
      <c r="G31" s="39"/>
      <c r="H31" s="39"/>
      <c r="I31" s="143">
        <v>0.20999999999999999</v>
      </c>
      <c r="J31" s="142">
        <f>ROUND(((SUM(BE83:BE176))*I31),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ROUND((SUM(BF83:BF176)),  2)</f>
        <v>0</v>
      </c>
      <c r="G32" s="39"/>
      <c r="H32" s="39"/>
      <c r="I32" s="143">
        <v>0.14999999999999999</v>
      </c>
      <c r="J32" s="142">
        <f>ROUND(((SUM(BF83:BF176))*I32),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ROUND((SUM(BG83:BG176)),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ROUND((SUM(BH83:BH176)),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ROUND((SUM(BI83:BI176)),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OPRAVA CHODNÍKU V HANOVĚ PARKU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Domažlice</v>
      </c>
      <c r="G48" s="41"/>
      <c r="H48" s="41"/>
      <c r="I48" s="33" t="s">
        <v>23</v>
      </c>
      <c r="J48" s="73" t="str">
        <f>IF(J10="","",J10)</f>
        <v>6. 9. 2023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Domažlice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Jan Leinhäupel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J83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J84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J85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87</v>
      </c>
      <c r="E58" s="168"/>
      <c r="F58" s="168"/>
      <c r="G58" s="168"/>
      <c r="H58" s="168"/>
      <c r="I58" s="168"/>
      <c r="J58" s="169">
        <f>J95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J105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J128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90</v>
      </c>
      <c r="E61" s="168"/>
      <c r="F61" s="168"/>
      <c r="G61" s="168"/>
      <c r="H61" s="168"/>
      <c r="I61" s="168"/>
      <c r="J61" s="169">
        <f>J155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91</v>
      </c>
      <c r="E62" s="162"/>
      <c r="F62" s="162"/>
      <c r="G62" s="162"/>
      <c r="H62" s="162"/>
      <c r="I62" s="162"/>
      <c r="J62" s="163">
        <f>J158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J159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J170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94</v>
      </c>
      <c r="E65" s="168"/>
      <c r="F65" s="168"/>
      <c r="G65" s="168"/>
      <c r="H65" s="168"/>
      <c r="I65" s="168"/>
      <c r="J65" s="169">
        <f>J174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95</v>
      </c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E7</f>
        <v>OPRAVA CHODNÍKU V HANOVĚ PARKU</v>
      </c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F10</f>
        <v>Domažlice</v>
      </c>
      <c r="G77" s="41"/>
      <c r="H77" s="41"/>
      <c r="I77" s="33" t="s">
        <v>23</v>
      </c>
      <c r="J77" s="73" t="str">
        <f>IF(J10="","",J10)</f>
        <v>6. 9. 2023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E13</f>
        <v>Město Domažlice</v>
      </c>
      <c r="G79" s="41"/>
      <c r="H79" s="41"/>
      <c r="I79" s="33" t="s">
        <v>31</v>
      </c>
      <c r="J79" s="37" t="str">
        <f>E19</f>
        <v xml:space="preserve"> 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IF(E16="","",E16)</f>
        <v>Vyplň údaj</v>
      </c>
      <c r="G80" s="41"/>
      <c r="H80" s="41"/>
      <c r="I80" s="33" t="s">
        <v>34</v>
      </c>
      <c r="J80" s="37" t="str">
        <f>E22</f>
        <v>Jan Leinhäupel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1"/>
      <c r="B82" s="172"/>
      <c r="C82" s="173" t="s">
        <v>96</v>
      </c>
      <c r="D82" s="174" t="s">
        <v>57</v>
      </c>
      <c r="E82" s="174" t="s">
        <v>53</v>
      </c>
      <c r="F82" s="174" t="s">
        <v>54</v>
      </c>
      <c r="G82" s="174" t="s">
        <v>97</v>
      </c>
      <c r="H82" s="174" t="s">
        <v>98</v>
      </c>
      <c r="I82" s="174" t="s">
        <v>99</v>
      </c>
      <c r="J82" s="174" t="s">
        <v>83</v>
      </c>
      <c r="K82" s="175" t="s">
        <v>100</v>
      </c>
      <c r="L82" s="176"/>
      <c r="M82" s="93" t="s">
        <v>19</v>
      </c>
      <c r="N82" s="94" t="s">
        <v>42</v>
      </c>
      <c r="O82" s="94" t="s">
        <v>101</v>
      </c>
      <c r="P82" s="94" t="s">
        <v>102</v>
      </c>
      <c r="Q82" s="94" t="s">
        <v>103</v>
      </c>
      <c r="R82" s="94" t="s">
        <v>104</v>
      </c>
      <c r="S82" s="94" t="s">
        <v>105</v>
      </c>
      <c r="T82" s="95" t="s">
        <v>106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9"/>
      <c r="B83" s="40"/>
      <c r="C83" s="100" t="s">
        <v>107</v>
      </c>
      <c r="D83" s="41"/>
      <c r="E83" s="41"/>
      <c r="F83" s="41"/>
      <c r="G83" s="41"/>
      <c r="H83" s="41"/>
      <c r="I83" s="41"/>
      <c r="J83" s="177">
        <f>BK83</f>
        <v>0</v>
      </c>
      <c r="K83" s="41"/>
      <c r="L83" s="45"/>
      <c r="M83" s="96"/>
      <c r="N83" s="178"/>
      <c r="O83" s="97"/>
      <c r="P83" s="179">
        <f>P84+P158</f>
        <v>0</v>
      </c>
      <c r="Q83" s="97"/>
      <c r="R83" s="179">
        <f>R84+R158</f>
        <v>0.53049999999999997</v>
      </c>
      <c r="S83" s="97"/>
      <c r="T83" s="180">
        <f>T84+T158</f>
        <v>342.07999999999998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84</v>
      </c>
      <c r="BK83" s="181">
        <f>BK84+BK158</f>
        <v>0</v>
      </c>
    </row>
    <row r="84" s="12" customFormat="1" ht="25.92" customHeight="1">
      <c r="A84" s="12"/>
      <c r="B84" s="182"/>
      <c r="C84" s="183"/>
      <c r="D84" s="184" t="s">
        <v>71</v>
      </c>
      <c r="E84" s="185" t="s">
        <v>108</v>
      </c>
      <c r="F84" s="185" t="s">
        <v>109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P85+P95+P105+P128+P155</f>
        <v>0</v>
      </c>
      <c r="Q84" s="190"/>
      <c r="R84" s="191">
        <f>R85+R95+R105+R128+R155</f>
        <v>0.53049999999999997</v>
      </c>
      <c r="S84" s="190"/>
      <c r="T84" s="192">
        <f>T85+T95+T105+T128+T155</f>
        <v>342.07999999999998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77</v>
      </c>
      <c r="AT84" s="194" t="s">
        <v>71</v>
      </c>
      <c r="AU84" s="194" t="s">
        <v>72</v>
      </c>
      <c r="AY84" s="193" t="s">
        <v>110</v>
      </c>
      <c r="BK84" s="195">
        <f>BK85+BK95+BK105+BK128+BK155</f>
        <v>0</v>
      </c>
    </row>
    <row r="85" s="12" customFormat="1" ht="22.8" customHeight="1">
      <c r="A85" s="12"/>
      <c r="B85" s="182"/>
      <c r="C85" s="183"/>
      <c r="D85" s="184" t="s">
        <v>71</v>
      </c>
      <c r="E85" s="196" t="s">
        <v>77</v>
      </c>
      <c r="F85" s="196" t="s">
        <v>111</v>
      </c>
      <c r="G85" s="183"/>
      <c r="H85" s="183"/>
      <c r="I85" s="186"/>
      <c r="J85" s="197">
        <f>BK85</f>
        <v>0</v>
      </c>
      <c r="K85" s="183"/>
      <c r="L85" s="188"/>
      <c r="M85" s="189"/>
      <c r="N85" s="190"/>
      <c r="O85" s="190"/>
      <c r="P85" s="191">
        <f>SUM(P86:P94)</f>
        <v>0</v>
      </c>
      <c r="Q85" s="190"/>
      <c r="R85" s="191">
        <f>SUM(R86:R94)</f>
        <v>0</v>
      </c>
      <c r="S85" s="190"/>
      <c r="T85" s="192">
        <f>SUM(T86:T94)</f>
        <v>304.57999999999998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77</v>
      </c>
      <c r="AT85" s="194" t="s">
        <v>71</v>
      </c>
      <c r="AU85" s="194" t="s">
        <v>77</v>
      </c>
      <c r="AY85" s="193" t="s">
        <v>110</v>
      </c>
      <c r="BK85" s="195">
        <f>SUM(BK86:BK94)</f>
        <v>0</v>
      </c>
    </row>
    <row r="86" s="2" customFormat="1" ht="37.8" customHeight="1">
      <c r="A86" s="39"/>
      <c r="B86" s="40"/>
      <c r="C86" s="198" t="s">
        <v>77</v>
      </c>
      <c r="D86" s="198" t="s">
        <v>112</v>
      </c>
      <c r="E86" s="199" t="s">
        <v>113</v>
      </c>
      <c r="F86" s="200" t="s">
        <v>114</v>
      </c>
      <c r="G86" s="201" t="s">
        <v>115</v>
      </c>
      <c r="H86" s="202">
        <v>785</v>
      </c>
      <c r="I86" s="203"/>
      <c r="J86" s="204">
        <f>ROUND(I86*H86,2)</f>
        <v>0</v>
      </c>
      <c r="K86" s="200" t="s">
        <v>116</v>
      </c>
      <c r="L86" s="45"/>
      <c r="M86" s="205" t="s">
        <v>19</v>
      </c>
      <c r="N86" s="206" t="s">
        <v>43</v>
      </c>
      <c r="O86" s="85"/>
      <c r="P86" s="207">
        <f>O86*H86</f>
        <v>0</v>
      </c>
      <c r="Q86" s="207">
        <v>0</v>
      </c>
      <c r="R86" s="207">
        <f>Q86*H86</f>
        <v>0</v>
      </c>
      <c r="S86" s="207">
        <v>0.28999999999999998</v>
      </c>
      <c r="T86" s="208">
        <f>S86*H86</f>
        <v>227.64999999999998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9" t="s">
        <v>117</v>
      </c>
      <c r="AT86" s="209" t="s">
        <v>112</v>
      </c>
      <c r="AU86" s="209" t="s">
        <v>79</v>
      </c>
      <c r="AY86" s="18" t="s">
        <v>110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8" t="s">
        <v>77</v>
      </c>
      <c r="BK86" s="210">
        <f>ROUND(I86*H86,2)</f>
        <v>0</v>
      </c>
      <c r="BL86" s="18" t="s">
        <v>117</v>
      </c>
      <c r="BM86" s="209" t="s">
        <v>118</v>
      </c>
    </row>
    <row r="87" s="2" customFormat="1">
      <c r="A87" s="39"/>
      <c r="B87" s="40"/>
      <c r="C87" s="41"/>
      <c r="D87" s="211" t="s">
        <v>119</v>
      </c>
      <c r="E87" s="41"/>
      <c r="F87" s="212" t="s">
        <v>120</v>
      </c>
      <c r="G87" s="41"/>
      <c r="H87" s="41"/>
      <c r="I87" s="213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119</v>
      </c>
      <c r="AU87" s="18" t="s">
        <v>79</v>
      </c>
    </row>
    <row r="88" s="13" customFormat="1">
      <c r="A88" s="13"/>
      <c r="B88" s="216"/>
      <c r="C88" s="217"/>
      <c r="D88" s="218" t="s">
        <v>121</v>
      </c>
      <c r="E88" s="219" t="s">
        <v>19</v>
      </c>
      <c r="F88" s="220" t="s">
        <v>122</v>
      </c>
      <c r="G88" s="217"/>
      <c r="H88" s="221">
        <v>785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7" t="s">
        <v>121</v>
      </c>
      <c r="AU88" s="227" t="s">
        <v>79</v>
      </c>
      <c r="AV88" s="13" t="s">
        <v>79</v>
      </c>
      <c r="AW88" s="13" t="s">
        <v>33</v>
      </c>
      <c r="AX88" s="13" t="s">
        <v>77</v>
      </c>
      <c r="AY88" s="227" t="s">
        <v>110</v>
      </c>
    </row>
    <row r="89" s="2" customFormat="1" ht="33" customHeight="1">
      <c r="A89" s="39"/>
      <c r="B89" s="40"/>
      <c r="C89" s="198" t="s">
        <v>79</v>
      </c>
      <c r="D89" s="198" t="s">
        <v>112</v>
      </c>
      <c r="E89" s="199" t="s">
        <v>123</v>
      </c>
      <c r="F89" s="200" t="s">
        <v>124</v>
      </c>
      <c r="G89" s="201" t="s">
        <v>115</v>
      </c>
      <c r="H89" s="202">
        <v>785</v>
      </c>
      <c r="I89" s="203"/>
      <c r="J89" s="204">
        <f>ROUND(I89*H89,2)</f>
        <v>0</v>
      </c>
      <c r="K89" s="200" t="s">
        <v>116</v>
      </c>
      <c r="L89" s="45"/>
      <c r="M89" s="205" t="s">
        <v>19</v>
      </c>
      <c r="N89" s="206" t="s">
        <v>43</v>
      </c>
      <c r="O89" s="85"/>
      <c r="P89" s="207">
        <f>O89*H89</f>
        <v>0</v>
      </c>
      <c r="Q89" s="207">
        <v>0</v>
      </c>
      <c r="R89" s="207">
        <f>Q89*H89</f>
        <v>0</v>
      </c>
      <c r="S89" s="207">
        <v>0.098000000000000004</v>
      </c>
      <c r="T89" s="208">
        <f>S89*H89</f>
        <v>76.930000000000007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9" t="s">
        <v>117</v>
      </c>
      <c r="AT89" s="209" t="s">
        <v>112</v>
      </c>
      <c r="AU89" s="209" t="s">
        <v>79</v>
      </c>
      <c r="AY89" s="18" t="s">
        <v>110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8" t="s">
        <v>77</v>
      </c>
      <c r="BK89" s="210">
        <f>ROUND(I89*H89,2)</f>
        <v>0</v>
      </c>
      <c r="BL89" s="18" t="s">
        <v>117</v>
      </c>
      <c r="BM89" s="209" t="s">
        <v>125</v>
      </c>
    </row>
    <row r="90" s="2" customFormat="1">
      <c r="A90" s="39"/>
      <c r="B90" s="40"/>
      <c r="C90" s="41"/>
      <c r="D90" s="211" t="s">
        <v>119</v>
      </c>
      <c r="E90" s="41"/>
      <c r="F90" s="212" t="s">
        <v>126</v>
      </c>
      <c r="G90" s="41"/>
      <c r="H90" s="41"/>
      <c r="I90" s="213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119</v>
      </c>
      <c r="AU90" s="18" t="s">
        <v>79</v>
      </c>
    </row>
    <row r="91" s="13" customFormat="1">
      <c r="A91" s="13"/>
      <c r="B91" s="216"/>
      <c r="C91" s="217"/>
      <c r="D91" s="218" t="s">
        <v>121</v>
      </c>
      <c r="E91" s="219" t="s">
        <v>19</v>
      </c>
      <c r="F91" s="220" t="s">
        <v>127</v>
      </c>
      <c r="G91" s="217"/>
      <c r="H91" s="221">
        <v>785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121</v>
      </c>
      <c r="AU91" s="227" t="s">
        <v>79</v>
      </c>
      <c r="AV91" s="13" t="s">
        <v>79</v>
      </c>
      <c r="AW91" s="13" t="s">
        <v>33</v>
      </c>
      <c r="AX91" s="13" t="s">
        <v>77</v>
      </c>
      <c r="AY91" s="227" t="s">
        <v>110</v>
      </c>
    </row>
    <row r="92" s="2" customFormat="1" ht="16.5" customHeight="1">
      <c r="A92" s="39"/>
      <c r="B92" s="40"/>
      <c r="C92" s="198" t="s">
        <v>128</v>
      </c>
      <c r="D92" s="198" t="s">
        <v>112</v>
      </c>
      <c r="E92" s="199" t="s">
        <v>129</v>
      </c>
      <c r="F92" s="200" t="s">
        <v>130</v>
      </c>
      <c r="G92" s="201" t="s">
        <v>115</v>
      </c>
      <c r="H92" s="202">
        <v>785</v>
      </c>
      <c r="I92" s="203"/>
      <c r="J92" s="204">
        <f>ROUND(I92*H92,2)</f>
        <v>0</v>
      </c>
      <c r="K92" s="200" t="s">
        <v>116</v>
      </c>
      <c r="L92" s="45"/>
      <c r="M92" s="205" t="s">
        <v>19</v>
      </c>
      <c r="N92" s="206" t="s">
        <v>43</v>
      </c>
      <c r="O92" s="85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9" t="s">
        <v>117</v>
      </c>
      <c r="AT92" s="209" t="s">
        <v>112</v>
      </c>
      <c r="AU92" s="209" t="s">
        <v>79</v>
      </c>
      <c r="AY92" s="18" t="s">
        <v>110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8" t="s">
        <v>77</v>
      </c>
      <c r="BK92" s="210">
        <f>ROUND(I92*H92,2)</f>
        <v>0</v>
      </c>
      <c r="BL92" s="18" t="s">
        <v>117</v>
      </c>
      <c r="BM92" s="209" t="s">
        <v>131</v>
      </c>
    </row>
    <row r="93" s="2" customFormat="1">
      <c r="A93" s="39"/>
      <c r="B93" s="40"/>
      <c r="C93" s="41"/>
      <c r="D93" s="211" t="s">
        <v>119</v>
      </c>
      <c r="E93" s="41"/>
      <c r="F93" s="212" t="s">
        <v>132</v>
      </c>
      <c r="G93" s="41"/>
      <c r="H93" s="41"/>
      <c r="I93" s="213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119</v>
      </c>
      <c r="AU93" s="18" t="s">
        <v>79</v>
      </c>
    </row>
    <row r="94" s="13" customFormat="1">
      <c r="A94" s="13"/>
      <c r="B94" s="216"/>
      <c r="C94" s="217"/>
      <c r="D94" s="218" t="s">
        <v>121</v>
      </c>
      <c r="E94" s="219" t="s">
        <v>19</v>
      </c>
      <c r="F94" s="220" t="s">
        <v>133</v>
      </c>
      <c r="G94" s="217"/>
      <c r="H94" s="221">
        <v>785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121</v>
      </c>
      <c r="AU94" s="227" t="s">
        <v>79</v>
      </c>
      <c r="AV94" s="13" t="s">
        <v>79</v>
      </c>
      <c r="AW94" s="13" t="s">
        <v>33</v>
      </c>
      <c r="AX94" s="13" t="s">
        <v>77</v>
      </c>
      <c r="AY94" s="227" t="s">
        <v>110</v>
      </c>
    </row>
    <row r="95" s="12" customFormat="1" ht="22.8" customHeight="1">
      <c r="A95" s="12"/>
      <c r="B95" s="182"/>
      <c r="C95" s="183"/>
      <c r="D95" s="184" t="s">
        <v>71</v>
      </c>
      <c r="E95" s="196" t="s">
        <v>134</v>
      </c>
      <c r="F95" s="196" t="s">
        <v>135</v>
      </c>
      <c r="G95" s="183"/>
      <c r="H95" s="183"/>
      <c r="I95" s="186"/>
      <c r="J95" s="197">
        <f>BK95</f>
        <v>0</v>
      </c>
      <c r="K95" s="183"/>
      <c r="L95" s="188"/>
      <c r="M95" s="189"/>
      <c r="N95" s="190"/>
      <c r="O95" s="190"/>
      <c r="P95" s="191">
        <f>SUM(P96:P104)</f>
        <v>0</v>
      </c>
      <c r="Q95" s="190"/>
      <c r="R95" s="191">
        <f>SUM(R96:R104)</f>
        <v>0</v>
      </c>
      <c r="S95" s="190"/>
      <c r="T95" s="192">
        <f>SUM(T96:T104)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3" t="s">
        <v>77</v>
      </c>
      <c r="AT95" s="194" t="s">
        <v>71</v>
      </c>
      <c r="AU95" s="194" t="s">
        <v>77</v>
      </c>
      <c r="AY95" s="193" t="s">
        <v>110</v>
      </c>
      <c r="BK95" s="195">
        <f>SUM(BK96:BK104)</f>
        <v>0</v>
      </c>
    </row>
    <row r="96" s="2" customFormat="1" ht="21.75" customHeight="1">
      <c r="A96" s="39"/>
      <c r="B96" s="40"/>
      <c r="C96" s="198" t="s">
        <v>117</v>
      </c>
      <c r="D96" s="198" t="s">
        <v>112</v>
      </c>
      <c r="E96" s="199" t="s">
        <v>136</v>
      </c>
      <c r="F96" s="200" t="s">
        <v>137</v>
      </c>
      <c r="G96" s="201" t="s">
        <v>115</v>
      </c>
      <c r="H96" s="202">
        <v>785</v>
      </c>
      <c r="I96" s="203"/>
      <c r="J96" s="204">
        <f>ROUND(I96*H96,2)</f>
        <v>0</v>
      </c>
      <c r="K96" s="200" t="s">
        <v>116</v>
      </c>
      <c r="L96" s="45"/>
      <c r="M96" s="205" t="s">
        <v>19</v>
      </c>
      <c r="N96" s="206" t="s">
        <v>43</v>
      </c>
      <c r="O96" s="85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09" t="s">
        <v>117</v>
      </c>
      <c r="AT96" s="209" t="s">
        <v>112</v>
      </c>
      <c r="AU96" s="209" t="s">
        <v>79</v>
      </c>
      <c r="AY96" s="18" t="s">
        <v>110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8" t="s">
        <v>77</v>
      </c>
      <c r="BK96" s="210">
        <f>ROUND(I96*H96,2)</f>
        <v>0</v>
      </c>
      <c r="BL96" s="18" t="s">
        <v>117</v>
      </c>
      <c r="BM96" s="209" t="s">
        <v>138</v>
      </c>
    </row>
    <row r="97" s="2" customFormat="1">
      <c r="A97" s="39"/>
      <c r="B97" s="40"/>
      <c r="C97" s="41"/>
      <c r="D97" s="211" t="s">
        <v>119</v>
      </c>
      <c r="E97" s="41"/>
      <c r="F97" s="212" t="s">
        <v>139</v>
      </c>
      <c r="G97" s="41"/>
      <c r="H97" s="41"/>
      <c r="I97" s="213"/>
      <c r="J97" s="41"/>
      <c r="K97" s="41"/>
      <c r="L97" s="45"/>
      <c r="M97" s="214"/>
      <c r="N97" s="21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119</v>
      </c>
      <c r="AU97" s="18" t="s">
        <v>79</v>
      </c>
    </row>
    <row r="98" s="13" customFormat="1">
      <c r="A98" s="13"/>
      <c r="B98" s="216"/>
      <c r="C98" s="217"/>
      <c r="D98" s="218" t="s">
        <v>121</v>
      </c>
      <c r="E98" s="219" t="s">
        <v>19</v>
      </c>
      <c r="F98" s="220" t="s">
        <v>133</v>
      </c>
      <c r="G98" s="217"/>
      <c r="H98" s="221">
        <v>785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121</v>
      </c>
      <c r="AU98" s="227" t="s">
        <v>79</v>
      </c>
      <c r="AV98" s="13" t="s">
        <v>79</v>
      </c>
      <c r="AW98" s="13" t="s">
        <v>33</v>
      </c>
      <c r="AX98" s="13" t="s">
        <v>77</v>
      </c>
      <c r="AY98" s="227" t="s">
        <v>110</v>
      </c>
    </row>
    <row r="99" s="2" customFormat="1" ht="24.15" customHeight="1">
      <c r="A99" s="39"/>
      <c r="B99" s="40"/>
      <c r="C99" s="198" t="s">
        <v>134</v>
      </c>
      <c r="D99" s="198" t="s">
        <v>112</v>
      </c>
      <c r="E99" s="199" t="s">
        <v>140</v>
      </c>
      <c r="F99" s="200" t="s">
        <v>141</v>
      </c>
      <c r="G99" s="201" t="s">
        <v>115</v>
      </c>
      <c r="H99" s="202">
        <v>785</v>
      </c>
      <c r="I99" s="203"/>
      <c r="J99" s="204">
        <f>ROUND(I99*H99,2)</f>
        <v>0</v>
      </c>
      <c r="K99" s="200" t="s">
        <v>116</v>
      </c>
      <c r="L99" s="45"/>
      <c r="M99" s="205" t="s">
        <v>19</v>
      </c>
      <c r="N99" s="206" t="s">
        <v>43</v>
      </c>
      <c r="O99" s="85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117</v>
      </c>
      <c r="AT99" s="209" t="s">
        <v>112</v>
      </c>
      <c r="AU99" s="209" t="s">
        <v>79</v>
      </c>
      <c r="AY99" s="18" t="s">
        <v>110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77</v>
      </c>
      <c r="BK99" s="210">
        <f>ROUND(I99*H99,2)</f>
        <v>0</v>
      </c>
      <c r="BL99" s="18" t="s">
        <v>117</v>
      </c>
      <c r="BM99" s="209" t="s">
        <v>142</v>
      </c>
    </row>
    <row r="100" s="2" customFormat="1">
      <c r="A100" s="39"/>
      <c r="B100" s="40"/>
      <c r="C100" s="41"/>
      <c r="D100" s="211" t="s">
        <v>119</v>
      </c>
      <c r="E100" s="41"/>
      <c r="F100" s="212" t="s">
        <v>143</v>
      </c>
      <c r="G100" s="41"/>
      <c r="H100" s="41"/>
      <c r="I100" s="213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119</v>
      </c>
      <c r="AU100" s="18" t="s">
        <v>79</v>
      </c>
    </row>
    <row r="101" s="13" customFormat="1">
      <c r="A101" s="13"/>
      <c r="B101" s="216"/>
      <c r="C101" s="217"/>
      <c r="D101" s="218" t="s">
        <v>121</v>
      </c>
      <c r="E101" s="219" t="s">
        <v>19</v>
      </c>
      <c r="F101" s="220" t="s">
        <v>133</v>
      </c>
      <c r="G101" s="217"/>
      <c r="H101" s="221">
        <v>785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121</v>
      </c>
      <c r="AU101" s="227" t="s">
        <v>79</v>
      </c>
      <c r="AV101" s="13" t="s">
        <v>79</v>
      </c>
      <c r="AW101" s="13" t="s">
        <v>33</v>
      </c>
      <c r="AX101" s="13" t="s">
        <v>77</v>
      </c>
      <c r="AY101" s="227" t="s">
        <v>110</v>
      </c>
    </row>
    <row r="102" s="2" customFormat="1" ht="24.15" customHeight="1">
      <c r="A102" s="39"/>
      <c r="B102" s="40"/>
      <c r="C102" s="198" t="s">
        <v>144</v>
      </c>
      <c r="D102" s="198" t="s">
        <v>112</v>
      </c>
      <c r="E102" s="199" t="s">
        <v>145</v>
      </c>
      <c r="F102" s="200" t="s">
        <v>146</v>
      </c>
      <c r="G102" s="201" t="s">
        <v>115</v>
      </c>
      <c r="H102" s="202">
        <v>785</v>
      </c>
      <c r="I102" s="203"/>
      <c r="J102" s="204">
        <f>ROUND(I102*H102,2)</f>
        <v>0</v>
      </c>
      <c r="K102" s="200" t="s">
        <v>116</v>
      </c>
      <c r="L102" s="45"/>
      <c r="M102" s="205" t="s">
        <v>19</v>
      </c>
      <c r="N102" s="206" t="s">
        <v>43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117</v>
      </c>
      <c r="AT102" s="209" t="s">
        <v>112</v>
      </c>
      <c r="AU102" s="209" t="s">
        <v>79</v>
      </c>
      <c r="AY102" s="18" t="s">
        <v>110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77</v>
      </c>
      <c r="BK102" s="210">
        <f>ROUND(I102*H102,2)</f>
        <v>0</v>
      </c>
      <c r="BL102" s="18" t="s">
        <v>117</v>
      </c>
      <c r="BM102" s="209" t="s">
        <v>147</v>
      </c>
    </row>
    <row r="103" s="2" customFormat="1">
      <c r="A103" s="39"/>
      <c r="B103" s="40"/>
      <c r="C103" s="41"/>
      <c r="D103" s="211" t="s">
        <v>119</v>
      </c>
      <c r="E103" s="41"/>
      <c r="F103" s="212" t="s">
        <v>148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119</v>
      </c>
      <c r="AU103" s="18" t="s">
        <v>79</v>
      </c>
    </row>
    <row r="104" s="13" customFormat="1">
      <c r="A104" s="13"/>
      <c r="B104" s="216"/>
      <c r="C104" s="217"/>
      <c r="D104" s="218" t="s">
        <v>121</v>
      </c>
      <c r="E104" s="219" t="s">
        <v>19</v>
      </c>
      <c r="F104" s="220" t="s">
        <v>133</v>
      </c>
      <c r="G104" s="217"/>
      <c r="H104" s="221">
        <v>785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121</v>
      </c>
      <c r="AU104" s="227" t="s">
        <v>79</v>
      </c>
      <c r="AV104" s="13" t="s">
        <v>79</v>
      </c>
      <c r="AW104" s="13" t="s">
        <v>33</v>
      </c>
      <c r="AX104" s="13" t="s">
        <v>77</v>
      </c>
      <c r="AY104" s="227" t="s">
        <v>110</v>
      </c>
    </row>
    <row r="105" s="12" customFormat="1" ht="22.8" customHeight="1">
      <c r="A105" s="12"/>
      <c r="B105" s="182"/>
      <c r="C105" s="183"/>
      <c r="D105" s="184" t="s">
        <v>71</v>
      </c>
      <c r="E105" s="196" t="s">
        <v>149</v>
      </c>
      <c r="F105" s="196" t="s">
        <v>150</v>
      </c>
      <c r="G105" s="183"/>
      <c r="H105" s="183"/>
      <c r="I105" s="186"/>
      <c r="J105" s="197">
        <f>BK105</f>
        <v>0</v>
      </c>
      <c r="K105" s="183"/>
      <c r="L105" s="188"/>
      <c r="M105" s="189"/>
      <c r="N105" s="190"/>
      <c r="O105" s="190"/>
      <c r="P105" s="191">
        <f>SUM(P106:P127)</f>
        <v>0</v>
      </c>
      <c r="Q105" s="190"/>
      <c r="R105" s="191">
        <f>SUM(R106:R127)</f>
        <v>0.53049999999999997</v>
      </c>
      <c r="S105" s="190"/>
      <c r="T105" s="192">
        <f>SUM(T106:T127)</f>
        <v>37.5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3" t="s">
        <v>77</v>
      </c>
      <c r="AT105" s="194" t="s">
        <v>71</v>
      </c>
      <c r="AU105" s="194" t="s">
        <v>77</v>
      </c>
      <c r="AY105" s="193" t="s">
        <v>110</v>
      </c>
      <c r="BK105" s="195">
        <f>SUM(BK106:BK127)</f>
        <v>0</v>
      </c>
    </row>
    <row r="106" s="2" customFormat="1" ht="24.15" customHeight="1">
      <c r="A106" s="39"/>
      <c r="B106" s="40"/>
      <c r="C106" s="198" t="s">
        <v>151</v>
      </c>
      <c r="D106" s="198" t="s">
        <v>112</v>
      </c>
      <c r="E106" s="199" t="s">
        <v>152</v>
      </c>
      <c r="F106" s="200" t="s">
        <v>153</v>
      </c>
      <c r="G106" s="201" t="s">
        <v>154</v>
      </c>
      <c r="H106" s="202">
        <v>1</v>
      </c>
      <c r="I106" s="203"/>
      <c r="J106" s="204">
        <f>ROUND(I106*H106,2)</f>
        <v>0</v>
      </c>
      <c r="K106" s="200" t="s">
        <v>19</v>
      </c>
      <c r="L106" s="45"/>
      <c r="M106" s="205" t="s">
        <v>19</v>
      </c>
      <c r="N106" s="206" t="s">
        <v>43</v>
      </c>
      <c r="O106" s="85"/>
      <c r="P106" s="207">
        <f>O106*H106</f>
        <v>0</v>
      </c>
      <c r="Q106" s="207">
        <v>0.5</v>
      </c>
      <c r="R106" s="207">
        <f>Q106*H106</f>
        <v>0.5</v>
      </c>
      <c r="S106" s="207">
        <v>0</v>
      </c>
      <c r="T106" s="20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9" t="s">
        <v>117</v>
      </c>
      <c r="AT106" s="209" t="s">
        <v>112</v>
      </c>
      <c r="AU106" s="209" t="s">
        <v>79</v>
      </c>
      <c r="AY106" s="18" t="s">
        <v>110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8" t="s">
        <v>77</v>
      </c>
      <c r="BK106" s="210">
        <f>ROUND(I106*H106,2)</f>
        <v>0</v>
      </c>
      <c r="BL106" s="18" t="s">
        <v>117</v>
      </c>
      <c r="BM106" s="209" t="s">
        <v>155</v>
      </c>
    </row>
    <row r="107" s="13" customFormat="1">
      <c r="A107" s="13"/>
      <c r="B107" s="216"/>
      <c r="C107" s="217"/>
      <c r="D107" s="218" t="s">
        <v>121</v>
      </c>
      <c r="E107" s="219" t="s">
        <v>19</v>
      </c>
      <c r="F107" s="220" t="s">
        <v>156</v>
      </c>
      <c r="G107" s="217"/>
      <c r="H107" s="221">
        <v>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121</v>
      </c>
      <c r="AU107" s="227" t="s">
        <v>79</v>
      </c>
      <c r="AV107" s="13" t="s">
        <v>79</v>
      </c>
      <c r="AW107" s="13" t="s">
        <v>33</v>
      </c>
      <c r="AX107" s="13" t="s">
        <v>77</v>
      </c>
      <c r="AY107" s="227" t="s">
        <v>110</v>
      </c>
    </row>
    <row r="108" s="2" customFormat="1" ht="24.15" customHeight="1">
      <c r="A108" s="39"/>
      <c r="B108" s="40"/>
      <c r="C108" s="198" t="s">
        <v>157</v>
      </c>
      <c r="D108" s="198" t="s">
        <v>112</v>
      </c>
      <c r="E108" s="199" t="s">
        <v>158</v>
      </c>
      <c r="F108" s="200" t="s">
        <v>159</v>
      </c>
      <c r="G108" s="201" t="s">
        <v>160</v>
      </c>
      <c r="H108" s="202">
        <v>50</v>
      </c>
      <c r="I108" s="203"/>
      <c r="J108" s="204">
        <f>ROUND(I108*H108,2)</f>
        <v>0</v>
      </c>
      <c r="K108" s="200" t="s">
        <v>116</v>
      </c>
      <c r="L108" s="45"/>
      <c r="M108" s="205" t="s">
        <v>19</v>
      </c>
      <c r="N108" s="206" t="s">
        <v>43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117</v>
      </c>
      <c r="AT108" s="209" t="s">
        <v>112</v>
      </c>
      <c r="AU108" s="209" t="s">
        <v>79</v>
      </c>
      <c r="AY108" s="18" t="s">
        <v>110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77</v>
      </c>
      <c r="BK108" s="210">
        <f>ROUND(I108*H108,2)</f>
        <v>0</v>
      </c>
      <c r="BL108" s="18" t="s">
        <v>117</v>
      </c>
      <c r="BM108" s="209" t="s">
        <v>161</v>
      </c>
    </row>
    <row r="109" s="2" customFormat="1">
      <c r="A109" s="39"/>
      <c r="B109" s="40"/>
      <c r="C109" s="41"/>
      <c r="D109" s="211" t="s">
        <v>119</v>
      </c>
      <c r="E109" s="41"/>
      <c r="F109" s="212" t="s">
        <v>162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119</v>
      </c>
      <c r="AU109" s="18" t="s">
        <v>79</v>
      </c>
    </row>
    <row r="110" s="13" customFormat="1">
      <c r="A110" s="13"/>
      <c r="B110" s="216"/>
      <c r="C110" s="217"/>
      <c r="D110" s="218" t="s">
        <v>121</v>
      </c>
      <c r="E110" s="219" t="s">
        <v>19</v>
      </c>
      <c r="F110" s="220" t="s">
        <v>163</v>
      </c>
      <c r="G110" s="217"/>
      <c r="H110" s="221">
        <v>50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121</v>
      </c>
      <c r="AU110" s="227" t="s">
        <v>79</v>
      </c>
      <c r="AV110" s="13" t="s">
        <v>79</v>
      </c>
      <c r="AW110" s="13" t="s">
        <v>33</v>
      </c>
      <c r="AX110" s="13" t="s">
        <v>77</v>
      </c>
      <c r="AY110" s="227" t="s">
        <v>110</v>
      </c>
    </row>
    <row r="111" s="14" customFormat="1">
      <c r="A111" s="14"/>
      <c r="B111" s="228"/>
      <c r="C111" s="229"/>
      <c r="D111" s="218" t="s">
        <v>121</v>
      </c>
      <c r="E111" s="230" t="s">
        <v>19</v>
      </c>
      <c r="F111" s="231" t="s">
        <v>164</v>
      </c>
      <c r="G111" s="229"/>
      <c r="H111" s="230" t="s">
        <v>19</v>
      </c>
      <c r="I111" s="232"/>
      <c r="J111" s="229"/>
      <c r="K111" s="229"/>
      <c r="L111" s="233"/>
      <c r="M111" s="234"/>
      <c r="N111" s="235"/>
      <c r="O111" s="235"/>
      <c r="P111" s="235"/>
      <c r="Q111" s="235"/>
      <c r="R111" s="235"/>
      <c r="S111" s="235"/>
      <c r="T111" s="23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7" t="s">
        <v>121</v>
      </c>
      <c r="AU111" s="237" t="s">
        <v>79</v>
      </c>
      <c r="AV111" s="14" t="s">
        <v>77</v>
      </c>
      <c r="AW111" s="14" t="s">
        <v>33</v>
      </c>
      <c r="AX111" s="14" t="s">
        <v>72</v>
      </c>
      <c r="AY111" s="237" t="s">
        <v>110</v>
      </c>
    </row>
    <row r="112" s="2" customFormat="1" ht="33" customHeight="1">
      <c r="A112" s="39"/>
      <c r="B112" s="40"/>
      <c r="C112" s="198" t="s">
        <v>149</v>
      </c>
      <c r="D112" s="198" t="s">
        <v>112</v>
      </c>
      <c r="E112" s="199" t="s">
        <v>165</v>
      </c>
      <c r="F112" s="200" t="s">
        <v>166</v>
      </c>
      <c r="G112" s="201" t="s">
        <v>160</v>
      </c>
      <c r="H112" s="202">
        <v>50</v>
      </c>
      <c r="I112" s="203"/>
      <c r="J112" s="204">
        <f>ROUND(I112*H112,2)</f>
        <v>0</v>
      </c>
      <c r="K112" s="200" t="s">
        <v>116</v>
      </c>
      <c r="L112" s="45"/>
      <c r="M112" s="205" t="s">
        <v>19</v>
      </c>
      <c r="N112" s="206" t="s">
        <v>43</v>
      </c>
      <c r="O112" s="85"/>
      <c r="P112" s="207">
        <f>O112*H112</f>
        <v>0</v>
      </c>
      <c r="Q112" s="207">
        <v>0.00060999999999999997</v>
      </c>
      <c r="R112" s="207">
        <f>Q112*H112</f>
        <v>0.030499999999999999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117</v>
      </c>
      <c r="AT112" s="209" t="s">
        <v>112</v>
      </c>
      <c r="AU112" s="209" t="s">
        <v>79</v>
      </c>
      <c r="AY112" s="18" t="s">
        <v>110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77</v>
      </c>
      <c r="BK112" s="210">
        <f>ROUND(I112*H112,2)</f>
        <v>0</v>
      </c>
      <c r="BL112" s="18" t="s">
        <v>117</v>
      </c>
      <c r="BM112" s="209" t="s">
        <v>167</v>
      </c>
    </row>
    <row r="113" s="2" customFormat="1">
      <c r="A113" s="39"/>
      <c r="B113" s="40"/>
      <c r="C113" s="41"/>
      <c r="D113" s="211" t="s">
        <v>119</v>
      </c>
      <c r="E113" s="41"/>
      <c r="F113" s="212" t="s">
        <v>168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119</v>
      </c>
      <c r="AU113" s="18" t="s">
        <v>79</v>
      </c>
    </row>
    <row r="114" s="13" customFormat="1">
      <c r="A114" s="13"/>
      <c r="B114" s="216"/>
      <c r="C114" s="217"/>
      <c r="D114" s="218" t="s">
        <v>121</v>
      </c>
      <c r="E114" s="219" t="s">
        <v>19</v>
      </c>
      <c r="F114" s="220" t="s">
        <v>163</v>
      </c>
      <c r="G114" s="217"/>
      <c r="H114" s="221">
        <v>50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121</v>
      </c>
      <c r="AU114" s="227" t="s">
        <v>79</v>
      </c>
      <c r="AV114" s="13" t="s">
        <v>79</v>
      </c>
      <c r="AW114" s="13" t="s">
        <v>33</v>
      </c>
      <c r="AX114" s="13" t="s">
        <v>77</v>
      </c>
      <c r="AY114" s="227" t="s">
        <v>110</v>
      </c>
    </row>
    <row r="115" s="14" customFormat="1">
      <c r="A115" s="14"/>
      <c r="B115" s="228"/>
      <c r="C115" s="229"/>
      <c r="D115" s="218" t="s">
        <v>121</v>
      </c>
      <c r="E115" s="230" t="s">
        <v>19</v>
      </c>
      <c r="F115" s="231" t="s">
        <v>164</v>
      </c>
      <c r="G115" s="229"/>
      <c r="H115" s="230" t="s">
        <v>19</v>
      </c>
      <c r="I115" s="232"/>
      <c r="J115" s="229"/>
      <c r="K115" s="229"/>
      <c r="L115" s="233"/>
      <c r="M115" s="234"/>
      <c r="N115" s="235"/>
      <c r="O115" s="235"/>
      <c r="P115" s="235"/>
      <c r="Q115" s="235"/>
      <c r="R115" s="235"/>
      <c r="S115" s="235"/>
      <c r="T115" s="23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7" t="s">
        <v>121</v>
      </c>
      <c r="AU115" s="237" t="s">
        <v>79</v>
      </c>
      <c r="AV115" s="14" t="s">
        <v>77</v>
      </c>
      <c r="AW115" s="14" t="s">
        <v>33</v>
      </c>
      <c r="AX115" s="14" t="s">
        <v>72</v>
      </c>
      <c r="AY115" s="237" t="s">
        <v>110</v>
      </c>
    </row>
    <row r="116" s="2" customFormat="1" ht="16.5" customHeight="1">
      <c r="A116" s="39"/>
      <c r="B116" s="40"/>
      <c r="C116" s="198" t="s">
        <v>169</v>
      </c>
      <c r="D116" s="198" t="s">
        <v>112</v>
      </c>
      <c r="E116" s="199" t="s">
        <v>170</v>
      </c>
      <c r="F116" s="200" t="s">
        <v>171</v>
      </c>
      <c r="G116" s="201" t="s">
        <v>160</v>
      </c>
      <c r="H116" s="202">
        <v>50</v>
      </c>
      <c r="I116" s="203"/>
      <c r="J116" s="204">
        <f>ROUND(I116*H116,2)</f>
        <v>0</v>
      </c>
      <c r="K116" s="200" t="s">
        <v>116</v>
      </c>
      <c r="L116" s="45"/>
      <c r="M116" s="205" t="s">
        <v>19</v>
      </c>
      <c r="N116" s="206" t="s">
        <v>43</v>
      </c>
      <c r="O116" s="85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117</v>
      </c>
      <c r="AT116" s="209" t="s">
        <v>112</v>
      </c>
      <c r="AU116" s="209" t="s">
        <v>79</v>
      </c>
      <c r="AY116" s="18" t="s">
        <v>110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77</v>
      </c>
      <c r="BK116" s="210">
        <f>ROUND(I116*H116,2)</f>
        <v>0</v>
      </c>
      <c r="BL116" s="18" t="s">
        <v>117</v>
      </c>
      <c r="BM116" s="209" t="s">
        <v>172</v>
      </c>
    </row>
    <row r="117" s="2" customFormat="1">
      <c r="A117" s="39"/>
      <c r="B117" s="40"/>
      <c r="C117" s="41"/>
      <c r="D117" s="211" t="s">
        <v>119</v>
      </c>
      <c r="E117" s="41"/>
      <c r="F117" s="212" t="s">
        <v>173</v>
      </c>
      <c r="G117" s="41"/>
      <c r="H117" s="41"/>
      <c r="I117" s="213"/>
      <c r="J117" s="41"/>
      <c r="K117" s="41"/>
      <c r="L117" s="45"/>
      <c r="M117" s="214"/>
      <c r="N117" s="21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119</v>
      </c>
      <c r="AU117" s="18" t="s">
        <v>79</v>
      </c>
    </row>
    <row r="118" s="13" customFormat="1">
      <c r="A118" s="13"/>
      <c r="B118" s="216"/>
      <c r="C118" s="217"/>
      <c r="D118" s="218" t="s">
        <v>121</v>
      </c>
      <c r="E118" s="219" t="s">
        <v>19</v>
      </c>
      <c r="F118" s="220" t="s">
        <v>163</v>
      </c>
      <c r="G118" s="217"/>
      <c r="H118" s="221">
        <v>50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121</v>
      </c>
      <c r="AU118" s="227" t="s">
        <v>79</v>
      </c>
      <c r="AV118" s="13" t="s">
        <v>79</v>
      </c>
      <c r="AW118" s="13" t="s">
        <v>33</v>
      </c>
      <c r="AX118" s="13" t="s">
        <v>77</v>
      </c>
      <c r="AY118" s="227" t="s">
        <v>110</v>
      </c>
    </row>
    <row r="119" s="14" customFormat="1">
      <c r="A119" s="14"/>
      <c r="B119" s="228"/>
      <c r="C119" s="229"/>
      <c r="D119" s="218" t="s">
        <v>121</v>
      </c>
      <c r="E119" s="230" t="s">
        <v>19</v>
      </c>
      <c r="F119" s="231" t="s">
        <v>164</v>
      </c>
      <c r="G119" s="229"/>
      <c r="H119" s="230" t="s">
        <v>19</v>
      </c>
      <c r="I119" s="232"/>
      <c r="J119" s="229"/>
      <c r="K119" s="229"/>
      <c r="L119" s="233"/>
      <c r="M119" s="234"/>
      <c r="N119" s="235"/>
      <c r="O119" s="235"/>
      <c r="P119" s="235"/>
      <c r="Q119" s="235"/>
      <c r="R119" s="235"/>
      <c r="S119" s="235"/>
      <c r="T119" s="23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7" t="s">
        <v>121</v>
      </c>
      <c r="AU119" s="237" t="s">
        <v>79</v>
      </c>
      <c r="AV119" s="14" t="s">
        <v>77</v>
      </c>
      <c r="AW119" s="14" t="s">
        <v>33</v>
      </c>
      <c r="AX119" s="14" t="s">
        <v>72</v>
      </c>
      <c r="AY119" s="237" t="s">
        <v>110</v>
      </c>
    </row>
    <row r="120" s="2" customFormat="1" ht="21.75" customHeight="1">
      <c r="A120" s="39"/>
      <c r="B120" s="40"/>
      <c r="C120" s="198" t="s">
        <v>174</v>
      </c>
      <c r="D120" s="198" t="s">
        <v>112</v>
      </c>
      <c r="E120" s="199" t="s">
        <v>175</v>
      </c>
      <c r="F120" s="200" t="s">
        <v>176</v>
      </c>
      <c r="G120" s="201" t="s">
        <v>115</v>
      </c>
      <c r="H120" s="202">
        <v>1250</v>
      </c>
      <c r="I120" s="203"/>
      <c r="J120" s="204">
        <f>ROUND(I120*H120,2)</f>
        <v>0</v>
      </c>
      <c r="K120" s="200" t="s">
        <v>116</v>
      </c>
      <c r="L120" s="45"/>
      <c r="M120" s="205" t="s">
        <v>19</v>
      </c>
      <c r="N120" s="206" t="s">
        <v>43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0.01</v>
      </c>
      <c r="T120" s="208">
        <f>S120*H120</f>
        <v>12.5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117</v>
      </c>
      <c r="AT120" s="209" t="s">
        <v>112</v>
      </c>
      <c r="AU120" s="209" t="s">
        <v>79</v>
      </c>
      <c r="AY120" s="18" t="s">
        <v>110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77</v>
      </c>
      <c r="BK120" s="210">
        <f>ROUND(I120*H120,2)</f>
        <v>0</v>
      </c>
      <c r="BL120" s="18" t="s">
        <v>117</v>
      </c>
      <c r="BM120" s="209" t="s">
        <v>177</v>
      </c>
    </row>
    <row r="121" s="2" customFormat="1">
      <c r="A121" s="39"/>
      <c r="B121" s="40"/>
      <c r="C121" s="41"/>
      <c r="D121" s="211" t="s">
        <v>119</v>
      </c>
      <c r="E121" s="41"/>
      <c r="F121" s="212" t="s">
        <v>178</v>
      </c>
      <c r="G121" s="41"/>
      <c r="H121" s="41"/>
      <c r="I121" s="213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119</v>
      </c>
      <c r="AU121" s="18" t="s">
        <v>79</v>
      </c>
    </row>
    <row r="122" s="13" customFormat="1">
      <c r="A122" s="13"/>
      <c r="B122" s="216"/>
      <c r="C122" s="217"/>
      <c r="D122" s="218" t="s">
        <v>121</v>
      </c>
      <c r="E122" s="219" t="s">
        <v>19</v>
      </c>
      <c r="F122" s="220" t="s">
        <v>179</v>
      </c>
      <c r="G122" s="217"/>
      <c r="H122" s="221">
        <v>1250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7" t="s">
        <v>121</v>
      </c>
      <c r="AU122" s="227" t="s">
        <v>79</v>
      </c>
      <c r="AV122" s="13" t="s">
        <v>79</v>
      </c>
      <c r="AW122" s="13" t="s">
        <v>33</v>
      </c>
      <c r="AX122" s="13" t="s">
        <v>77</v>
      </c>
      <c r="AY122" s="227" t="s">
        <v>110</v>
      </c>
    </row>
    <row r="123" s="14" customFormat="1">
      <c r="A123" s="14"/>
      <c r="B123" s="228"/>
      <c r="C123" s="229"/>
      <c r="D123" s="218" t="s">
        <v>121</v>
      </c>
      <c r="E123" s="230" t="s">
        <v>19</v>
      </c>
      <c r="F123" s="231" t="s">
        <v>164</v>
      </c>
      <c r="G123" s="229"/>
      <c r="H123" s="230" t="s">
        <v>19</v>
      </c>
      <c r="I123" s="232"/>
      <c r="J123" s="229"/>
      <c r="K123" s="229"/>
      <c r="L123" s="233"/>
      <c r="M123" s="234"/>
      <c r="N123" s="235"/>
      <c r="O123" s="235"/>
      <c r="P123" s="235"/>
      <c r="Q123" s="235"/>
      <c r="R123" s="235"/>
      <c r="S123" s="235"/>
      <c r="T123" s="23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7" t="s">
        <v>121</v>
      </c>
      <c r="AU123" s="237" t="s">
        <v>79</v>
      </c>
      <c r="AV123" s="14" t="s">
        <v>77</v>
      </c>
      <c r="AW123" s="14" t="s">
        <v>33</v>
      </c>
      <c r="AX123" s="14" t="s">
        <v>72</v>
      </c>
      <c r="AY123" s="237" t="s">
        <v>110</v>
      </c>
    </row>
    <row r="124" s="2" customFormat="1" ht="33" customHeight="1">
      <c r="A124" s="39"/>
      <c r="B124" s="40"/>
      <c r="C124" s="198" t="s">
        <v>180</v>
      </c>
      <c r="D124" s="198" t="s">
        <v>112</v>
      </c>
      <c r="E124" s="199" t="s">
        <v>181</v>
      </c>
      <c r="F124" s="200" t="s">
        <v>182</v>
      </c>
      <c r="G124" s="201" t="s">
        <v>115</v>
      </c>
      <c r="H124" s="202">
        <v>1250</v>
      </c>
      <c r="I124" s="203"/>
      <c r="J124" s="204">
        <f>ROUND(I124*H124,2)</f>
        <v>0</v>
      </c>
      <c r="K124" s="200" t="s">
        <v>116</v>
      </c>
      <c r="L124" s="45"/>
      <c r="M124" s="205" t="s">
        <v>19</v>
      </c>
      <c r="N124" s="206" t="s">
        <v>43</v>
      </c>
      <c r="O124" s="85"/>
      <c r="P124" s="207">
        <f>O124*H124</f>
        <v>0</v>
      </c>
      <c r="Q124" s="207">
        <v>0</v>
      </c>
      <c r="R124" s="207">
        <f>Q124*H124</f>
        <v>0</v>
      </c>
      <c r="S124" s="207">
        <v>0.02</v>
      </c>
      <c r="T124" s="208">
        <f>S124*H124</f>
        <v>25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117</v>
      </c>
      <c r="AT124" s="209" t="s">
        <v>112</v>
      </c>
      <c r="AU124" s="209" t="s">
        <v>79</v>
      </c>
      <c r="AY124" s="18" t="s">
        <v>110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77</v>
      </c>
      <c r="BK124" s="210">
        <f>ROUND(I124*H124,2)</f>
        <v>0</v>
      </c>
      <c r="BL124" s="18" t="s">
        <v>117</v>
      </c>
      <c r="BM124" s="209" t="s">
        <v>183</v>
      </c>
    </row>
    <row r="125" s="2" customFormat="1">
      <c r="A125" s="39"/>
      <c r="B125" s="40"/>
      <c r="C125" s="41"/>
      <c r="D125" s="211" t="s">
        <v>119</v>
      </c>
      <c r="E125" s="41"/>
      <c r="F125" s="212" t="s">
        <v>184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119</v>
      </c>
      <c r="AU125" s="18" t="s">
        <v>79</v>
      </c>
    </row>
    <row r="126" s="13" customFormat="1">
      <c r="A126" s="13"/>
      <c r="B126" s="216"/>
      <c r="C126" s="217"/>
      <c r="D126" s="218" t="s">
        <v>121</v>
      </c>
      <c r="E126" s="219" t="s">
        <v>19</v>
      </c>
      <c r="F126" s="220" t="s">
        <v>179</v>
      </c>
      <c r="G126" s="217"/>
      <c r="H126" s="221">
        <v>1250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121</v>
      </c>
      <c r="AU126" s="227" t="s">
        <v>79</v>
      </c>
      <c r="AV126" s="13" t="s">
        <v>79</v>
      </c>
      <c r="AW126" s="13" t="s">
        <v>33</v>
      </c>
      <c r="AX126" s="13" t="s">
        <v>77</v>
      </c>
      <c r="AY126" s="227" t="s">
        <v>110</v>
      </c>
    </row>
    <row r="127" s="14" customFormat="1">
      <c r="A127" s="14"/>
      <c r="B127" s="228"/>
      <c r="C127" s="229"/>
      <c r="D127" s="218" t="s">
        <v>121</v>
      </c>
      <c r="E127" s="230" t="s">
        <v>19</v>
      </c>
      <c r="F127" s="231" t="s">
        <v>164</v>
      </c>
      <c r="G127" s="229"/>
      <c r="H127" s="230" t="s">
        <v>19</v>
      </c>
      <c r="I127" s="232"/>
      <c r="J127" s="229"/>
      <c r="K127" s="229"/>
      <c r="L127" s="233"/>
      <c r="M127" s="234"/>
      <c r="N127" s="235"/>
      <c r="O127" s="235"/>
      <c r="P127" s="235"/>
      <c r="Q127" s="235"/>
      <c r="R127" s="235"/>
      <c r="S127" s="235"/>
      <c r="T127" s="23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7" t="s">
        <v>121</v>
      </c>
      <c r="AU127" s="237" t="s">
        <v>79</v>
      </c>
      <c r="AV127" s="14" t="s">
        <v>77</v>
      </c>
      <c r="AW127" s="14" t="s">
        <v>33</v>
      </c>
      <c r="AX127" s="14" t="s">
        <v>72</v>
      </c>
      <c r="AY127" s="237" t="s">
        <v>110</v>
      </c>
    </row>
    <row r="128" s="12" customFormat="1" ht="22.8" customHeight="1">
      <c r="A128" s="12"/>
      <c r="B128" s="182"/>
      <c r="C128" s="183"/>
      <c r="D128" s="184" t="s">
        <v>71</v>
      </c>
      <c r="E128" s="196" t="s">
        <v>185</v>
      </c>
      <c r="F128" s="196" t="s">
        <v>186</v>
      </c>
      <c r="G128" s="183"/>
      <c r="H128" s="183"/>
      <c r="I128" s="186"/>
      <c r="J128" s="197">
        <f>BK128</f>
        <v>0</v>
      </c>
      <c r="K128" s="183"/>
      <c r="L128" s="188"/>
      <c r="M128" s="189"/>
      <c r="N128" s="190"/>
      <c r="O128" s="190"/>
      <c r="P128" s="191">
        <f>SUM(P129:P154)</f>
        <v>0</v>
      </c>
      <c r="Q128" s="190"/>
      <c r="R128" s="191">
        <f>SUM(R129:R154)</f>
        <v>0</v>
      </c>
      <c r="S128" s="190"/>
      <c r="T128" s="192">
        <f>SUM(T129:T154)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3" t="s">
        <v>77</v>
      </c>
      <c r="AT128" s="194" t="s">
        <v>71</v>
      </c>
      <c r="AU128" s="194" t="s">
        <v>77</v>
      </c>
      <c r="AY128" s="193" t="s">
        <v>110</v>
      </c>
      <c r="BK128" s="195">
        <f>SUM(BK129:BK154)</f>
        <v>0</v>
      </c>
    </row>
    <row r="129" s="2" customFormat="1" ht="24.15" customHeight="1">
      <c r="A129" s="39"/>
      <c r="B129" s="40"/>
      <c r="C129" s="198" t="s">
        <v>187</v>
      </c>
      <c r="D129" s="198" t="s">
        <v>112</v>
      </c>
      <c r="E129" s="199" t="s">
        <v>188</v>
      </c>
      <c r="F129" s="200" t="s">
        <v>189</v>
      </c>
      <c r="G129" s="201" t="s">
        <v>190</v>
      </c>
      <c r="H129" s="202">
        <v>265.19999999999999</v>
      </c>
      <c r="I129" s="203"/>
      <c r="J129" s="204">
        <f>ROUND(I129*H129,2)</f>
        <v>0</v>
      </c>
      <c r="K129" s="200" t="s">
        <v>116</v>
      </c>
      <c r="L129" s="45"/>
      <c r="M129" s="205" t="s">
        <v>19</v>
      </c>
      <c r="N129" s="206" t="s">
        <v>43</v>
      </c>
      <c r="O129" s="85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117</v>
      </c>
      <c r="AT129" s="209" t="s">
        <v>112</v>
      </c>
      <c r="AU129" s="209" t="s">
        <v>79</v>
      </c>
      <c r="AY129" s="18" t="s">
        <v>110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77</v>
      </c>
      <c r="BK129" s="210">
        <f>ROUND(I129*H129,2)</f>
        <v>0</v>
      </c>
      <c r="BL129" s="18" t="s">
        <v>117</v>
      </c>
      <c r="BM129" s="209" t="s">
        <v>191</v>
      </c>
    </row>
    <row r="130" s="2" customFormat="1">
      <c r="A130" s="39"/>
      <c r="B130" s="40"/>
      <c r="C130" s="41"/>
      <c r="D130" s="211" t="s">
        <v>119</v>
      </c>
      <c r="E130" s="41"/>
      <c r="F130" s="212" t="s">
        <v>192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119</v>
      </c>
      <c r="AU130" s="18" t="s">
        <v>79</v>
      </c>
    </row>
    <row r="131" s="13" customFormat="1">
      <c r="A131" s="13"/>
      <c r="B131" s="216"/>
      <c r="C131" s="217"/>
      <c r="D131" s="218" t="s">
        <v>121</v>
      </c>
      <c r="E131" s="219" t="s">
        <v>19</v>
      </c>
      <c r="F131" s="220" t="s">
        <v>193</v>
      </c>
      <c r="G131" s="217"/>
      <c r="H131" s="221">
        <v>227.69999999999999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7" t="s">
        <v>121</v>
      </c>
      <c r="AU131" s="227" t="s">
        <v>79</v>
      </c>
      <c r="AV131" s="13" t="s">
        <v>79</v>
      </c>
      <c r="AW131" s="13" t="s">
        <v>33</v>
      </c>
      <c r="AX131" s="13" t="s">
        <v>72</v>
      </c>
      <c r="AY131" s="227" t="s">
        <v>110</v>
      </c>
    </row>
    <row r="132" s="13" customFormat="1">
      <c r="A132" s="13"/>
      <c r="B132" s="216"/>
      <c r="C132" s="217"/>
      <c r="D132" s="218" t="s">
        <v>121</v>
      </c>
      <c r="E132" s="219" t="s">
        <v>19</v>
      </c>
      <c r="F132" s="220" t="s">
        <v>194</v>
      </c>
      <c r="G132" s="217"/>
      <c r="H132" s="221">
        <v>37.5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7" t="s">
        <v>121</v>
      </c>
      <c r="AU132" s="227" t="s">
        <v>79</v>
      </c>
      <c r="AV132" s="13" t="s">
        <v>79</v>
      </c>
      <c r="AW132" s="13" t="s">
        <v>33</v>
      </c>
      <c r="AX132" s="13" t="s">
        <v>72</v>
      </c>
      <c r="AY132" s="227" t="s">
        <v>110</v>
      </c>
    </row>
    <row r="133" s="15" customFormat="1">
      <c r="A133" s="15"/>
      <c r="B133" s="238"/>
      <c r="C133" s="239"/>
      <c r="D133" s="218" t="s">
        <v>121</v>
      </c>
      <c r="E133" s="240" t="s">
        <v>19</v>
      </c>
      <c r="F133" s="241" t="s">
        <v>195</v>
      </c>
      <c r="G133" s="239"/>
      <c r="H133" s="242">
        <v>265.19999999999999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48" t="s">
        <v>121</v>
      </c>
      <c r="AU133" s="248" t="s">
        <v>79</v>
      </c>
      <c r="AV133" s="15" t="s">
        <v>117</v>
      </c>
      <c r="AW133" s="15" t="s">
        <v>33</v>
      </c>
      <c r="AX133" s="15" t="s">
        <v>77</v>
      </c>
      <c r="AY133" s="248" t="s">
        <v>110</v>
      </c>
    </row>
    <row r="134" s="2" customFormat="1" ht="24.15" customHeight="1">
      <c r="A134" s="39"/>
      <c r="B134" s="40"/>
      <c r="C134" s="198" t="s">
        <v>196</v>
      </c>
      <c r="D134" s="198" t="s">
        <v>112</v>
      </c>
      <c r="E134" s="199" t="s">
        <v>197</v>
      </c>
      <c r="F134" s="200" t="s">
        <v>198</v>
      </c>
      <c r="G134" s="201" t="s">
        <v>190</v>
      </c>
      <c r="H134" s="202">
        <v>2386.8000000000002</v>
      </c>
      <c r="I134" s="203"/>
      <c r="J134" s="204">
        <f>ROUND(I134*H134,2)</f>
        <v>0</v>
      </c>
      <c r="K134" s="200" t="s">
        <v>116</v>
      </c>
      <c r="L134" s="45"/>
      <c r="M134" s="205" t="s">
        <v>19</v>
      </c>
      <c r="N134" s="206" t="s">
        <v>43</v>
      </c>
      <c r="O134" s="85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9" t="s">
        <v>117</v>
      </c>
      <c r="AT134" s="209" t="s">
        <v>112</v>
      </c>
      <c r="AU134" s="209" t="s">
        <v>79</v>
      </c>
      <c r="AY134" s="18" t="s">
        <v>110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8" t="s">
        <v>77</v>
      </c>
      <c r="BK134" s="210">
        <f>ROUND(I134*H134,2)</f>
        <v>0</v>
      </c>
      <c r="BL134" s="18" t="s">
        <v>117</v>
      </c>
      <c r="BM134" s="209" t="s">
        <v>199</v>
      </c>
    </row>
    <row r="135" s="2" customFormat="1">
      <c r="A135" s="39"/>
      <c r="B135" s="40"/>
      <c r="C135" s="41"/>
      <c r="D135" s="211" t="s">
        <v>119</v>
      </c>
      <c r="E135" s="41"/>
      <c r="F135" s="212" t="s">
        <v>200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119</v>
      </c>
      <c r="AU135" s="18" t="s">
        <v>79</v>
      </c>
    </row>
    <row r="136" s="14" customFormat="1">
      <c r="A136" s="14"/>
      <c r="B136" s="228"/>
      <c r="C136" s="229"/>
      <c r="D136" s="218" t="s">
        <v>121</v>
      </c>
      <c r="E136" s="230" t="s">
        <v>19</v>
      </c>
      <c r="F136" s="231" t="s">
        <v>201</v>
      </c>
      <c r="G136" s="229"/>
      <c r="H136" s="230" t="s">
        <v>19</v>
      </c>
      <c r="I136" s="232"/>
      <c r="J136" s="229"/>
      <c r="K136" s="229"/>
      <c r="L136" s="233"/>
      <c r="M136" s="234"/>
      <c r="N136" s="235"/>
      <c r="O136" s="235"/>
      <c r="P136" s="235"/>
      <c r="Q136" s="235"/>
      <c r="R136" s="235"/>
      <c r="S136" s="235"/>
      <c r="T136" s="23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7" t="s">
        <v>121</v>
      </c>
      <c r="AU136" s="237" t="s">
        <v>79</v>
      </c>
      <c r="AV136" s="14" t="s">
        <v>77</v>
      </c>
      <c r="AW136" s="14" t="s">
        <v>33</v>
      </c>
      <c r="AX136" s="14" t="s">
        <v>72</v>
      </c>
      <c r="AY136" s="237" t="s">
        <v>110</v>
      </c>
    </row>
    <row r="137" s="13" customFormat="1">
      <c r="A137" s="13"/>
      <c r="B137" s="216"/>
      <c r="C137" s="217"/>
      <c r="D137" s="218" t="s">
        <v>121</v>
      </c>
      <c r="E137" s="219" t="s">
        <v>19</v>
      </c>
      <c r="F137" s="220" t="s">
        <v>202</v>
      </c>
      <c r="G137" s="217"/>
      <c r="H137" s="221">
        <v>2049.3000000000002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121</v>
      </c>
      <c r="AU137" s="227" t="s">
        <v>79</v>
      </c>
      <c r="AV137" s="13" t="s">
        <v>79</v>
      </c>
      <c r="AW137" s="13" t="s">
        <v>33</v>
      </c>
      <c r="AX137" s="13" t="s">
        <v>72</v>
      </c>
      <c r="AY137" s="227" t="s">
        <v>110</v>
      </c>
    </row>
    <row r="138" s="13" customFormat="1">
      <c r="A138" s="13"/>
      <c r="B138" s="216"/>
      <c r="C138" s="217"/>
      <c r="D138" s="218" t="s">
        <v>121</v>
      </c>
      <c r="E138" s="219" t="s">
        <v>19</v>
      </c>
      <c r="F138" s="220" t="s">
        <v>203</v>
      </c>
      <c r="G138" s="217"/>
      <c r="H138" s="221">
        <v>337.5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121</v>
      </c>
      <c r="AU138" s="227" t="s">
        <v>79</v>
      </c>
      <c r="AV138" s="13" t="s">
        <v>79</v>
      </c>
      <c r="AW138" s="13" t="s">
        <v>33</v>
      </c>
      <c r="AX138" s="13" t="s">
        <v>72</v>
      </c>
      <c r="AY138" s="227" t="s">
        <v>110</v>
      </c>
    </row>
    <row r="139" s="15" customFormat="1">
      <c r="A139" s="15"/>
      <c r="B139" s="238"/>
      <c r="C139" s="239"/>
      <c r="D139" s="218" t="s">
        <v>121</v>
      </c>
      <c r="E139" s="240" t="s">
        <v>19</v>
      </c>
      <c r="F139" s="241" t="s">
        <v>195</v>
      </c>
      <c r="G139" s="239"/>
      <c r="H139" s="242">
        <v>2386.8000000000002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48" t="s">
        <v>121</v>
      </c>
      <c r="AU139" s="248" t="s">
        <v>79</v>
      </c>
      <c r="AV139" s="15" t="s">
        <v>117</v>
      </c>
      <c r="AW139" s="15" t="s">
        <v>33</v>
      </c>
      <c r="AX139" s="15" t="s">
        <v>77</v>
      </c>
      <c r="AY139" s="248" t="s">
        <v>110</v>
      </c>
    </row>
    <row r="140" s="2" customFormat="1" ht="24.15" customHeight="1">
      <c r="A140" s="39"/>
      <c r="B140" s="40"/>
      <c r="C140" s="198" t="s">
        <v>8</v>
      </c>
      <c r="D140" s="198" t="s">
        <v>112</v>
      </c>
      <c r="E140" s="199" t="s">
        <v>204</v>
      </c>
      <c r="F140" s="200" t="s">
        <v>205</v>
      </c>
      <c r="G140" s="201" t="s">
        <v>190</v>
      </c>
      <c r="H140" s="202">
        <v>76.900000000000006</v>
      </c>
      <c r="I140" s="203"/>
      <c r="J140" s="204">
        <f>ROUND(I140*H140,2)</f>
        <v>0</v>
      </c>
      <c r="K140" s="200" t="s">
        <v>116</v>
      </c>
      <c r="L140" s="45"/>
      <c r="M140" s="205" t="s">
        <v>19</v>
      </c>
      <c r="N140" s="206" t="s">
        <v>43</v>
      </c>
      <c r="O140" s="85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9" t="s">
        <v>117</v>
      </c>
      <c r="AT140" s="209" t="s">
        <v>112</v>
      </c>
      <c r="AU140" s="209" t="s">
        <v>79</v>
      </c>
      <c r="AY140" s="18" t="s">
        <v>110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8" t="s">
        <v>77</v>
      </c>
      <c r="BK140" s="210">
        <f>ROUND(I140*H140,2)</f>
        <v>0</v>
      </c>
      <c r="BL140" s="18" t="s">
        <v>117</v>
      </c>
      <c r="BM140" s="209" t="s">
        <v>206</v>
      </c>
    </row>
    <row r="141" s="2" customFormat="1">
      <c r="A141" s="39"/>
      <c r="B141" s="40"/>
      <c r="C141" s="41"/>
      <c r="D141" s="211" t="s">
        <v>119</v>
      </c>
      <c r="E141" s="41"/>
      <c r="F141" s="212" t="s">
        <v>207</v>
      </c>
      <c r="G141" s="41"/>
      <c r="H141" s="41"/>
      <c r="I141" s="213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119</v>
      </c>
      <c r="AU141" s="18" t="s">
        <v>79</v>
      </c>
    </row>
    <row r="142" s="13" customFormat="1">
      <c r="A142" s="13"/>
      <c r="B142" s="216"/>
      <c r="C142" s="217"/>
      <c r="D142" s="218" t="s">
        <v>121</v>
      </c>
      <c r="E142" s="219" t="s">
        <v>19</v>
      </c>
      <c r="F142" s="220" t="s">
        <v>208</v>
      </c>
      <c r="G142" s="217"/>
      <c r="H142" s="221">
        <v>76.900000000000006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7" t="s">
        <v>121</v>
      </c>
      <c r="AU142" s="227" t="s">
        <v>79</v>
      </c>
      <c r="AV142" s="13" t="s">
        <v>79</v>
      </c>
      <c r="AW142" s="13" t="s">
        <v>33</v>
      </c>
      <c r="AX142" s="13" t="s">
        <v>77</v>
      </c>
      <c r="AY142" s="227" t="s">
        <v>110</v>
      </c>
    </row>
    <row r="143" s="2" customFormat="1" ht="24.15" customHeight="1">
      <c r="A143" s="39"/>
      <c r="B143" s="40"/>
      <c r="C143" s="198" t="s">
        <v>209</v>
      </c>
      <c r="D143" s="198" t="s">
        <v>112</v>
      </c>
      <c r="E143" s="199" t="s">
        <v>210</v>
      </c>
      <c r="F143" s="200" t="s">
        <v>198</v>
      </c>
      <c r="G143" s="201" t="s">
        <v>190</v>
      </c>
      <c r="H143" s="202">
        <v>692.10000000000002</v>
      </c>
      <c r="I143" s="203"/>
      <c r="J143" s="204">
        <f>ROUND(I143*H143,2)</f>
        <v>0</v>
      </c>
      <c r="K143" s="200" t="s">
        <v>116</v>
      </c>
      <c r="L143" s="45"/>
      <c r="M143" s="205" t="s">
        <v>19</v>
      </c>
      <c r="N143" s="206" t="s">
        <v>43</v>
      </c>
      <c r="O143" s="85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117</v>
      </c>
      <c r="AT143" s="209" t="s">
        <v>112</v>
      </c>
      <c r="AU143" s="209" t="s">
        <v>79</v>
      </c>
      <c r="AY143" s="18" t="s">
        <v>110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77</v>
      </c>
      <c r="BK143" s="210">
        <f>ROUND(I143*H143,2)</f>
        <v>0</v>
      </c>
      <c r="BL143" s="18" t="s">
        <v>117</v>
      </c>
      <c r="BM143" s="209" t="s">
        <v>211</v>
      </c>
    </row>
    <row r="144" s="2" customFormat="1">
      <c r="A144" s="39"/>
      <c r="B144" s="40"/>
      <c r="C144" s="41"/>
      <c r="D144" s="211" t="s">
        <v>119</v>
      </c>
      <c r="E144" s="41"/>
      <c r="F144" s="212" t="s">
        <v>212</v>
      </c>
      <c r="G144" s="41"/>
      <c r="H144" s="41"/>
      <c r="I144" s="213"/>
      <c r="J144" s="41"/>
      <c r="K144" s="41"/>
      <c r="L144" s="45"/>
      <c r="M144" s="214"/>
      <c r="N144" s="21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119</v>
      </c>
      <c r="AU144" s="18" t="s">
        <v>79</v>
      </c>
    </row>
    <row r="145" s="14" customFormat="1">
      <c r="A145" s="14"/>
      <c r="B145" s="228"/>
      <c r="C145" s="229"/>
      <c r="D145" s="218" t="s">
        <v>121</v>
      </c>
      <c r="E145" s="230" t="s">
        <v>19</v>
      </c>
      <c r="F145" s="231" t="s">
        <v>201</v>
      </c>
      <c r="G145" s="229"/>
      <c r="H145" s="230" t="s">
        <v>19</v>
      </c>
      <c r="I145" s="232"/>
      <c r="J145" s="229"/>
      <c r="K145" s="229"/>
      <c r="L145" s="233"/>
      <c r="M145" s="234"/>
      <c r="N145" s="235"/>
      <c r="O145" s="235"/>
      <c r="P145" s="235"/>
      <c r="Q145" s="235"/>
      <c r="R145" s="235"/>
      <c r="S145" s="235"/>
      <c r="T145" s="23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7" t="s">
        <v>121</v>
      </c>
      <c r="AU145" s="237" t="s">
        <v>79</v>
      </c>
      <c r="AV145" s="14" t="s">
        <v>77</v>
      </c>
      <c r="AW145" s="14" t="s">
        <v>33</v>
      </c>
      <c r="AX145" s="14" t="s">
        <v>72</v>
      </c>
      <c r="AY145" s="237" t="s">
        <v>110</v>
      </c>
    </row>
    <row r="146" s="13" customFormat="1">
      <c r="A146" s="13"/>
      <c r="B146" s="216"/>
      <c r="C146" s="217"/>
      <c r="D146" s="218" t="s">
        <v>121</v>
      </c>
      <c r="E146" s="219" t="s">
        <v>19</v>
      </c>
      <c r="F146" s="220" t="s">
        <v>213</v>
      </c>
      <c r="G146" s="217"/>
      <c r="H146" s="221">
        <v>692.10000000000002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7" t="s">
        <v>121</v>
      </c>
      <c r="AU146" s="227" t="s">
        <v>79</v>
      </c>
      <c r="AV146" s="13" t="s">
        <v>79</v>
      </c>
      <c r="AW146" s="13" t="s">
        <v>33</v>
      </c>
      <c r="AX146" s="13" t="s">
        <v>77</v>
      </c>
      <c r="AY146" s="227" t="s">
        <v>110</v>
      </c>
    </row>
    <row r="147" s="2" customFormat="1" ht="24.15" customHeight="1">
      <c r="A147" s="39"/>
      <c r="B147" s="40"/>
      <c r="C147" s="198" t="s">
        <v>214</v>
      </c>
      <c r="D147" s="198" t="s">
        <v>112</v>
      </c>
      <c r="E147" s="199" t="s">
        <v>215</v>
      </c>
      <c r="F147" s="200" t="s">
        <v>216</v>
      </c>
      <c r="G147" s="201" t="s">
        <v>190</v>
      </c>
      <c r="H147" s="202">
        <v>265.19999999999999</v>
      </c>
      <c r="I147" s="203"/>
      <c r="J147" s="204">
        <f>ROUND(I147*H147,2)</f>
        <v>0</v>
      </c>
      <c r="K147" s="200" t="s">
        <v>116</v>
      </c>
      <c r="L147" s="45"/>
      <c r="M147" s="205" t="s">
        <v>19</v>
      </c>
      <c r="N147" s="206" t="s">
        <v>43</v>
      </c>
      <c r="O147" s="85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117</v>
      </c>
      <c r="AT147" s="209" t="s">
        <v>112</v>
      </c>
      <c r="AU147" s="209" t="s">
        <v>79</v>
      </c>
      <c r="AY147" s="18" t="s">
        <v>110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77</v>
      </c>
      <c r="BK147" s="210">
        <f>ROUND(I147*H147,2)</f>
        <v>0</v>
      </c>
      <c r="BL147" s="18" t="s">
        <v>117</v>
      </c>
      <c r="BM147" s="209" t="s">
        <v>217</v>
      </c>
    </row>
    <row r="148" s="2" customFormat="1">
      <c r="A148" s="39"/>
      <c r="B148" s="40"/>
      <c r="C148" s="41"/>
      <c r="D148" s="211" t="s">
        <v>119</v>
      </c>
      <c r="E148" s="41"/>
      <c r="F148" s="212" t="s">
        <v>218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119</v>
      </c>
      <c r="AU148" s="18" t="s">
        <v>79</v>
      </c>
    </row>
    <row r="149" s="13" customFormat="1">
      <c r="A149" s="13"/>
      <c r="B149" s="216"/>
      <c r="C149" s="217"/>
      <c r="D149" s="218" t="s">
        <v>121</v>
      </c>
      <c r="E149" s="219" t="s">
        <v>19</v>
      </c>
      <c r="F149" s="220" t="s">
        <v>193</v>
      </c>
      <c r="G149" s="217"/>
      <c r="H149" s="221">
        <v>227.69999999999999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7" t="s">
        <v>121</v>
      </c>
      <c r="AU149" s="227" t="s">
        <v>79</v>
      </c>
      <c r="AV149" s="13" t="s">
        <v>79</v>
      </c>
      <c r="AW149" s="13" t="s">
        <v>33</v>
      </c>
      <c r="AX149" s="13" t="s">
        <v>72</v>
      </c>
      <c r="AY149" s="227" t="s">
        <v>110</v>
      </c>
    </row>
    <row r="150" s="13" customFormat="1">
      <c r="A150" s="13"/>
      <c r="B150" s="216"/>
      <c r="C150" s="217"/>
      <c r="D150" s="218" t="s">
        <v>121</v>
      </c>
      <c r="E150" s="219" t="s">
        <v>19</v>
      </c>
      <c r="F150" s="220" t="s">
        <v>194</v>
      </c>
      <c r="G150" s="217"/>
      <c r="H150" s="221">
        <v>37.5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121</v>
      </c>
      <c r="AU150" s="227" t="s">
        <v>79</v>
      </c>
      <c r="AV150" s="13" t="s">
        <v>79</v>
      </c>
      <c r="AW150" s="13" t="s">
        <v>33</v>
      </c>
      <c r="AX150" s="13" t="s">
        <v>72</v>
      </c>
      <c r="AY150" s="227" t="s">
        <v>110</v>
      </c>
    </row>
    <row r="151" s="15" customFormat="1">
      <c r="A151" s="15"/>
      <c r="B151" s="238"/>
      <c r="C151" s="239"/>
      <c r="D151" s="218" t="s">
        <v>121</v>
      </c>
      <c r="E151" s="240" t="s">
        <v>19</v>
      </c>
      <c r="F151" s="241" t="s">
        <v>195</v>
      </c>
      <c r="G151" s="239"/>
      <c r="H151" s="242">
        <v>265.19999999999999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48" t="s">
        <v>121</v>
      </c>
      <c r="AU151" s="248" t="s">
        <v>79</v>
      </c>
      <c r="AV151" s="15" t="s">
        <v>117</v>
      </c>
      <c r="AW151" s="15" t="s">
        <v>33</v>
      </c>
      <c r="AX151" s="15" t="s">
        <v>77</v>
      </c>
      <c r="AY151" s="248" t="s">
        <v>110</v>
      </c>
    </row>
    <row r="152" s="2" customFormat="1" ht="24.15" customHeight="1">
      <c r="A152" s="39"/>
      <c r="B152" s="40"/>
      <c r="C152" s="198" t="s">
        <v>219</v>
      </c>
      <c r="D152" s="198" t="s">
        <v>112</v>
      </c>
      <c r="E152" s="199" t="s">
        <v>220</v>
      </c>
      <c r="F152" s="200" t="s">
        <v>221</v>
      </c>
      <c r="G152" s="201" t="s">
        <v>190</v>
      </c>
      <c r="H152" s="202">
        <v>76.900000000000006</v>
      </c>
      <c r="I152" s="203"/>
      <c r="J152" s="204">
        <f>ROUND(I152*H152,2)</f>
        <v>0</v>
      </c>
      <c r="K152" s="200" t="s">
        <v>116</v>
      </c>
      <c r="L152" s="45"/>
      <c r="M152" s="205" t="s">
        <v>19</v>
      </c>
      <c r="N152" s="206" t="s">
        <v>43</v>
      </c>
      <c r="O152" s="85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117</v>
      </c>
      <c r="AT152" s="209" t="s">
        <v>112</v>
      </c>
      <c r="AU152" s="209" t="s">
        <v>79</v>
      </c>
      <c r="AY152" s="18" t="s">
        <v>110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77</v>
      </c>
      <c r="BK152" s="210">
        <f>ROUND(I152*H152,2)</f>
        <v>0</v>
      </c>
      <c r="BL152" s="18" t="s">
        <v>117</v>
      </c>
      <c r="BM152" s="209" t="s">
        <v>222</v>
      </c>
    </row>
    <row r="153" s="2" customFormat="1">
      <c r="A153" s="39"/>
      <c r="B153" s="40"/>
      <c r="C153" s="41"/>
      <c r="D153" s="211" t="s">
        <v>119</v>
      </c>
      <c r="E153" s="41"/>
      <c r="F153" s="212" t="s">
        <v>223</v>
      </c>
      <c r="G153" s="41"/>
      <c r="H153" s="41"/>
      <c r="I153" s="213"/>
      <c r="J153" s="41"/>
      <c r="K153" s="41"/>
      <c r="L153" s="45"/>
      <c r="M153" s="214"/>
      <c r="N153" s="21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119</v>
      </c>
      <c r="AU153" s="18" t="s">
        <v>79</v>
      </c>
    </row>
    <row r="154" s="13" customFormat="1">
      <c r="A154" s="13"/>
      <c r="B154" s="216"/>
      <c r="C154" s="217"/>
      <c r="D154" s="218" t="s">
        <v>121</v>
      </c>
      <c r="E154" s="219" t="s">
        <v>19</v>
      </c>
      <c r="F154" s="220" t="s">
        <v>208</v>
      </c>
      <c r="G154" s="217"/>
      <c r="H154" s="221">
        <v>76.900000000000006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7" t="s">
        <v>121</v>
      </c>
      <c r="AU154" s="227" t="s">
        <v>79</v>
      </c>
      <c r="AV154" s="13" t="s">
        <v>79</v>
      </c>
      <c r="AW154" s="13" t="s">
        <v>33</v>
      </c>
      <c r="AX154" s="13" t="s">
        <v>77</v>
      </c>
      <c r="AY154" s="227" t="s">
        <v>110</v>
      </c>
    </row>
    <row r="155" s="12" customFormat="1" ht="22.8" customHeight="1">
      <c r="A155" s="12"/>
      <c r="B155" s="182"/>
      <c r="C155" s="183"/>
      <c r="D155" s="184" t="s">
        <v>71</v>
      </c>
      <c r="E155" s="196" t="s">
        <v>224</v>
      </c>
      <c r="F155" s="196" t="s">
        <v>225</v>
      </c>
      <c r="G155" s="183"/>
      <c r="H155" s="183"/>
      <c r="I155" s="186"/>
      <c r="J155" s="197">
        <f>BK155</f>
        <v>0</v>
      </c>
      <c r="K155" s="183"/>
      <c r="L155" s="188"/>
      <c r="M155" s="189"/>
      <c r="N155" s="190"/>
      <c r="O155" s="190"/>
      <c r="P155" s="191">
        <f>SUM(P156:P157)</f>
        <v>0</v>
      </c>
      <c r="Q155" s="190"/>
      <c r="R155" s="191">
        <f>SUM(R156:R157)</f>
        <v>0</v>
      </c>
      <c r="S155" s="190"/>
      <c r="T155" s="19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3" t="s">
        <v>77</v>
      </c>
      <c r="AT155" s="194" t="s">
        <v>71</v>
      </c>
      <c r="AU155" s="194" t="s">
        <v>77</v>
      </c>
      <c r="AY155" s="193" t="s">
        <v>110</v>
      </c>
      <c r="BK155" s="195">
        <f>SUM(BK156:BK157)</f>
        <v>0</v>
      </c>
    </row>
    <row r="156" s="2" customFormat="1" ht="24.15" customHeight="1">
      <c r="A156" s="39"/>
      <c r="B156" s="40"/>
      <c r="C156" s="198" t="s">
        <v>226</v>
      </c>
      <c r="D156" s="198" t="s">
        <v>112</v>
      </c>
      <c r="E156" s="199" t="s">
        <v>227</v>
      </c>
      <c r="F156" s="200" t="s">
        <v>228</v>
      </c>
      <c r="G156" s="201" t="s">
        <v>190</v>
      </c>
      <c r="H156" s="202">
        <v>0.53100000000000003</v>
      </c>
      <c r="I156" s="203"/>
      <c r="J156" s="204">
        <f>ROUND(I156*H156,2)</f>
        <v>0</v>
      </c>
      <c r="K156" s="200" t="s">
        <v>116</v>
      </c>
      <c r="L156" s="45"/>
      <c r="M156" s="205" t="s">
        <v>19</v>
      </c>
      <c r="N156" s="206" t="s">
        <v>43</v>
      </c>
      <c r="O156" s="85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117</v>
      </c>
      <c r="AT156" s="209" t="s">
        <v>112</v>
      </c>
      <c r="AU156" s="209" t="s">
        <v>79</v>
      </c>
      <c r="AY156" s="18" t="s">
        <v>110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77</v>
      </c>
      <c r="BK156" s="210">
        <f>ROUND(I156*H156,2)</f>
        <v>0</v>
      </c>
      <c r="BL156" s="18" t="s">
        <v>117</v>
      </c>
      <c r="BM156" s="209" t="s">
        <v>229</v>
      </c>
    </row>
    <row r="157" s="2" customFormat="1">
      <c r="A157" s="39"/>
      <c r="B157" s="40"/>
      <c r="C157" s="41"/>
      <c r="D157" s="211" t="s">
        <v>119</v>
      </c>
      <c r="E157" s="41"/>
      <c r="F157" s="212" t="s">
        <v>230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119</v>
      </c>
      <c r="AU157" s="18" t="s">
        <v>79</v>
      </c>
    </row>
    <row r="158" s="12" customFormat="1" ht="25.92" customHeight="1">
      <c r="A158" s="12"/>
      <c r="B158" s="182"/>
      <c r="C158" s="183"/>
      <c r="D158" s="184" t="s">
        <v>71</v>
      </c>
      <c r="E158" s="185" t="s">
        <v>231</v>
      </c>
      <c r="F158" s="185" t="s">
        <v>232</v>
      </c>
      <c r="G158" s="183"/>
      <c r="H158" s="183"/>
      <c r="I158" s="186"/>
      <c r="J158" s="187">
        <f>BK158</f>
        <v>0</v>
      </c>
      <c r="K158" s="183"/>
      <c r="L158" s="188"/>
      <c r="M158" s="189"/>
      <c r="N158" s="190"/>
      <c r="O158" s="190"/>
      <c r="P158" s="191">
        <f>P159+P170+P174</f>
        <v>0</v>
      </c>
      <c r="Q158" s="190"/>
      <c r="R158" s="191">
        <f>R159+R170+R174</f>
        <v>0</v>
      </c>
      <c r="S158" s="190"/>
      <c r="T158" s="192">
        <f>T159+T170+T174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3" t="s">
        <v>134</v>
      </c>
      <c r="AT158" s="194" t="s">
        <v>71</v>
      </c>
      <c r="AU158" s="194" t="s">
        <v>72</v>
      </c>
      <c r="AY158" s="193" t="s">
        <v>110</v>
      </c>
      <c r="BK158" s="195">
        <f>BK159+BK170+BK174</f>
        <v>0</v>
      </c>
    </row>
    <row r="159" s="12" customFormat="1" ht="22.8" customHeight="1">
      <c r="A159" s="12"/>
      <c r="B159" s="182"/>
      <c r="C159" s="183"/>
      <c r="D159" s="184" t="s">
        <v>71</v>
      </c>
      <c r="E159" s="196" t="s">
        <v>233</v>
      </c>
      <c r="F159" s="196" t="s">
        <v>234</v>
      </c>
      <c r="G159" s="183"/>
      <c r="H159" s="183"/>
      <c r="I159" s="186"/>
      <c r="J159" s="197">
        <f>BK159</f>
        <v>0</v>
      </c>
      <c r="K159" s="183"/>
      <c r="L159" s="188"/>
      <c r="M159" s="189"/>
      <c r="N159" s="190"/>
      <c r="O159" s="190"/>
      <c r="P159" s="191">
        <f>SUM(P160:P169)</f>
        <v>0</v>
      </c>
      <c r="Q159" s="190"/>
      <c r="R159" s="191">
        <f>SUM(R160:R169)</f>
        <v>0</v>
      </c>
      <c r="S159" s="190"/>
      <c r="T159" s="192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3" t="s">
        <v>134</v>
      </c>
      <c r="AT159" s="194" t="s">
        <v>71</v>
      </c>
      <c r="AU159" s="194" t="s">
        <v>77</v>
      </c>
      <c r="AY159" s="193" t="s">
        <v>110</v>
      </c>
      <c r="BK159" s="195">
        <f>SUM(BK160:BK169)</f>
        <v>0</v>
      </c>
    </row>
    <row r="160" s="2" customFormat="1" ht="16.5" customHeight="1">
      <c r="A160" s="39"/>
      <c r="B160" s="40"/>
      <c r="C160" s="198" t="s">
        <v>235</v>
      </c>
      <c r="D160" s="198" t="s">
        <v>112</v>
      </c>
      <c r="E160" s="199" t="s">
        <v>236</v>
      </c>
      <c r="F160" s="200" t="s">
        <v>237</v>
      </c>
      <c r="G160" s="201" t="s">
        <v>238</v>
      </c>
      <c r="H160" s="202">
        <v>2</v>
      </c>
      <c r="I160" s="203"/>
      <c r="J160" s="204">
        <f>ROUND(I160*H160,2)</f>
        <v>0</v>
      </c>
      <c r="K160" s="200" t="s">
        <v>116</v>
      </c>
      <c r="L160" s="45"/>
      <c r="M160" s="205" t="s">
        <v>19</v>
      </c>
      <c r="N160" s="206" t="s">
        <v>43</v>
      </c>
      <c r="O160" s="85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9" t="s">
        <v>239</v>
      </c>
      <c r="AT160" s="209" t="s">
        <v>112</v>
      </c>
      <c r="AU160" s="209" t="s">
        <v>79</v>
      </c>
      <c r="AY160" s="18" t="s">
        <v>110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8" t="s">
        <v>77</v>
      </c>
      <c r="BK160" s="210">
        <f>ROUND(I160*H160,2)</f>
        <v>0</v>
      </c>
      <c r="BL160" s="18" t="s">
        <v>239</v>
      </c>
      <c r="BM160" s="209" t="s">
        <v>240</v>
      </c>
    </row>
    <row r="161" s="2" customFormat="1">
      <c r="A161" s="39"/>
      <c r="B161" s="40"/>
      <c r="C161" s="41"/>
      <c r="D161" s="211" t="s">
        <v>119</v>
      </c>
      <c r="E161" s="41"/>
      <c r="F161" s="212" t="s">
        <v>241</v>
      </c>
      <c r="G161" s="41"/>
      <c r="H161" s="41"/>
      <c r="I161" s="213"/>
      <c r="J161" s="41"/>
      <c r="K161" s="41"/>
      <c r="L161" s="45"/>
      <c r="M161" s="214"/>
      <c r="N161" s="21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119</v>
      </c>
      <c r="AU161" s="18" t="s">
        <v>79</v>
      </c>
    </row>
    <row r="162" s="13" customFormat="1">
      <c r="A162" s="13"/>
      <c r="B162" s="216"/>
      <c r="C162" s="217"/>
      <c r="D162" s="218" t="s">
        <v>121</v>
      </c>
      <c r="E162" s="219" t="s">
        <v>19</v>
      </c>
      <c r="F162" s="220" t="s">
        <v>242</v>
      </c>
      <c r="G162" s="217"/>
      <c r="H162" s="221">
        <v>1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7" t="s">
        <v>121</v>
      </c>
      <c r="AU162" s="227" t="s">
        <v>79</v>
      </c>
      <c r="AV162" s="13" t="s">
        <v>79</v>
      </c>
      <c r="AW162" s="13" t="s">
        <v>33</v>
      </c>
      <c r="AX162" s="13" t="s">
        <v>72</v>
      </c>
      <c r="AY162" s="227" t="s">
        <v>110</v>
      </c>
    </row>
    <row r="163" s="13" customFormat="1">
      <c r="A163" s="13"/>
      <c r="B163" s="216"/>
      <c r="C163" s="217"/>
      <c r="D163" s="218" t="s">
        <v>121</v>
      </c>
      <c r="E163" s="219" t="s">
        <v>19</v>
      </c>
      <c r="F163" s="220" t="s">
        <v>243</v>
      </c>
      <c r="G163" s="217"/>
      <c r="H163" s="221">
        <v>1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7" t="s">
        <v>121</v>
      </c>
      <c r="AU163" s="227" t="s">
        <v>79</v>
      </c>
      <c r="AV163" s="13" t="s">
        <v>79</v>
      </c>
      <c r="AW163" s="13" t="s">
        <v>33</v>
      </c>
      <c r="AX163" s="13" t="s">
        <v>72</v>
      </c>
      <c r="AY163" s="227" t="s">
        <v>110</v>
      </c>
    </row>
    <row r="164" s="15" customFormat="1">
      <c r="A164" s="15"/>
      <c r="B164" s="238"/>
      <c r="C164" s="239"/>
      <c r="D164" s="218" t="s">
        <v>121</v>
      </c>
      <c r="E164" s="240" t="s">
        <v>19</v>
      </c>
      <c r="F164" s="241" t="s">
        <v>195</v>
      </c>
      <c r="G164" s="239"/>
      <c r="H164" s="242">
        <v>2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48" t="s">
        <v>121</v>
      </c>
      <c r="AU164" s="248" t="s">
        <v>79</v>
      </c>
      <c r="AV164" s="15" t="s">
        <v>117</v>
      </c>
      <c r="AW164" s="15" t="s">
        <v>33</v>
      </c>
      <c r="AX164" s="15" t="s">
        <v>77</v>
      </c>
      <c r="AY164" s="248" t="s">
        <v>110</v>
      </c>
    </row>
    <row r="165" s="2" customFormat="1" ht="16.5" customHeight="1">
      <c r="A165" s="39"/>
      <c r="B165" s="40"/>
      <c r="C165" s="198" t="s">
        <v>7</v>
      </c>
      <c r="D165" s="198" t="s">
        <v>112</v>
      </c>
      <c r="E165" s="199" t="s">
        <v>244</v>
      </c>
      <c r="F165" s="200" t="s">
        <v>245</v>
      </c>
      <c r="G165" s="201" t="s">
        <v>238</v>
      </c>
      <c r="H165" s="202">
        <v>4</v>
      </c>
      <c r="I165" s="203"/>
      <c r="J165" s="204">
        <f>ROUND(I165*H165,2)</f>
        <v>0</v>
      </c>
      <c r="K165" s="200" t="s">
        <v>116</v>
      </c>
      <c r="L165" s="45"/>
      <c r="M165" s="205" t="s">
        <v>19</v>
      </c>
      <c r="N165" s="206" t="s">
        <v>43</v>
      </c>
      <c r="O165" s="85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239</v>
      </c>
      <c r="AT165" s="209" t="s">
        <v>112</v>
      </c>
      <c r="AU165" s="209" t="s">
        <v>79</v>
      </c>
      <c r="AY165" s="18" t="s">
        <v>110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77</v>
      </c>
      <c r="BK165" s="210">
        <f>ROUND(I165*H165,2)</f>
        <v>0</v>
      </c>
      <c r="BL165" s="18" t="s">
        <v>239</v>
      </c>
      <c r="BM165" s="209" t="s">
        <v>246</v>
      </c>
    </row>
    <row r="166" s="2" customFormat="1">
      <c r="A166" s="39"/>
      <c r="B166" s="40"/>
      <c r="C166" s="41"/>
      <c r="D166" s="211" t="s">
        <v>119</v>
      </c>
      <c r="E166" s="41"/>
      <c r="F166" s="212" t="s">
        <v>247</v>
      </c>
      <c r="G166" s="41"/>
      <c r="H166" s="41"/>
      <c r="I166" s="213"/>
      <c r="J166" s="41"/>
      <c r="K166" s="41"/>
      <c r="L166" s="45"/>
      <c r="M166" s="214"/>
      <c r="N166" s="21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119</v>
      </c>
      <c r="AU166" s="18" t="s">
        <v>79</v>
      </c>
    </row>
    <row r="167" s="13" customFormat="1">
      <c r="A167" s="13"/>
      <c r="B167" s="216"/>
      <c r="C167" s="217"/>
      <c r="D167" s="218" t="s">
        <v>121</v>
      </c>
      <c r="E167" s="219" t="s">
        <v>19</v>
      </c>
      <c r="F167" s="220" t="s">
        <v>248</v>
      </c>
      <c r="G167" s="217"/>
      <c r="H167" s="221">
        <v>4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7" t="s">
        <v>121</v>
      </c>
      <c r="AU167" s="227" t="s">
        <v>79</v>
      </c>
      <c r="AV167" s="13" t="s">
        <v>79</v>
      </c>
      <c r="AW167" s="13" t="s">
        <v>33</v>
      </c>
      <c r="AX167" s="13" t="s">
        <v>77</v>
      </c>
      <c r="AY167" s="227" t="s">
        <v>110</v>
      </c>
    </row>
    <row r="168" s="2" customFormat="1" ht="16.5" customHeight="1">
      <c r="A168" s="39"/>
      <c r="B168" s="40"/>
      <c r="C168" s="198" t="s">
        <v>249</v>
      </c>
      <c r="D168" s="198" t="s">
        <v>112</v>
      </c>
      <c r="E168" s="199" t="s">
        <v>250</v>
      </c>
      <c r="F168" s="200" t="s">
        <v>251</v>
      </c>
      <c r="G168" s="201" t="s">
        <v>238</v>
      </c>
      <c r="H168" s="202">
        <v>2</v>
      </c>
      <c r="I168" s="203"/>
      <c r="J168" s="204">
        <f>ROUND(I168*H168,2)</f>
        <v>0</v>
      </c>
      <c r="K168" s="200" t="s">
        <v>116</v>
      </c>
      <c r="L168" s="45"/>
      <c r="M168" s="205" t="s">
        <v>19</v>
      </c>
      <c r="N168" s="206" t="s">
        <v>43</v>
      </c>
      <c r="O168" s="85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239</v>
      </c>
      <c r="AT168" s="209" t="s">
        <v>112</v>
      </c>
      <c r="AU168" s="209" t="s">
        <v>79</v>
      </c>
      <c r="AY168" s="18" t="s">
        <v>110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77</v>
      </c>
      <c r="BK168" s="210">
        <f>ROUND(I168*H168,2)</f>
        <v>0</v>
      </c>
      <c r="BL168" s="18" t="s">
        <v>239</v>
      </c>
      <c r="BM168" s="209" t="s">
        <v>252</v>
      </c>
    </row>
    <row r="169" s="2" customFormat="1">
      <c r="A169" s="39"/>
      <c r="B169" s="40"/>
      <c r="C169" s="41"/>
      <c r="D169" s="211" t="s">
        <v>119</v>
      </c>
      <c r="E169" s="41"/>
      <c r="F169" s="212" t="s">
        <v>253</v>
      </c>
      <c r="G169" s="41"/>
      <c r="H169" s="41"/>
      <c r="I169" s="213"/>
      <c r="J169" s="41"/>
      <c r="K169" s="41"/>
      <c r="L169" s="45"/>
      <c r="M169" s="214"/>
      <c r="N169" s="21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119</v>
      </c>
      <c r="AU169" s="18" t="s">
        <v>79</v>
      </c>
    </row>
    <row r="170" s="12" customFormat="1" ht="22.8" customHeight="1">
      <c r="A170" s="12"/>
      <c r="B170" s="182"/>
      <c r="C170" s="183"/>
      <c r="D170" s="184" t="s">
        <v>71</v>
      </c>
      <c r="E170" s="196" t="s">
        <v>254</v>
      </c>
      <c r="F170" s="196" t="s">
        <v>255</v>
      </c>
      <c r="G170" s="183"/>
      <c r="H170" s="183"/>
      <c r="I170" s="186"/>
      <c r="J170" s="197">
        <f>BK170</f>
        <v>0</v>
      </c>
      <c r="K170" s="183"/>
      <c r="L170" s="188"/>
      <c r="M170" s="189"/>
      <c r="N170" s="190"/>
      <c r="O170" s="190"/>
      <c r="P170" s="191">
        <f>SUM(P171:P173)</f>
        <v>0</v>
      </c>
      <c r="Q170" s="190"/>
      <c r="R170" s="191">
        <f>SUM(R171:R173)</f>
        <v>0</v>
      </c>
      <c r="S170" s="190"/>
      <c r="T170" s="19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3" t="s">
        <v>134</v>
      </c>
      <c r="AT170" s="194" t="s">
        <v>71</v>
      </c>
      <c r="AU170" s="194" t="s">
        <v>77</v>
      </c>
      <c r="AY170" s="193" t="s">
        <v>110</v>
      </c>
      <c r="BK170" s="195">
        <f>SUM(BK171:BK173)</f>
        <v>0</v>
      </c>
    </row>
    <row r="171" s="2" customFormat="1" ht="24.15" customHeight="1">
      <c r="A171" s="39"/>
      <c r="B171" s="40"/>
      <c r="C171" s="198" t="s">
        <v>256</v>
      </c>
      <c r="D171" s="198" t="s">
        <v>112</v>
      </c>
      <c r="E171" s="199" t="s">
        <v>257</v>
      </c>
      <c r="F171" s="200" t="s">
        <v>258</v>
      </c>
      <c r="G171" s="201" t="s">
        <v>154</v>
      </c>
      <c r="H171" s="202">
        <v>1</v>
      </c>
      <c r="I171" s="203"/>
      <c r="J171" s="204">
        <f>ROUND(I171*H171,2)</f>
        <v>0</v>
      </c>
      <c r="K171" s="200" t="s">
        <v>116</v>
      </c>
      <c r="L171" s="45"/>
      <c r="M171" s="205" t="s">
        <v>19</v>
      </c>
      <c r="N171" s="206" t="s">
        <v>43</v>
      </c>
      <c r="O171" s="85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239</v>
      </c>
      <c r="AT171" s="209" t="s">
        <v>112</v>
      </c>
      <c r="AU171" s="209" t="s">
        <v>79</v>
      </c>
      <c r="AY171" s="18" t="s">
        <v>110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77</v>
      </c>
      <c r="BK171" s="210">
        <f>ROUND(I171*H171,2)</f>
        <v>0</v>
      </c>
      <c r="BL171" s="18" t="s">
        <v>239</v>
      </c>
      <c r="BM171" s="209" t="s">
        <v>259</v>
      </c>
    </row>
    <row r="172" s="2" customFormat="1">
      <c r="A172" s="39"/>
      <c r="B172" s="40"/>
      <c r="C172" s="41"/>
      <c r="D172" s="211" t="s">
        <v>119</v>
      </c>
      <c r="E172" s="41"/>
      <c r="F172" s="212" t="s">
        <v>260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119</v>
      </c>
      <c r="AU172" s="18" t="s">
        <v>79</v>
      </c>
    </row>
    <row r="173" s="13" customFormat="1">
      <c r="A173" s="13"/>
      <c r="B173" s="216"/>
      <c r="C173" s="217"/>
      <c r="D173" s="218" t="s">
        <v>121</v>
      </c>
      <c r="E173" s="219" t="s">
        <v>19</v>
      </c>
      <c r="F173" s="220" t="s">
        <v>261</v>
      </c>
      <c r="G173" s="217"/>
      <c r="H173" s="221">
        <v>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7" t="s">
        <v>121</v>
      </c>
      <c r="AU173" s="227" t="s">
        <v>79</v>
      </c>
      <c r="AV173" s="13" t="s">
        <v>79</v>
      </c>
      <c r="AW173" s="13" t="s">
        <v>33</v>
      </c>
      <c r="AX173" s="13" t="s">
        <v>77</v>
      </c>
      <c r="AY173" s="227" t="s">
        <v>110</v>
      </c>
    </row>
    <row r="174" s="12" customFormat="1" ht="22.8" customHeight="1">
      <c r="A174" s="12"/>
      <c r="B174" s="182"/>
      <c r="C174" s="183"/>
      <c r="D174" s="184" t="s">
        <v>71</v>
      </c>
      <c r="E174" s="196" t="s">
        <v>262</v>
      </c>
      <c r="F174" s="196" t="s">
        <v>263</v>
      </c>
      <c r="G174" s="183"/>
      <c r="H174" s="183"/>
      <c r="I174" s="186"/>
      <c r="J174" s="197">
        <f>BK174</f>
        <v>0</v>
      </c>
      <c r="K174" s="183"/>
      <c r="L174" s="188"/>
      <c r="M174" s="189"/>
      <c r="N174" s="190"/>
      <c r="O174" s="190"/>
      <c r="P174" s="191">
        <f>SUM(P175:P176)</f>
        <v>0</v>
      </c>
      <c r="Q174" s="190"/>
      <c r="R174" s="191">
        <f>SUM(R175:R176)</f>
        <v>0</v>
      </c>
      <c r="S174" s="190"/>
      <c r="T174" s="192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3" t="s">
        <v>134</v>
      </c>
      <c r="AT174" s="194" t="s">
        <v>71</v>
      </c>
      <c r="AU174" s="194" t="s">
        <v>77</v>
      </c>
      <c r="AY174" s="193" t="s">
        <v>110</v>
      </c>
      <c r="BK174" s="195">
        <f>SUM(BK175:BK176)</f>
        <v>0</v>
      </c>
    </row>
    <row r="175" s="2" customFormat="1" ht="24.15" customHeight="1">
      <c r="A175" s="39"/>
      <c r="B175" s="40"/>
      <c r="C175" s="198" t="s">
        <v>264</v>
      </c>
      <c r="D175" s="198" t="s">
        <v>112</v>
      </c>
      <c r="E175" s="199" t="s">
        <v>265</v>
      </c>
      <c r="F175" s="200" t="s">
        <v>266</v>
      </c>
      <c r="G175" s="201" t="s">
        <v>154</v>
      </c>
      <c r="H175" s="202">
        <v>1</v>
      </c>
      <c r="I175" s="203"/>
      <c r="J175" s="204">
        <f>ROUND(I175*H175,2)</f>
        <v>0</v>
      </c>
      <c r="K175" s="200" t="s">
        <v>19</v>
      </c>
      <c r="L175" s="45"/>
      <c r="M175" s="205" t="s">
        <v>19</v>
      </c>
      <c r="N175" s="206" t="s">
        <v>43</v>
      </c>
      <c r="O175" s="85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9" t="s">
        <v>239</v>
      </c>
      <c r="AT175" s="209" t="s">
        <v>112</v>
      </c>
      <c r="AU175" s="209" t="s">
        <v>79</v>
      </c>
      <c r="AY175" s="18" t="s">
        <v>110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8" t="s">
        <v>77</v>
      </c>
      <c r="BK175" s="210">
        <f>ROUND(I175*H175,2)</f>
        <v>0</v>
      </c>
      <c r="BL175" s="18" t="s">
        <v>239</v>
      </c>
      <c r="BM175" s="209" t="s">
        <v>267</v>
      </c>
    </row>
    <row r="176" s="13" customFormat="1">
      <c r="A176" s="13"/>
      <c r="B176" s="216"/>
      <c r="C176" s="217"/>
      <c r="D176" s="218" t="s">
        <v>121</v>
      </c>
      <c r="E176" s="219" t="s">
        <v>19</v>
      </c>
      <c r="F176" s="220" t="s">
        <v>268</v>
      </c>
      <c r="G176" s="217"/>
      <c r="H176" s="221">
        <v>1</v>
      </c>
      <c r="I176" s="222"/>
      <c r="J176" s="217"/>
      <c r="K176" s="217"/>
      <c r="L176" s="223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7" t="s">
        <v>121</v>
      </c>
      <c r="AU176" s="227" t="s">
        <v>79</v>
      </c>
      <c r="AV176" s="13" t="s">
        <v>79</v>
      </c>
      <c r="AW176" s="13" t="s">
        <v>33</v>
      </c>
      <c r="AX176" s="13" t="s">
        <v>77</v>
      </c>
      <c r="AY176" s="227" t="s">
        <v>110</v>
      </c>
    </row>
    <row r="177" s="2" customFormat="1" ht="6.96" customHeight="1">
      <c r="A177" s="39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mdVd/hy4xm/GFJSvNzoytDRzKuipe3834VUj7l1c+XF+fHkIPKywrmpgfUtpFtc59PIVXWpI91MPzogw5mFx+Q==" hashValue="WJDbRS98yGus0UO1KhG74uRDBe7epwSwHqGnqkxt0jMQI79tKcm7gBmkZIpFNZPCJnzwOXkMwyLva6KYmi2PgA==" algorithmName="SHA-512" password="CC35"/>
  <autoFilter ref="C82:K176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3_02/113107222"/>
    <hyperlink ref="F90" r:id="rId2" display="https://podminky.urs.cz/item/CS_URS_2023_02/113107241"/>
    <hyperlink ref="F93" r:id="rId3" display="https://podminky.urs.cz/item/CS_URS_2023_02/181152302"/>
    <hyperlink ref="F97" r:id="rId4" display="https://podminky.urs.cz/item/CS_URS_2023_02/564851111"/>
    <hyperlink ref="F100" r:id="rId5" display="https://podminky.urs.cz/item/CS_URS_2023_02/564921411"/>
    <hyperlink ref="F103" r:id="rId6" display="https://podminky.urs.cz/item/CS_URS_2023_02/577133111"/>
    <hyperlink ref="F109" r:id="rId7" display="https://podminky.urs.cz/item/CS_URS_2023_02/919731121"/>
    <hyperlink ref="F113" r:id="rId8" display="https://podminky.urs.cz/item/CS_URS_2023_02/919732211"/>
    <hyperlink ref="F117" r:id="rId9" display="https://podminky.urs.cz/item/CS_URS_2023_02/919735111"/>
    <hyperlink ref="F121" r:id="rId10" display="https://podminky.urs.cz/item/CS_URS_2023_02/938908411"/>
    <hyperlink ref="F125" r:id="rId11" display="https://podminky.urs.cz/item/CS_URS_2023_02/938909311"/>
    <hyperlink ref="F130" r:id="rId12" display="https://podminky.urs.cz/item/CS_URS_2023_02/997221551"/>
    <hyperlink ref="F135" r:id="rId13" display="https://podminky.urs.cz/item/CS_URS_2023_02/997221559"/>
    <hyperlink ref="F141" r:id="rId14" display="https://podminky.urs.cz/item/CS_URS_2023_02/997221561"/>
    <hyperlink ref="F144" r:id="rId15" display="https://podminky.urs.cz/item/CS_URS_2023_02/997221569"/>
    <hyperlink ref="F148" r:id="rId16" display="https://podminky.urs.cz/item/CS_URS_2023_02/997221873"/>
    <hyperlink ref="F153" r:id="rId17" display="https://podminky.urs.cz/item/CS_URS_2023_02/997221875"/>
    <hyperlink ref="F157" r:id="rId18" display="https://podminky.urs.cz/item/CS_URS_2023_02/998225111"/>
    <hyperlink ref="F161" r:id="rId19" display="https://podminky.urs.cz/item/CS_URS_2023_02/032103000"/>
    <hyperlink ref="F166" r:id="rId20" display="https://podminky.urs.cz/item/CS_URS_2023_02/034503000"/>
    <hyperlink ref="F169" r:id="rId21" display="https://podminky.urs.cz/item/CS_URS_2023_02/039103000"/>
    <hyperlink ref="F172" r:id="rId22" display="https://podminky.urs.cz/item/CS_URS_2023_02/0431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6" customFormat="1" ht="45" customHeight="1">
      <c r="B3" s="256"/>
      <c r="C3" s="257" t="s">
        <v>269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270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271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272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273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274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275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276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277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278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279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76</v>
      </c>
      <c r="F18" s="263" t="s">
        <v>280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281</v>
      </c>
      <c r="F19" s="263" t="s">
        <v>282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283</v>
      </c>
      <c r="F20" s="263" t="s">
        <v>284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285</v>
      </c>
      <c r="F21" s="263" t="s">
        <v>286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287</v>
      </c>
      <c r="F22" s="263" t="s">
        <v>288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289</v>
      </c>
      <c r="F23" s="263" t="s">
        <v>290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291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292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293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294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295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296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297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298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299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96</v>
      </c>
      <c r="F36" s="263"/>
      <c r="G36" s="263" t="s">
        <v>300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301</v>
      </c>
      <c r="F37" s="263"/>
      <c r="G37" s="263" t="s">
        <v>302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53</v>
      </c>
      <c r="F38" s="263"/>
      <c r="G38" s="263" t="s">
        <v>303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54</v>
      </c>
      <c r="F39" s="263"/>
      <c r="G39" s="263" t="s">
        <v>304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97</v>
      </c>
      <c r="F40" s="263"/>
      <c r="G40" s="263" t="s">
        <v>305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98</v>
      </c>
      <c r="F41" s="263"/>
      <c r="G41" s="263" t="s">
        <v>306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307</v>
      </c>
      <c r="F42" s="263"/>
      <c r="G42" s="263" t="s">
        <v>308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309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310</v>
      </c>
      <c r="F44" s="263"/>
      <c r="G44" s="263" t="s">
        <v>311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100</v>
      </c>
      <c r="F45" s="263"/>
      <c r="G45" s="263" t="s">
        <v>312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313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314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315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316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317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318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319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320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321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322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323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324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325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326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327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328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329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330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331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332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333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334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335</v>
      </c>
      <c r="D76" s="281"/>
      <c r="E76" s="281"/>
      <c r="F76" s="281" t="s">
        <v>336</v>
      </c>
      <c r="G76" s="282"/>
      <c r="H76" s="281" t="s">
        <v>54</v>
      </c>
      <c r="I76" s="281" t="s">
        <v>57</v>
      </c>
      <c r="J76" s="281" t="s">
        <v>337</v>
      </c>
      <c r="K76" s="280"/>
    </row>
    <row r="77" s="1" customFormat="1" ht="17.25" customHeight="1">
      <c r="B77" s="278"/>
      <c r="C77" s="283" t="s">
        <v>338</v>
      </c>
      <c r="D77" s="283"/>
      <c r="E77" s="283"/>
      <c r="F77" s="284" t="s">
        <v>339</v>
      </c>
      <c r="G77" s="285"/>
      <c r="H77" s="283"/>
      <c r="I77" s="283"/>
      <c r="J77" s="283" t="s">
        <v>340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53</v>
      </c>
      <c r="D79" s="288"/>
      <c r="E79" s="288"/>
      <c r="F79" s="289" t="s">
        <v>341</v>
      </c>
      <c r="G79" s="290"/>
      <c r="H79" s="266" t="s">
        <v>342</v>
      </c>
      <c r="I79" s="266" t="s">
        <v>343</v>
      </c>
      <c r="J79" s="266">
        <v>20</v>
      </c>
      <c r="K79" s="280"/>
    </row>
    <row r="80" s="1" customFormat="1" ht="15" customHeight="1">
      <c r="B80" s="278"/>
      <c r="C80" s="266" t="s">
        <v>344</v>
      </c>
      <c r="D80" s="266"/>
      <c r="E80" s="266"/>
      <c r="F80" s="289" t="s">
        <v>341</v>
      </c>
      <c r="G80" s="290"/>
      <c r="H80" s="266" t="s">
        <v>345</v>
      </c>
      <c r="I80" s="266" t="s">
        <v>343</v>
      </c>
      <c r="J80" s="266">
        <v>120</v>
      </c>
      <c r="K80" s="280"/>
    </row>
    <row r="81" s="1" customFormat="1" ht="15" customHeight="1">
      <c r="B81" s="291"/>
      <c r="C81" s="266" t="s">
        <v>346</v>
      </c>
      <c r="D81" s="266"/>
      <c r="E81" s="266"/>
      <c r="F81" s="289" t="s">
        <v>347</v>
      </c>
      <c r="G81" s="290"/>
      <c r="H81" s="266" t="s">
        <v>348</v>
      </c>
      <c r="I81" s="266" t="s">
        <v>343</v>
      </c>
      <c r="J81" s="266">
        <v>50</v>
      </c>
      <c r="K81" s="280"/>
    </row>
    <row r="82" s="1" customFormat="1" ht="15" customHeight="1">
      <c r="B82" s="291"/>
      <c r="C82" s="266" t="s">
        <v>349</v>
      </c>
      <c r="D82" s="266"/>
      <c r="E82" s="266"/>
      <c r="F82" s="289" t="s">
        <v>341</v>
      </c>
      <c r="G82" s="290"/>
      <c r="H82" s="266" t="s">
        <v>350</v>
      </c>
      <c r="I82" s="266" t="s">
        <v>351</v>
      </c>
      <c r="J82" s="266"/>
      <c r="K82" s="280"/>
    </row>
    <row r="83" s="1" customFormat="1" ht="15" customHeight="1">
      <c r="B83" s="291"/>
      <c r="C83" s="292" t="s">
        <v>352</v>
      </c>
      <c r="D83" s="292"/>
      <c r="E83" s="292"/>
      <c r="F83" s="293" t="s">
        <v>347</v>
      </c>
      <c r="G83" s="292"/>
      <c r="H83" s="292" t="s">
        <v>353</v>
      </c>
      <c r="I83" s="292" t="s">
        <v>343</v>
      </c>
      <c r="J83" s="292">
        <v>15</v>
      </c>
      <c r="K83" s="280"/>
    </row>
    <row r="84" s="1" customFormat="1" ht="15" customHeight="1">
      <c r="B84" s="291"/>
      <c r="C84" s="292" t="s">
        <v>354</v>
      </c>
      <c r="D84" s="292"/>
      <c r="E84" s="292"/>
      <c r="F84" s="293" t="s">
        <v>347</v>
      </c>
      <c r="G84" s="292"/>
      <c r="H84" s="292" t="s">
        <v>355</v>
      </c>
      <c r="I84" s="292" t="s">
        <v>343</v>
      </c>
      <c r="J84" s="292">
        <v>15</v>
      </c>
      <c r="K84" s="280"/>
    </row>
    <row r="85" s="1" customFormat="1" ht="15" customHeight="1">
      <c r="B85" s="291"/>
      <c r="C85" s="292" t="s">
        <v>356</v>
      </c>
      <c r="D85" s="292"/>
      <c r="E85" s="292"/>
      <c r="F85" s="293" t="s">
        <v>347</v>
      </c>
      <c r="G85" s="292"/>
      <c r="H85" s="292" t="s">
        <v>357</v>
      </c>
      <c r="I85" s="292" t="s">
        <v>343</v>
      </c>
      <c r="J85" s="292">
        <v>20</v>
      </c>
      <c r="K85" s="280"/>
    </row>
    <row r="86" s="1" customFormat="1" ht="15" customHeight="1">
      <c r="B86" s="291"/>
      <c r="C86" s="292" t="s">
        <v>358</v>
      </c>
      <c r="D86" s="292"/>
      <c r="E86" s="292"/>
      <c r="F86" s="293" t="s">
        <v>347</v>
      </c>
      <c r="G86" s="292"/>
      <c r="H86" s="292" t="s">
        <v>359</v>
      </c>
      <c r="I86" s="292" t="s">
        <v>343</v>
      </c>
      <c r="J86" s="292">
        <v>20</v>
      </c>
      <c r="K86" s="280"/>
    </row>
    <row r="87" s="1" customFormat="1" ht="15" customHeight="1">
      <c r="B87" s="291"/>
      <c r="C87" s="266" t="s">
        <v>360</v>
      </c>
      <c r="D87" s="266"/>
      <c r="E87" s="266"/>
      <c r="F87" s="289" t="s">
        <v>347</v>
      </c>
      <c r="G87" s="290"/>
      <c r="H87" s="266" t="s">
        <v>361</v>
      </c>
      <c r="I87" s="266" t="s">
        <v>343</v>
      </c>
      <c r="J87" s="266">
        <v>50</v>
      </c>
      <c r="K87" s="280"/>
    </row>
    <row r="88" s="1" customFormat="1" ht="15" customHeight="1">
      <c r="B88" s="291"/>
      <c r="C88" s="266" t="s">
        <v>362</v>
      </c>
      <c r="D88" s="266"/>
      <c r="E88" s="266"/>
      <c r="F88" s="289" t="s">
        <v>347</v>
      </c>
      <c r="G88" s="290"/>
      <c r="H88" s="266" t="s">
        <v>363</v>
      </c>
      <c r="I88" s="266" t="s">
        <v>343</v>
      </c>
      <c r="J88" s="266">
        <v>20</v>
      </c>
      <c r="K88" s="280"/>
    </row>
    <row r="89" s="1" customFormat="1" ht="15" customHeight="1">
      <c r="B89" s="291"/>
      <c r="C89" s="266" t="s">
        <v>364</v>
      </c>
      <c r="D89" s="266"/>
      <c r="E89" s="266"/>
      <c r="F89" s="289" t="s">
        <v>347</v>
      </c>
      <c r="G89" s="290"/>
      <c r="H89" s="266" t="s">
        <v>365</v>
      </c>
      <c r="I89" s="266" t="s">
        <v>343</v>
      </c>
      <c r="J89" s="266">
        <v>20</v>
      </c>
      <c r="K89" s="280"/>
    </row>
    <row r="90" s="1" customFormat="1" ht="15" customHeight="1">
      <c r="B90" s="291"/>
      <c r="C90" s="266" t="s">
        <v>366</v>
      </c>
      <c r="D90" s="266"/>
      <c r="E90" s="266"/>
      <c r="F90" s="289" t="s">
        <v>347</v>
      </c>
      <c r="G90" s="290"/>
      <c r="H90" s="266" t="s">
        <v>367</v>
      </c>
      <c r="I90" s="266" t="s">
        <v>343</v>
      </c>
      <c r="J90" s="266">
        <v>50</v>
      </c>
      <c r="K90" s="280"/>
    </row>
    <row r="91" s="1" customFormat="1" ht="15" customHeight="1">
      <c r="B91" s="291"/>
      <c r="C91" s="266" t="s">
        <v>368</v>
      </c>
      <c r="D91" s="266"/>
      <c r="E91" s="266"/>
      <c r="F91" s="289" t="s">
        <v>347</v>
      </c>
      <c r="G91" s="290"/>
      <c r="H91" s="266" t="s">
        <v>368</v>
      </c>
      <c r="I91" s="266" t="s">
        <v>343</v>
      </c>
      <c r="J91" s="266">
        <v>50</v>
      </c>
      <c r="K91" s="280"/>
    </row>
    <row r="92" s="1" customFormat="1" ht="15" customHeight="1">
      <c r="B92" s="291"/>
      <c r="C92" s="266" t="s">
        <v>369</v>
      </c>
      <c r="D92" s="266"/>
      <c r="E92" s="266"/>
      <c r="F92" s="289" t="s">
        <v>347</v>
      </c>
      <c r="G92" s="290"/>
      <c r="H92" s="266" t="s">
        <v>370</v>
      </c>
      <c r="I92" s="266" t="s">
        <v>343</v>
      </c>
      <c r="J92" s="266">
        <v>255</v>
      </c>
      <c r="K92" s="280"/>
    </row>
    <row r="93" s="1" customFormat="1" ht="15" customHeight="1">
      <c r="B93" s="291"/>
      <c r="C93" s="266" t="s">
        <v>371</v>
      </c>
      <c r="D93" s="266"/>
      <c r="E93" s="266"/>
      <c r="F93" s="289" t="s">
        <v>341</v>
      </c>
      <c r="G93" s="290"/>
      <c r="H93" s="266" t="s">
        <v>372</v>
      </c>
      <c r="I93" s="266" t="s">
        <v>373</v>
      </c>
      <c r="J93" s="266"/>
      <c r="K93" s="280"/>
    </row>
    <row r="94" s="1" customFormat="1" ht="15" customHeight="1">
      <c r="B94" s="291"/>
      <c r="C94" s="266" t="s">
        <v>374</v>
      </c>
      <c r="D94" s="266"/>
      <c r="E94" s="266"/>
      <c r="F94" s="289" t="s">
        <v>341</v>
      </c>
      <c r="G94" s="290"/>
      <c r="H94" s="266" t="s">
        <v>375</v>
      </c>
      <c r="I94" s="266" t="s">
        <v>376</v>
      </c>
      <c r="J94" s="266"/>
      <c r="K94" s="280"/>
    </row>
    <row r="95" s="1" customFormat="1" ht="15" customHeight="1">
      <c r="B95" s="291"/>
      <c r="C95" s="266" t="s">
        <v>377</v>
      </c>
      <c r="D95" s="266"/>
      <c r="E95" s="266"/>
      <c r="F95" s="289" t="s">
        <v>341</v>
      </c>
      <c r="G95" s="290"/>
      <c r="H95" s="266" t="s">
        <v>377</v>
      </c>
      <c r="I95" s="266" t="s">
        <v>376</v>
      </c>
      <c r="J95" s="266"/>
      <c r="K95" s="280"/>
    </row>
    <row r="96" s="1" customFormat="1" ht="15" customHeight="1">
      <c r="B96" s="291"/>
      <c r="C96" s="266" t="s">
        <v>38</v>
      </c>
      <c r="D96" s="266"/>
      <c r="E96" s="266"/>
      <c r="F96" s="289" t="s">
        <v>341</v>
      </c>
      <c r="G96" s="290"/>
      <c r="H96" s="266" t="s">
        <v>378</v>
      </c>
      <c r="I96" s="266" t="s">
        <v>376</v>
      </c>
      <c r="J96" s="266"/>
      <c r="K96" s="280"/>
    </row>
    <row r="97" s="1" customFormat="1" ht="15" customHeight="1">
      <c r="B97" s="291"/>
      <c r="C97" s="266" t="s">
        <v>48</v>
      </c>
      <c r="D97" s="266"/>
      <c r="E97" s="266"/>
      <c r="F97" s="289" t="s">
        <v>341</v>
      </c>
      <c r="G97" s="290"/>
      <c r="H97" s="266" t="s">
        <v>379</v>
      </c>
      <c r="I97" s="266" t="s">
        <v>376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380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335</v>
      </c>
      <c r="D103" s="281"/>
      <c r="E103" s="281"/>
      <c r="F103" s="281" t="s">
        <v>336</v>
      </c>
      <c r="G103" s="282"/>
      <c r="H103" s="281" t="s">
        <v>54</v>
      </c>
      <c r="I103" s="281" t="s">
        <v>57</v>
      </c>
      <c r="J103" s="281" t="s">
        <v>337</v>
      </c>
      <c r="K103" s="280"/>
    </row>
    <row r="104" s="1" customFormat="1" ht="17.25" customHeight="1">
      <c r="B104" s="278"/>
      <c r="C104" s="283" t="s">
        <v>338</v>
      </c>
      <c r="D104" s="283"/>
      <c r="E104" s="283"/>
      <c r="F104" s="284" t="s">
        <v>339</v>
      </c>
      <c r="G104" s="285"/>
      <c r="H104" s="283"/>
      <c r="I104" s="283"/>
      <c r="J104" s="283" t="s">
        <v>340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53</v>
      </c>
      <c r="D106" s="288"/>
      <c r="E106" s="288"/>
      <c r="F106" s="289" t="s">
        <v>341</v>
      </c>
      <c r="G106" s="266"/>
      <c r="H106" s="266" t="s">
        <v>381</v>
      </c>
      <c r="I106" s="266" t="s">
        <v>343</v>
      </c>
      <c r="J106" s="266">
        <v>20</v>
      </c>
      <c r="K106" s="280"/>
    </row>
    <row r="107" s="1" customFormat="1" ht="15" customHeight="1">
      <c r="B107" s="278"/>
      <c r="C107" s="266" t="s">
        <v>344</v>
      </c>
      <c r="D107" s="266"/>
      <c r="E107" s="266"/>
      <c r="F107" s="289" t="s">
        <v>341</v>
      </c>
      <c r="G107" s="266"/>
      <c r="H107" s="266" t="s">
        <v>381</v>
      </c>
      <c r="I107" s="266" t="s">
        <v>343</v>
      </c>
      <c r="J107" s="266">
        <v>120</v>
      </c>
      <c r="K107" s="280"/>
    </row>
    <row r="108" s="1" customFormat="1" ht="15" customHeight="1">
      <c r="B108" s="291"/>
      <c r="C108" s="266" t="s">
        <v>346</v>
      </c>
      <c r="D108" s="266"/>
      <c r="E108" s="266"/>
      <c r="F108" s="289" t="s">
        <v>347</v>
      </c>
      <c r="G108" s="266"/>
      <c r="H108" s="266" t="s">
        <v>381</v>
      </c>
      <c r="I108" s="266" t="s">
        <v>343</v>
      </c>
      <c r="J108" s="266">
        <v>50</v>
      </c>
      <c r="K108" s="280"/>
    </row>
    <row r="109" s="1" customFormat="1" ht="15" customHeight="1">
      <c r="B109" s="291"/>
      <c r="C109" s="266" t="s">
        <v>349</v>
      </c>
      <c r="D109" s="266"/>
      <c r="E109" s="266"/>
      <c r="F109" s="289" t="s">
        <v>341</v>
      </c>
      <c r="G109" s="266"/>
      <c r="H109" s="266" t="s">
        <v>381</v>
      </c>
      <c r="I109" s="266" t="s">
        <v>351</v>
      </c>
      <c r="J109" s="266"/>
      <c r="K109" s="280"/>
    </row>
    <row r="110" s="1" customFormat="1" ht="15" customHeight="1">
      <c r="B110" s="291"/>
      <c r="C110" s="266" t="s">
        <v>360</v>
      </c>
      <c r="D110" s="266"/>
      <c r="E110" s="266"/>
      <c r="F110" s="289" t="s">
        <v>347</v>
      </c>
      <c r="G110" s="266"/>
      <c r="H110" s="266" t="s">
        <v>381</v>
      </c>
      <c r="I110" s="266" t="s">
        <v>343</v>
      </c>
      <c r="J110" s="266">
        <v>50</v>
      </c>
      <c r="K110" s="280"/>
    </row>
    <row r="111" s="1" customFormat="1" ht="15" customHeight="1">
      <c r="B111" s="291"/>
      <c r="C111" s="266" t="s">
        <v>368</v>
      </c>
      <c r="D111" s="266"/>
      <c r="E111" s="266"/>
      <c r="F111" s="289" t="s">
        <v>347</v>
      </c>
      <c r="G111" s="266"/>
      <c r="H111" s="266" t="s">
        <v>381</v>
      </c>
      <c r="I111" s="266" t="s">
        <v>343</v>
      </c>
      <c r="J111" s="266">
        <v>50</v>
      </c>
      <c r="K111" s="280"/>
    </row>
    <row r="112" s="1" customFormat="1" ht="15" customHeight="1">
      <c r="B112" s="291"/>
      <c r="C112" s="266" t="s">
        <v>366</v>
      </c>
      <c r="D112" s="266"/>
      <c r="E112" s="266"/>
      <c r="F112" s="289" t="s">
        <v>347</v>
      </c>
      <c r="G112" s="266"/>
      <c r="H112" s="266" t="s">
        <v>381</v>
      </c>
      <c r="I112" s="266" t="s">
        <v>343</v>
      </c>
      <c r="J112" s="266">
        <v>50</v>
      </c>
      <c r="K112" s="280"/>
    </row>
    <row r="113" s="1" customFormat="1" ht="15" customHeight="1">
      <c r="B113" s="291"/>
      <c r="C113" s="266" t="s">
        <v>53</v>
      </c>
      <c r="D113" s="266"/>
      <c r="E113" s="266"/>
      <c r="F113" s="289" t="s">
        <v>341</v>
      </c>
      <c r="G113" s="266"/>
      <c r="H113" s="266" t="s">
        <v>382</v>
      </c>
      <c r="I113" s="266" t="s">
        <v>343</v>
      </c>
      <c r="J113" s="266">
        <v>20</v>
      </c>
      <c r="K113" s="280"/>
    </row>
    <row r="114" s="1" customFormat="1" ht="15" customHeight="1">
      <c r="B114" s="291"/>
      <c r="C114" s="266" t="s">
        <v>383</v>
      </c>
      <c r="D114" s="266"/>
      <c r="E114" s="266"/>
      <c r="F114" s="289" t="s">
        <v>341</v>
      </c>
      <c r="G114" s="266"/>
      <c r="H114" s="266" t="s">
        <v>384</v>
      </c>
      <c r="I114" s="266" t="s">
        <v>343</v>
      </c>
      <c r="J114" s="266">
        <v>120</v>
      </c>
      <c r="K114" s="280"/>
    </row>
    <row r="115" s="1" customFormat="1" ht="15" customHeight="1">
      <c r="B115" s="291"/>
      <c r="C115" s="266" t="s">
        <v>38</v>
      </c>
      <c r="D115" s="266"/>
      <c r="E115" s="266"/>
      <c r="F115" s="289" t="s">
        <v>341</v>
      </c>
      <c r="G115" s="266"/>
      <c r="H115" s="266" t="s">
        <v>385</v>
      </c>
      <c r="I115" s="266" t="s">
        <v>376</v>
      </c>
      <c r="J115" s="266"/>
      <c r="K115" s="280"/>
    </row>
    <row r="116" s="1" customFormat="1" ht="15" customHeight="1">
      <c r="B116" s="291"/>
      <c r="C116" s="266" t="s">
        <v>48</v>
      </c>
      <c r="D116" s="266"/>
      <c r="E116" s="266"/>
      <c r="F116" s="289" t="s">
        <v>341</v>
      </c>
      <c r="G116" s="266"/>
      <c r="H116" s="266" t="s">
        <v>386</v>
      </c>
      <c r="I116" s="266" t="s">
        <v>376</v>
      </c>
      <c r="J116" s="266"/>
      <c r="K116" s="280"/>
    </row>
    <row r="117" s="1" customFormat="1" ht="15" customHeight="1">
      <c r="B117" s="291"/>
      <c r="C117" s="266" t="s">
        <v>57</v>
      </c>
      <c r="D117" s="266"/>
      <c r="E117" s="266"/>
      <c r="F117" s="289" t="s">
        <v>341</v>
      </c>
      <c r="G117" s="266"/>
      <c r="H117" s="266" t="s">
        <v>387</v>
      </c>
      <c r="I117" s="266" t="s">
        <v>388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389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335</v>
      </c>
      <c r="D123" s="281"/>
      <c r="E123" s="281"/>
      <c r="F123" s="281" t="s">
        <v>336</v>
      </c>
      <c r="G123" s="282"/>
      <c r="H123" s="281" t="s">
        <v>54</v>
      </c>
      <c r="I123" s="281" t="s">
        <v>57</v>
      </c>
      <c r="J123" s="281" t="s">
        <v>337</v>
      </c>
      <c r="K123" s="310"/>
    </row>
    <row r="124" s="1" customFormat="1" ht="17.25" customHeight="1">
      <c r="B124" s="309"/>
      <c r="C124" s="283" t="s">
        <v>338</v>
      </c>
      <c r="D124" s="283"/>
      <c r="E124" s="283"/>
      <c r="F124" s="284" t="s">
        <v>339</v>
      </c>
      <c r="G124" s="285"/>
      <c r="H124" s="283"/>
      <c r="I124" s="283"/>
      <c r="J124" s="283" t="s">
        <v>340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344</v>
      </c>
      <c r="D126" s="288"/>
      <c r="E126" s="288"/>
      <c r="F126" s="289" t="s">
        <v>341</v>
      </c>
      <c r="G126" s="266"/>
      <c r="H126" s="266" t="s">
        <v>381</v>
      </c>
      <c r="I126" s="266" t="s">
        <v>343</v>
      </c>
      <c r="J126" s="266">
        <v>120</v>
      </c>
      <c r="K126" s="314"/>
    </row>
    <row r="127" s="1" customFormat="1" ht="15" customHeight="1">
      <c r="B127" s="311"/>
      <c r="C127" s="266" t="s">
        <v>390</v>
      </c>
      <c r="D127" s="266"/>
      <c r="E127" s="266"/>
      <c r="F127" s="289" t="s">
        <v>341</v>
      </c>
      <c r="G127" s="266"/>
      <c r="H127" s="266" t="s">
        <v>391</v>
      </c>
      <c r="I127" s="266" t="s">
        <v>343</v>
      </c>
      <c r="J127" s="266" t="s">
        <v>392</v>
      </c>
      <c r="K127" s="314"/>
    </row>
    <row r="128" s="1" customFormat="1" ht="15" customHeight="1">
      <c r="B128" s="311"/>
      <c r="C128" s="266" t="s">
        <v>289</v>
      </c>
      <c r="D128" s="266"/>
      <c r="E128" s="266"/>
      <c r="F128" s="289" t="s">
        <v>341</v>
      </c>
      <c r="G128" s="266"/>
      <c r="H128" s="266" t="s">
        <v>393</v>
      </c>
      <c r="I128" s="266" t="s">
        <v>343</v>
      </c>
      <c r="J128" s="266" t="s">
        <v>392</v>
      </c>
      <c r="K128" s="314"/>
    </row>
    <row r="129" s="1" customFormat="1" ht="15" customHeight="1">
      <c r="B129" s="311"/>
      <c r="C129" s="266" t="s">
        <v>352</v>
      </c>
      <c r="D129" s="266"/>
      <c r="E129" s="266"/>
      <c r="F129" s="289" t="s">
        <v>347</v>
      </c>
      <c r="G129" s="266"/>
      <c r="H129" s="266" t="s">
        <v>353</v>
      </c>
      <c r="I129" s="266" t="s">
        <v>343</v>
      </c>
      <c r="J129" s="266">
        <v>15</v>
      </c>
      <c r="K129" s="314"/>
    </row>
    <row r="130" s="1" customFormat="1" ht="15" customHeight="1">
      <c r="B130" s="311"/>
      <c r="C130" s="292" t="s">
        <v>354</v>
      </c>
      <c r="D130" s="292"/>
      <c r="E130" s="292"/>
      <c r="F130" s="293" t="s">
        <v>347</v>
      </c>
      <c r="G130" s="292"/>
      <c r="H130" s="292" t="s">
        <v>355</v>
      </c>
      <c r="I130" s="292" t="s">
        <v>343</v>
      </c>
      <c r="J130" s="292">
        <v>15</v>
      </c>
      <c r="K130" s="314"/>
    </row>
    <row r="131" s="1" customFormat="1" ht="15" customHeight="1">
      <c r="B131" s="311"/>
      <c r="C131" s="292" t="s">
        <v>356</v>
      </c>
      <c r="D131" s="292"/>
      <c r="E131" s="292"/>
      <c r="F131" s="293" t="s">
        <v>347</v>
      </c>
      <c r="G131" s="292"/>
      <c r="H131" s="292" t="s">
        <v>357</v>
      </c>
      <c r="I131" s="292" t="s">
        <v>343</v>
      </c>
      <c r="J131" s="292">
        <v>20</v>
      </c>
      <c r="K131" s="314"/>
    </row>
    <row r="132" s="1" customFormat="1" ht="15" customHeight="1">
      <c r="B132" s="311"/>
      <c r="C132" s="292" t="s">
        <v>358</v>
      </c>
      <c r="D132" s="292"/>
      <c r="E132" s="292"/>
      <c r="F132" s="293" t="s">
        <v>347</v>
      </c>
      <c r="G132" s="292"/>
      <c r="H132" s="292" t="s">
        <v>359</v>
      </c>
      <c r="I132" s="292" t="s">
        <v>343</v>
      </c>
      <c r="J132" s="292">
        <v>20</v>
      </c>
      <c r="K132" s="314"/>
    </row>
    <row r="133" s="1" customFormat="1" ht="15" customHeight="1">
      <c r="B133" s="311"/>
      <c r="C133" s="266" t="s">
        <v>346</v>
      </c>
      <c r="D133" s="266"/>
      <c r="E133" s="266"/>
      <c r="F133" s="289" t="s">
        <v>347</v>
      </c>
      <c r="G133" s="266"/>
      <c r="H133" s="266" t="s">
        <v>381</v>
      </c>
      <c r="I133" s="266" t="s">
        <v>343</v>
      </c>
      <c r="J133" s="266">
        <v>50</v>
      </c>
      <c r="K133" s="314"/>
    </row>
    <row r="134" s="1" customFormat="1" ht="15" customHeight="1">
      <c r="B134" s="311"/>
      <c r="C134" s="266" t="s">
        <v>360</v>
      </c>
      <c r="D134" s="266"/>
      <c r="E134" s="266"/>
      <c r="F134" s="289" t="s">
        <v>347</v>
      </c>
      <c r="G134" s="266"/>
      <c r="H134" s="266" t="s">
        <v>381</v>
      </c>
      <c r="I134" s="266" t="s">
        <v>343</v>
      </c>
      <c r="J134" s="266">
        <v>50</v>
      </c>
      <c r="K134" s="314"/>
    </row>
    <row r="135" s="1" customFormat="1" ht="15" customHeight="1">
      <c r="B135" s="311"/>
      <c r="C135" s="266" t="s">
        <v>366</v>
      </c>
      <c r="D135" s="266"/>
      <c r="E135" s="266"/>
      <c r="F135" s="289" t="s">
        <v>347</v>
      </c>
      <c r="G135" s="266"/>
      <c r="H135" s="266" t="s">
        <v>381</v>
      </c>
      <c r="I135" s="266" t="s">
        <v>343</v>
      </c>
      <c r="J135" s="266">
        <v>50</v>
      </c>
      <c r="K135" s="314"/>
    </row>
    <row r="136" s="1" customFormat="1" ht="15" customHeight="1">
      <c r="B136" s="311"/>
      <c r="C136" s="266" t="s">
        <v>368</v>
      </c>
      <c r="D136" s="266"/>
      <c r="E136" s="266"/>
      <c r="F136" s="289" t="s">
        <v>347</v>
      </c>
      <c r="G136" s="266"/>
      <c r="H136" s="266" t="s">
        <v>381</v>
      </c>
      <c r="I136" s="266" t="s">
        <v>343</v>
      </c>
      <c r="J136" s="266">
        <v>50</v>
      </c>
      <c r="K136" s="314"/>
    </row>
    <row r="137" s="1" customFormat="1" ht="15" customHeight="1">
      <c r="B137" s="311"/>
      <c r="C137" s="266" t="s">
        <v>369</v>
      </c>
      <c r="D137" s="266"/>
      <c r="E137" s="266"/>
      <c r="F137" s="289" t="s">
        <v>347</v>
      </c>
      <c r="G137" s="266"/>
      <c r="H137" s="266" t="s">
        <v>394</v>
      </c>
      <c r="I137" s="266" t="s">
        <v>343</v>
      </c>
      <c r="J137" s="266">
        <v>255</v>
      </c>
      <c r="K137" s="314"/>
    </row>
    <row r="138" s="1" customFormat="1" ht="15" customHeight="1">
      <c r="B138" s="311"/>
      <c r="C138" s="266" t="s">
        <v>371</v>
      </c>
      <c r="D138" s="266"/>
      <c r="E138" s="266"/>
      <c r="F138" s="289" t="s">
        <v>341</v>
      </c>
      <c r="G138" s="266"/>
      <c r="H138" s="266" t="s">
        <v>395</v>
      </c>
      <c r="I138" s="266" t="s">
        <v>373</v>
      </c>
      <c r="J138" s="266"/>
      <c r="K138" s="314"/>
    </row>
    <row r="139" s="1" customFormat="1" ht="15" customHeight="1">
      <c r="B139" s="311"/>
      <c r="C139" s="266" t="s">
        <v>374</v>
      </c>
      <c r="D139" s="266"/>
      <c r="E139" s="266"/>
      <c r="F139" s="289" t="s">
        <v>341</v>
      </c>
      <c r="G139" s="266"/>
      <c r="H139" s="266" t="s">
        <v>396</v>
      </c>
      <c r="I139" s="266" t="s">
        <v>376</v>
      </c>
      <c r="J139" s="266"/>
      <c r="K139" s="314"/>
    </row>
    <row r="140" s="1" customFormat="1" ht="15" customHeight="1">
      <c r="B140" s="311"/>
      <c r="C140" s="266" t="s">
        <v>377</v>
      </c>
      <c r="D140" s="266"/>
      <c r="E140" s="266"/>
      <c r="F140" s="289" t="s">
        <v>341</v>
      </c>
      <c r="G140" s="266"/>
      <c r="H140" s="266" t="s">
        <v>377</v>
      </c>
      <c r="I140" s="266" t="s">
        <v>376</v>
      </c>
      <c r="J140" s="266"/>
      <c r="K140" s="314"/>
    </row>
    <row r="141" s="1" customFormat="1" ht="15" customHeight="1">
      <c r="B141" s="311"/>
      <c r="C141" s="266" t="s">
        <v>38</v>
      </c>
      <c r="D141" s="266"/>
      <c r="E141" s="266"/>
      <c r="F141" s="289" t="s">
        <v>341</v>
      </c>
      <c r="G141" s="266"/>
      <c r="H141" s="266" t="s">
        <v>397</v>
      </c>
      <c r="I141" s="266" t="s">
        <v>376</v>
      </c>
      <c r="J141" s="266"/>
      <c r="K141" s="314"/>
    </row>
    <row r="142" s="1" customFormat="1" ht="15" customHeight="1">
      <c r="B142" s="311"/>
      <c r="C142" s="266" t="s">
        <v>398</v>
      </c>
      <c r="D142" s="266"/>
      <c r="E142" s="266"/>
      <c r="F142" s="289" t="s">
        <v>341</v>
      </c>
      <c r="G142" s="266"/>
      <c r="H142" s="266" t="s">
        <v>399</v>
      </c>
      <c r="I142" s="266" t="s">
        <v>376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400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335</v>
      </c>
      <c r="D148" s="281"/>
      <c r="E148" s="281"/>
      <c r="F148" s="281" t="s">
        <v>336</v>
      </c>
      <c r="G148" s="282"/>
      <c r="H148" s="281" t="s">
        <v>54</v>
      </c>
      <c r="I148" s="281" t="s">
        <v>57</v>
      </c>
      <c r="J148" s="281" t="s">
        <v>337</v>
      </c>
      <c r="K148" s="280"/>
    </row>
    <row r="149" s="1" customFormat="1" ht="17.25" customHeight="1">
      <c r="B149" s="278"/>
      <c r="C149" s="283" t="s">
        <v>338</v>
      </c>
      <c r="D149" s="283"/>
      <c r="E149" s="283"/>
      <c r="F149" s="284" t="s">
        <v>339</v>
      </c>
      <c r="G149" s="285"/>
      <c r="H149" s="283"/>
      <c r="I149" s="283"/>
      <c r="J149" s="283" t="s">
        <v>340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344</v>
      </c>
      <c r="D151" s="266"/>
      <c r="E151" s="266"/>
      <c r="F151" s="319" t="s">
        <v>341</v>
      </c>
      <c r="G151" s="266"/>
      <c r="H151" s="318" t="s">
        <v>381</v>
      </c>
      <c r="I151" s="318" t="s">
        <v>343</v>
      </c>
      <c r="J151" s="318">
        <v>120</v>
      </c>
      <c r="K151" s="314"/>
    </row>
    <row r="152" s="1" customFormat="1" ht="15" customHeight="1">
      <c r="B152" s="291"/>
      <c r="C152" s="318" t="s">
        <v>390</v>
      </c>
      <c r="D152" s="266"/>
      <c r="E152" s="266"/>
      <c r="F152" s="319" t="s">
        <v>341</v>
      </c>
      <c r="G152" s="266"/>
      <c r="H152" s="318" t="s">
        <v>401</v>
      </c>
      <c r="I152" s="318" t="s">
        <v>343</v>
      </c>
      <c r="J152" s="318" t="s">
        <v>392</v>
      </c>
      <c r="K152" s="314"/>
    </row>
    <row r="153" s="1" customFormat="1" ht="15" customHeight="1">
      <c r="B153" s="291"/>
      <c r="C153" s="318" t="s">
        <v>289</v>
      </c>
      <c r="D153" s="266"/>
      <c r="E153" s="266"/>
      <c r="F153" s="319" t="s">
        <v>341</v>
      </c>
      <c r="G153" s="266"/>
      <c r="H153" s="318" t="s">
        <v>402</v>
      </c>
      <c r="I153" s="318" t="s">
        <v>343</v>
      </c>
      <c r="J153" s="318" t="s">
        <v>392</v>
      </c>
      <c r="K153" s="314"/>
    </row>
    <row r="154" s="1" customFormat="1" ht="15" customHeight="1">
      <c r="B154" s="291"/>
      <c r="C154" s="318" t="s">
        <v>346</v>
      </c>
      <c r="D154" s="266"/>
      <c r="E154" s="266"/>
      <c r="F154" s="319" t="s">
        <v>347</v>
      </c>
      <c r="G154" s="266"/>
      <c r="H154" s="318" t="s">
        <v>381</v>
      </c>
      <c r="I154" s="318" t="s">
        <v>343</v>
      </c>
      <c r="J154" s="318">
        <v>50</v>
      </c>
      <c r="K154" s="314"/>
    </row>
    <row r="155" s="1" customFormat="1" ht="15" customHeight="1">
      <c r="B155" s="291"/>
      <c r="C155" s="318" t="s">
        <v>349</v>
      </c>
      <c r="D155" s="266"/>
      <c r="E155" s="266"/>
      <c r="F155" s="319" t="s">
        <v>341</v>
      </c>
      <c r="G155" s="266"/>
      <c r="H155" s="318" t="s">
        <v>381</v>
      </c>
      <c r="I155" s="318" t="s">
        <v>351</v>
      </c>
      <c r="J155" s="318"/>
      <c r="K155" s="314"/>
    </row>
    <row r="156" s="1" customFormat="1" ht="15" customHeight="1">
      <c r="B156" s="291"/>
      <c r="C156" s="318" t="s">
        <v>360</v>
      </c>
      <c r="D156" s="266"/>
      <c r="E156" s="266"/>
      <c r="F156" s="319" t="s">
        <v>347</v>
      </c>
      <c r="G156" s="266"/>
      <c r="H156" s="318" t="s">
        <v>381</v>
      </c>
      <c r="I156" s="318" t="s">
        <v>343</v>
      </c>
      <c r="J156" s="318">
        <v>50</v>
      </c>
      <c r="K156" s="314"/>
    </row>
    <row r="157" s="1" customFormat="1" ht="15" customHeight="1">
      <c r="B157" s="291"/>
      <c r="C157" s="318" t="s">
        <v>368</v>
      </c>
      <c r="D157" s="266"/>
      <c r="E157" s="266"/>
      <c r="F157" s="319" t="s">
        <v>347</v>
      </c>
      <c r="G157" s="266"/>
      <c r="H157" s="318" t="s">
        <v>381</v>
      </c>
      <c r="I157" s="318" t="s">
        <v>343</v>
      </c>
      <c r="J157" s="318">
        <v>50</v>
      </c>
      <c r="K157" s="314"/>
    </row>
    <row r="158" s="1" customFormat="1" ht="15" customHeight="1">
      <c r="B158" s="291"/>
      <c r="C158" s="318" t="s">
        <v>366</v>
      </c>
      <c r="D158" s="266"/>
      <c r="E158" s="266"/>
      <c r="F158" s="319" t="s">
        <v>347</v>
      </c>
      <c r="G158" s="266"/>
      <c r="H158" s="318" t="s">
        <v>381</v>
      </c>
      <c r="I158" s="318" t="s">
        <v>343</v>
      </c>
      <c r="J158" s="318">
        <v>50</v>
      </c>
      <c r="K158" s="314"/>
    </row>
    <row r="159" s="1" customFormat="1" ht="15" customHeight="1">
      <c r="B159" s="291"/>
      <c r="C159" s="318" t="s">
        <v>82</v>
      </c>
      <c r="D159" s="266"/>
      <c r="E159" s="266"/>
      <c r="F159" s="319" t="s">
        <v>341</v>
      </c>
      <c r="G159" s="266"/>
      <c r="H159" s="318" t="s">
        <v>403</v>
      </c>
      <c r="I159" s="318" t="s">
        <v>343</v>
      </c>
      <c r="J159" s="318" t="s">
        <v>404</v>
      </c>
      <c r="K159" s="314"/>
    </row>
    <row r="160" s="1" customFormat="1" ht="15" customHeight="1">
      <c r="B160" s="291"/>
      <c r="C160" s="318" t="s">
        <v>405</v>
      </c>
      <c r="D160" s="266"/>
      <c r="E160" s="266"/>
      <c r="F160" s="319" t="s">
        <v>341</v>
      </c>
      <c r="G160" s="266"/>
      <c r="H160" s="318" t="s">
        <v>406</v>
      </c>
      <c r="I160" s="318" t="s">
        <v>376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407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335</v>
      </c>
      <c r="D166" s="281"/>
      <c r="E166" s="281"/>
      <c r="F166" s="281" t="s">
        <v>336</v>
      </c>
      <c r="G166" s="323"/>
      <c r="H166" s="324" t="s">
        <v>54</v>
      </c>
      <c r="I166" s="324" t="s">
        <v>57</v>
      </c>
      <c r="J166" s="281" t="s">
        <v>337</v>
      </c>
      <c r="K166" s="258"/>
    </row>
    <row r="167" s="1" customFormat="1" ht="17.25" customHeight="1">
      <c r="B167" s="259"/>
      <c r="C167" s="283" t="s">
        <v>338</v>
      </c>
      <c r="D167" s="283"/>
      <c r="E167" s="283"/>
      <c r="F167" s="284" t="s">
        <v>339</v>
      </c>
      <c r="G167" s="325"/>
      <c r="H167" s="326"/>
      <c r="I167" s="326"/>
      <c r="J167" s="283" t="s">
        <v>340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344</v>
      </c>
      <c r="D169" s="266"/>
      <c r="E169" s="266"/>
      <c r="F169" s="289" t="s">
        <v>341</v>
      </c>
      <c r="G169" s="266"/>
      <c r="H169" s="266" t="s">
        <v>381</v>
      </c>
      <c r="I169" s="266" t="s">
        <v>343</v>
      </c>
      <c r="J169" s="266">
        <v>120</v>
      </c>
      <c r="K169" s="314"/>
    </row>
    <row r="170" s="1" customFormat="1" ht="15" customHeight="1">
      <c r="B170" s="291"/>
      <c r="C170" s="266" t="s">
        <v>390</v>
      </c>
      <c r="D170" s="266"/>
      <c r="E170" s="266"/>
      <c r="F170" s="289" t="s">
        <v>341</v>
      </c>
      <c r="G170" s="266"/>
      <c r="H170" s="266" t="s">
        <v>391</v>
      </c>
      <c r="I170" s="266" t="s">
        <v>343</v>
      </c>
      <c r="J170" s="266" t="s">
        <v>392</v>
      </c>
      <c r="K170" s="314"/>
    </row>
    <row r="171" s="1" customFormat="1" ht="15" customHeight="1">
      <c r="B171" s="291"/>
      <c r="C171" s="266" t="s">
        <v>289</v>
      </c>
      <c r="D171" s="266"/>
      <c r="E171" s="266"/>
      <c r="F171" s="289" t="s">
        <v>341</v>
      </c>
      <c r="G171" s="266"/>
      <c r="H171" s="266" t="s">
        <v>408</v>
      </c>
      <c r="I171" s="266" t="s">
        <v>343</v>
      </c>
      <c r="J171" s="266" t="s">
        <v>392</v>
      </c>
      <c r="K171" s="314"/>
    </row>
    <row r="172" s="1" customFormat="1" ht="15" customHeight="1">
      <c r="B172" s="291"/>
      <c r="C172" s="266" t="s">
        <v>346</v>
      </c>
      <c r="D172" s="266"/>
      <c r="E172" s="266"/>
      <c r="F172" s="289" t="s">
        <v>347</v>
      </c>
      <c r="G172" s="266"/>
      <c r="H172" s="266" t="s">
        <v>408</v>
      </c>
      <c r="I172" s="266" t="s">
        <v>343</v>
      </c>
      <c r="J172" s="266">
        <v>50</v>
      </c>
      <c r="K172" s="314"/>
    </row>
    <row r="173" s="1" customFormat="1" ht="15" customHeight="1">
      <c r="B173" s="291"/>
      <c r="C173" s="266" t="s">
        <v>349</v>
      </c>
      <c r="D173" s="266"/>
      <c r="E173" s="266"/>
      <c r="F173" s="289" t="s">
        <v>341</v>
      </c>
      <c r="G173" s="266"/>
      <c r="H173" s="266" t="s">
        <v>408</v>
      </c>
      <c r="I173" s="266" t="s">
        <v>351</v>
      </c>
      <c r="J173" s="266"/>
      <c r="K173" s="314"/>
    </row>
    <row r="174" s="1" customFormat="1" ht="15" customHeight="1">
      <c r="B174" s="291"/>
      <c r="C174" s="266" t="s">
        <v>360</v>
      </c>
      <c r="D174" s="266"/>
      <c r="E174" s="266"/>
      <c r="F174" s="289" t="s">
        <v>347</v>
      </c>
      <c r="G174" s="266"/>
      <c r="H174" s="266" t="s">
        <v>408</v>
      </c>
      <c r="I174" s="266" t="s">
        <v>343</v>
      </c>
      <c r="J174" s="266">
        <v>50</v>
      </c>
      <c r="K174" s="314"/>
    </row>
    <row r="175" s="1" customFormat="1" ht="15" customHeight="1">
      <c r="B175" s="291"/>
      <c r="C175" s="266" t="s">
        <v>368</v>
      </c>
      <c r="D175" s="266"/>
      <c r="E175" s="266"/>
      <c r="F175" s="289" t="s">
        <v>347</v>
      </c>
      <c r="G175" s="266"/>
      <c r="H175" s="266" t="s">
        <v>408</v>
      </c>
      <c r="I175" s="266" t="s">
        <v>343</v>
      </c>
      <c r="J175" s="266">
        <v>50</v>
      </c>
      <c r="K175" s="314"/>
    </row>
    <row r="176" s="1" customFormat="1" ht="15" customHeight="1">
      <c r="B176" s="291"/>
      <c r="C176" s="266" t="s">
        <v>366</v>
      </c>
      <c r="D176" s="266"/>
      <c r="E176" s="266"/>
      <c r="F176" s="289" t="s">
        <v>347</v>
      </c>
      <c r="G176" s="266"/>
      <c r="H176" s="266" t="s">
        <v>408</v>
      </c>
      <c r="I176" s="266" t="s">
        <v>343</v>
      </c>
      <c r="J176" s="266">
        <v>50</v>
      </c>
      <c r="K176" s="314"/>
    </row>
    <row r="177" s="1" customFormat="1" ht="15" customHeight="1">
      <c r="B177" s="291"/>
      <c r="C177" s="266" t="s">
        <v>96</v>
      </c>
      <c r="D177" s="266"/>
      <c r="E177" s="266"/>
      <c r="F177" s="289" t="s">
        <v>341</v>
      </c>
      <c r="G177" s="266"/>
      <c r="H177" s="266" t="s">
        <v>409</v>
      </c>
      <c r="I177" s="266" t="s">
        <v>410</v>
      </c>
      <c r="J177" s="266"/>
      <c r="K177" s="314"/>
    </row>
    <row r="178" s="1" customFormat="1" ht="15" customHeight="1">
      <c r="B178" s="291"/>
      <c r="C178" s="266" t="s">
        <v>57</v>
      </c>
      <c r="D178" s="266"/>
      <c r="E178" s="266"/>
      <c r="F178" s="289" t="s">
        <v>341</v>
      </c>
      <c r="G178" s="266"/>
      <c r="H178" s="266" t="s">
        <v>411</v>
      </c>
      <c r="I178" s="266" t="s">
        <v>412</v>
      </c>
      <c r="J178" s="266">
        <v>1</v>
      </c>
      <c r="K178" s="314"/>
    </row>
    <row r="179" s="1" customFormat="1" ht="15" customHeight="1">
      <c r="B179" s="291"/>
      <c r="C179" s="266" t="s">
        <v>53</v>
      </c>
      <c r="D179" s="266"/>
      <c r="E179" s="266"/>
      <c r="F179" s="289" t="s">
        <v>341</v>
      </c>
      <c r="G179" s="266"/>
      <c r="H179" s="266" t="s">
        <v>413</v>
      </c>
      <c r="I179" s="266" t="s">
        <v>343</v>
      </c>
      <c r="J179" s="266">
        <v>20</v>
      </c>
      <c r="K179" s="314"/>
    </row>
    <row r="180" s="1" customFormat="1" ht="15" customHeight="1">
      <c r="B180" s="291"/>
      <c r="C180" s="266" t="s">
        <v>54</v>
      </c>
      <c r="D180" s="266"/>
      <c r="E180" s="266"/>
      <c r="F180" s="289" t="s">
        <v>341</v>
      </c>
      <c r="G180" s="266"/>
      <c r="H180" s="266" t="s">
        <v>414</v>
      </c>
      <c r="I180" s="266" t="s">
        <v>343</v>
      </c>
      <c r="J180" s="266">
        <v>255</v>
      </c>
      <c r="K180" s="314"/>
    </row>
    <row r="181" s="1" customFormat="1" ht="15" customHeight="1">
      <c r="B181" s="291"/>
      <c r="C181" s="266" t="s">
        <v>97</v>
      </c>
      <c r="D181" s="266"/>
      <c r="E181" s="266"/>
      <c r="F181" s="289" t="s">
        <v>341</v>
      </c>
      <c r="G181" s="266"/>
      <c r="H181" s="266" t="s">
        <v>305</v>
      </c>
      <c r="I181" s="266" t="s">
        <v>343</v>
      </c>
      <c r="J181" s="266">
        <v>10</v>
      </c>
      <c r="K181" s="314"/>
    </row>
    <row r="182" s="1" customFormat="1" ht="15" customHeight="1">
      <c r="B182" s="291"/>
      <c r="C182" s="266" t="s">
        <v>98</v>
      </c>
      <c r="D182" s="266"/>
      <c r="E182" s="266"/>
      <c r="F182" s="289" t="s">
        <v>341</v>
      </c>
      <c r="G182" s="266"/>
      <c r="H182" s="266" t="s">
        <v>415</v>
      </c>
      <c r="I182" s="266" t="s">
        <v>376</v>
      </c>
      <c r="J182" s="266"/>
      <c r="K182" s="314"/>
    </row>
    <row r="183" s="1" customFormat="1" ht="15" customHeight="1">
      <c r="B183" s="291"/>
      <c r="C183" s="266" t="s">
        <v>416</v>
      </c>
      <c r="D183" s="266"/>
      <c r="E183" s="266"/>
      <c r="F183" s="289" t="s">
        <v>341</v>
      </c>
      <c r="G183" s="266"/>
      <c r="H183" s="266" t="s">
        <v>417</v>
      </c>
      <c r="I183" s="266" t="s">
        <v>376</v>
      </c>
      <c r="J183" s="266"/>
      <c r="K183" s="314"/>
    </row>
    <row r="184" s="1" customFormat="1" ht="15" customHeight="1">
      <c r="B184" s="291"/>
      <c r="C184" s="266" t="s">
        <v>405</v>
      </c>
      <c r="D184" s="266"/>
      <c r="E184" s="266"/>
      <c r="F184" s="289" t="s">
        <v>341</v>
      </c>
      <c r="G184" s="266"/>
      <c r="H184" s="266" t="s">
        <v>418</v>
      </c>
      <c r="I184" s="266" t="s">
        <v>376</v>
      </c>
      <c r="J184" s="266"/>
      <c r="K184" s="314"/>
    </row>
    <row r="185" s="1" customFormat="1" ht="15" customHeight="1">
      <c r="B185" s="291"/>
      <c r="C185" s="266" t="s">
        <v>100</v>
      </c>
      <c r="D185" s="266"/>
      <c r="E185" s="266"/>
      <c r="F185" s="289" t="s">
        <v>347</v>
      </c>
      <c r="G185" s="266"/>
      <c r="H185" s="266" t="s">
        <v>419</v>
      </c>
      <c r="I185" s="266" t="s">
        <v>343</v>
      </c>
      <c r="J185" s="266">
        <v>50</v>
      </c>
      <c r="K185" s="314"/>
    </row>
    <row r="186" s="1" customFormat="1" ht="15" customHeight="1">
      <c r="B186" s="291"/>
      <c r="C186" s="266" t="s">
        <v>420</v>
      </c>
      <c r="D186" s="266"/>
      <c r="E186" s="266"/>
      <c r="F186" s="289" t="s">
        <v>347</v>
      </c>
      <c r="G186" s="266"/>
      <c r="H186" s="266" t="s">
        <v>421</v>
      </c>
      <c r="I186" s="266" t="s">
        <v>422</v>
      </c>
      <c r="J186" s="266"/>
      <c r="K186" s="314"/>
    </row>
    <row r="187" s="1" customFormat="1" ht="15" customHeight="1">
      <c r="B187" s="291"/>
      <c r="C187" s="266" t="s">
        <v>423</v>
      </c>
      <c r="D187" s="266"/>
      <c r="E187" s="266"/>
      <c r="F187" s="289" t="s">
        <v>347</v>
      </c>
      <c r="G187" s="266"/>
      <c r="H187" s="266" t="s">
        <v>424</v>
      </c>
      <c r="I187" s="266" t="s">
        <v>422</v>
      </c>
      <c r="J187" s="266"/>
      <c r="K187" s="314"/>
    </row>
    <row r="188" s="1" customFormat="1" ht="15" customHeight="1">
      <c r="B188" s="291"/>
      <c r="C188" s="266" t="s">
        <v>425</v>
      </c>
      <c r="D188" s="266"/>
      <c r="E188" s="266"/>
      <c r="F188" s="289" t="s">
        <v>347</v>
      </c>
      <c r="G188" s="266"/>
      <c r="H188" s="266" t="s">
        <v>426</v>
      </c>
      <c r="I188" s="266" t="s">
        <v>422</v>
      </c>
      <c r="J188" s="266"/>
      <c r="K188" s="314"/>
    </row>
    <row r="189" s="1" customFormat="1" ht="15" customHeight="1">
      <c r="B189" s="291"/>
      <c r="C189" s="327" t="s">
        <v>427</v>
      </c>
      <c r="D189" s="266"/>
      <c r="E189" s="266"/>
      <c r="F189" s="289" t="s">
        <v>347</v>
      </c>
      <c r="G189" s="266"/>
      <c r="H189" s="266" t="s">
        <v>428</v>
      </c>
      <c r="I189" s="266" t="s">
        <v>429</v>
      </c>
      <c r="J189" s="328" t="s">
        <v>430</v>
      </c>
      <c r="K189" s="314"/>
    </row>
    <row r="190" s="1" customFormat="1" ht="15" customHeight="1">
      <c r="B190" s="291"/>
      <c r="C190" s="327" t="s">
        <v>42</v>
      </c>
      <c r="D190" s="266"/>
      <c r="E190" s="266"/>
      <c r="F190" s="289" t="s">
        <v>341</v>
      </c>
      <c r="G190" s="266"/>
      <c r="H190" s="263" t="s">
        <v>431</v>
      </c>
      <c r="I190" s="266" t="s">
        <v>432</v>
      </c>
      <c r="J190" s="266"/>
      <c r="K190" s="314"/>
    </row>
    <row r="191" s="1" customFormat="1" ht="15" customHeight="1">
      <c r="B191" s="291"/>
      <c r="C191" s="327" t="s">
        <v>433</v>
      </c>
      <c r="D191" s="266"/>
      <c r="E191" s="266"/>
      <c r="F191" s="289" t="s">
        <v>341</v>
      </c>
      <c r="G191" s="266"/>
      <c r="H191" s="266" t="s">
        <v>434</v>
      </c>
      <c r="I191" s="266" t="s">
        <v>376</v>
      </c>
      <c r="J191" s="266"/>
      <c r="K191" s="314"/>
    </row>
    <row r="192" s="1" customFormat="1" ht="15" customHeight="1">
      <c r="B192" s="291"/>
      <c r="C192" s="327" t="s">
        <v>435</v>
      </c>
      <c r="D192" s="266"/>
      <c r="E192" s="266"/>
      <c r="F192" s="289" t="s">
        <v>341</v>
      </c>
      <c r="G192" s="266"/>
      <c r="H192" s="266" t="s">
        <v>436</v>
      </c>
      <c r="I192" s="266" t="s">
        <v>376</v>
      </c>
      <c r="J192" s="266"/>
      <c r="K192" s="314"/>
    </row>
    <row r="193" s="1" customFormat="1" ht="15" customHeight="1">
      <c r="B193" s="291"/>
      <c r="C193" s="327" t="s">
        <v>437</v>
      </c>
      <c r="D193" s="266"/>
      <c r="E193" s="266"/>
      <c r="F193" s="289" t="s">
        <v>347</v>
      </c>
      <c r="G193" s="266"/>
      <c r="H193" s="266" t="s">
        <v>438</v>
      </c>
      <c r="I193" s="266" t="s">
        <v>376</v>
      </c>
      <c r="J193" s="266"/>
      <c r="K193" s="314"/>
    </row>
    <row r="194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="1" customFormat="1" ht="21">
      <c r="B199" s="256"/>
      <c r="C199" s="257" t="s">
        <v>439</v>
      </c>
      <c r="D199" s="257"/>
      <c r="E199" s="257"/>
      <c r="F199" s="257"/>
      <c r="G199" s="257"/>
      <c r="H199" s="257"/>
      <c r="I199" s="257"/>
      <c r="J199" s="257"/>
      <c r="K199" s="258"/>
    </row>
    <row r="200" s="1" customFormat="1" ht="25.5" customHeight="1">
      <c r="B200" s="256"/>
      <c r="C200" s="330" t="s">
        <v>440</v>
      </c>
      <c r="D200" s="330"/>
      <c r="E200" s="330"/>
      <c r="F200" s="330" t="s">
        <v>441</v>
      </c>
      <c r="G200" s="331"/>
      <c r="H200" s="330" t="s">
        <v>442</v>
      </c>
      <c r="I200" s="330"/>
      <c r="J200" s="330"/>
      <c r="K200" s="258"/>
    </row>
    <row r="20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="1" customFormat="1" ht="15" customHeight="1">
      <c r="B202" s="291"/>
      <c r="C202" s="266" t="s">
        <v>432</v>
      </c>
      <c r="D202" s="266"/>
      <c r="E202" s="266"/>
      <c r="F202" s="289" t="s">
        <v>43</v>
      </c>
      <c r="G202" s="266"/>
      <c r="H202" s="266" t="s">
        <v>443</v>
      </c>
      <c r="I202" s="266"/>
      <c r="J202" s="266"/>
      <c r="K202" s="314"/>
    </row>
    <row r="203" s="1" customFormat="1" ht="15" customHeight="1">
      <c r="B203" s="291"/>
      <c r="C203" s="266"/>
      <c r="D203" s="266"/>
      <c r="E203" s="266"/>
      <c r="F203" s="289" t="s">
        <v>44</v>
      </c>
      <c r="G203" s="266"/>
      <c r="H203" s="266" t="s">
        <v>444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47</v>
      </c>
      <c r="G204" s="266"/>
      <c r="H204" s="266" t="s">
        <v>445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45</v>
      </c>
      <c r="G205" s="266"/>
      <c r="H205" s="266" t="s">
        <v>446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46</v>
      </c>
      <c r="G206" s="266"/>
      <c r="H206" s="266" t="s">
        <v>447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/>
      <c r="G207" s="266"/>
      <c r="H207" s="266"/>
      <c r="I207" s="266"/>
      <c r="J207" s="266"/>
      <c r="K207" s="314"/>
    </row>
    <row r="208" s="1" customFormat="1" ht="15" customHeight="1">
      <c r="B208" s="291"/>
      <c r="C208" s="266" t="s">
        <v>388</v>
      </c>
      <c r="D208" s="266"/>
      <c r="E208" s="266"/>
      <c r="F208" s="289" t="s">
        <v>76</v>
      </c>
      <c r="G208" s="266"/>
      <c r="H208" s="266" t="s">
        <v>448</v>
      </c>
      <c r="I208" s="266"/>
      <c r="J208" s="266"/>
      <c r="K208" s="314"/>
    </row>
    <row r="209" s="1" customFormat="1" ht="15" customHeight="1">
      <c r="B209" s="291"/>
      <c r="C209" s="266"/>
      <c r="D209" s="266"/>
      <c r="E209" s="266"/>
      <c r="F209" s="289" t="s">
        <v>283</v>
      </c>
      <c r="G209" s="266"/>
      <c r="H209" s="266" t="s">
        <v>284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281</v>
      </c>
      <c r="G210" s="266"/>
      <c r="H210" s="266" t="s">
        <v>449</v>
      </c>
      <c r="I210" s="266"/>
      <c r="J210" s="266"/>
      <c r="K210" s="314"/>
    </row>
    <row r="211" s="1" customFormat="1" ht="15" customHeight="1">
      <c r="B211" s="332"/>
      <c r="C211" s="266"/>
      <c r="D211" s="266"/>
      <c r="E211" s="266"/>
      <c r="F211" s="289" t="s">
        <v>285</v>
      </c>
      <c r="G211" s="327"/>
      <c r="H211" s="318" t="s">
        <v>286</v>
      </c>
      <c r="I211" s="318"/>
      <c r="J211" s="318"/>
      <c r="K211" s="333"/>
    </row>
    <row r="212" s="1" customFormat="1" ht="15" customHeight="1">
      <c r="B212" s="332"/>
      <c r="C212" s="266"/>
      <c r="D212" s="266"/>
      <c r="E212" s="266"/>
      <c r="F212" s="289" t="s">
        <v>287</v>
      </c>
      <c r="G212" s="327"/>
      <c r="H212" s="318" t="s">
        <v>450</v>
      </c>
      <c r="I212" s="318"/>
      <c r="J212" s="318"/>
      <c r="K212" s="333"/>
    </row>
    <row r="213" s="1" customFormat="1" ht="15" customHeight="1">
      <c r="B213" s="332"/>
      <c r="C213" s="266"/>
      <c r="D213" s="266"/>
      <c r="E213" s="266"/>
      <c r="F213" s="289"/>
      <c r="G213" s="327"/>
      <c r="H213" s="318"/>
      <c r="I213" s="318"/>
      <c r="J213" s="318"/>
      <c r="K213" s="333"/>
    </row>
    <row r="214" s="1" customFormat="1" ht="15" customHeight="1">
      <c r="B214" s="332"/>
      <c r="C214" s="266" t="s">
        <v>412</v>
      </c>
      <c r="D214" s="266"/>
      <c r="E214" s="266"/>
      <c r="F214" s="289">
        <v>1</v>
      </c>
      <c r="G214" s="327"/>
      <c r="H214" s="318" t="s">
        <v>451</v>
      </c>
      <c r="I214" s="318"/>
      <c r="J214" s="318"/>
      <c r="K214" s="333"/>
    </row>
    <row r="215" s="1" customFormat="1" ht="15" customHeight="1">
      <c r="B215" s="332"/>
      <c r="C215" s="266"/>
      <c r="D215" s="266"/>
      <c r="E215" s="266"/>
      <c r="F215" s="289">
        <v>2</v>
      </c>
      <c r="G215" s="327"/>
      <c r="H215" s="318" t="s">
        <v>452</v>
      </c>
      <c r="I215" s="318"/>
      <c r="J215" s="318"/>
      <c r="K215" s="333"/>
    </row>
    <row r="216" s="1" customFormat="1" ht="15" customHeight="1">
      <c r="B216" s="332"/>
      <c r="C216" s="266"/>
      <c r="D216" s="266"/>
      <c r="E216" s="266"/>
      <c r="F216" s="289">
        <v>3</v>
      </c>
      <c r="G216" s="327"/>
      <c r="H216" s="318" t="s">
        <v>453</v>
      </c>
      <c r="I216" s="318"/>
      <c r="J216" s="318"/>
      <c r="K216" s="333"/>
    </row>
    <row r="217" s="1" customFormat="1" ht="15" customHeight="1">
      <c r="B217" s="332"/>
      <c r="C217" s="266"/>
      <c r="D217" s="266"/>
      <c r="E217" s="266"/>
      <c r="F217" s="289">
        <v>4</v>
      </c>
      <c r="G217" s="327"/>
      <c r="H217" s="318" t="s">
        <v>454</v>
      </c>
      <c r="I217" s="318"/>
      <c r="J217" s="318"/>
      <c r="K217" s="333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2023-09-07T06:47:42Z</dcterms:created>
  <dcterms:modified xsi:type="dcterms:W3CDTF">2023-09-07T06:47:45Z</dcterms:modified>
</cp:coreProperties>
</file>