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\Disk Google\Rozpočty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Pol'!$A$1:$X$153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43" i="12"/>
  <c r="G9" i="12"/>
  <c r="I9" i="12"/>
  <c r="I8" i="12" s="1"/>
  <c r="K9" i="12"/>
  <c r="K8" i="12" s="1"/>
  <c r="M9" i="12"/>
  <c r="O9" i="12"/>
  <c r="Q9" i="12"/>
  <c r="Q8" i="12" s="1"/>
  <c r="V9" i="12"/>
  <c r="G16" i="12"/>
  <c r="G8" i="12" s="1"/>
  <c r="I16" i="12"/>
  <c r="K16" i="12"/>
  <c r="O16" i="12"/>
  <c r="Q16" i="12"/>
  <c r="V16" i="12"/>
  <c r="V8" i="12" s="1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5" i="12"/>
  <c r="I25" i="12"/>
  <c r="K25" i="12"/>
  <c r="M25" i="12"/>
  <c r="O25" i="12"/>
  <c r="O8" i="12" s="1"/>
  <c r="Q25" i="12"/>
  <c r="V25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4" i="12"/>
  <c r="O54" i="12"/>
  <c r="V54" i="12"/>
  <c r="G55" i="12"/>
  <c r="I55" i="12"/>
  <c r="I54" i="12" s="1"/>
  <c r="K55" i="12"/>
  <c r="K54" i="12" s="1"/>
  <c r="M55" i="12"/>
  <c r="M54" i="12" s="1"/>
  <c r="O55" i="12"/>
  <c r="Q55" i="12"/>
  <c r="Q54" i="12" s="1"/>
  <c r="V55" i="12"/>
  <c r="G58" i="12"/>
  <c r="M58" i="12" s="1"/>
  <c r="I58" i="12"/>
  <c r="I57" i="12" s="1"/>
  <c r="K58" i="12"/>
  <c r="O58" i="12"/>
  <c r="Q58" i="12"/>
  <c r="Q57" i="12" s="1"/>
  <c r="V58" i="12"/>
  <c r="V57" i="12" s="1"/>
  <c r="G62" i="12"/>
  <c r="M62" i="12" s="1"/>
  <c r="I62" i="12"/>
  <c r="K62" i="12"/>
  <c r="O62" i="12"/>
  <c r="O57" i="12" s="1"/>
  <c r="Q62" i="12"/>
  <c r="V62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4" i="12"/>
  <c r="I74" i="12"/>
  <c r="K74" i="12"/>
  <c r="M74" i="12"/>
  <c r="O74" i="12"/>
  <c r="Q74" i="12"/>
  <c r="V74" i="12"/>
  <c r="G76" i="12"/>
  <c r="I76" i="12"/>
  <c r="K76" i="12"/>
  <c r="M76" i="12"/>
  <c r="O76" i="12"/>
  <c r="Q76" i="12"/>
  <c r="V76" i="12"/>
  <c r="G78" i="12"/>
  <c r="M78" i="12" s="1"/>
  <c r="I78" i="12"/>
  <c r="K78" i="12"/>
  <c r="K57" i="12" s="1"/>
  <c r="O78" i="12"/>
  <c r="Q78" i="12"/>
  <c r="V78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5" i="12"/>
  <c r="I95" i="12"/>
  <c r="K95" i="12"/>
  <c r="M95" i="12"/>
  <c r="O95" i="12"/>
  <c r="Q95" i="12"/>
  <c r="V95" i="12"/>
  <c r="G97" i="12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G102" i="12"/>
  <c r="M102" i="12" s="1"/>
  <c r="I102" i="12"/>
  <c r="K102" i="12"/>
  <c r="K101" i="12" s="1"/>
  <c r="O102" i="12"/>
  <c r="O101" i="12" s="1"/>
  <c r="Q102" i="12"/>
  <c r="Q101" i="12" s="1"/>
  <c r="V102" i="12"/>
  <c r="V101" i="12" s="1"/>
  <c r="G104" i="12"/>
  <c r="I104" i="12"/>
  <c r="K104" i="12"/>
  <c r="M104" i="12"/>
  <c r="O104" i="12"/>
  <c r="Q104" i="12"/>
  <c r="V104" i="12"/>
  <c r="G105" i="12"/>
  <c r="I105" i="12"/>
  <c r="K105" i="12"/>
  <c r="M105" i="12"/>
  <c r="O105" i="12"/>
  <c r="Q105" i="12"/>
  <c r="V105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0" i="12"/>
  <c r="M110" i="12" s="1"/>
  <c r="I110" i="12"/>
  <c r="I101" i="12" s="1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I113" i="12"/>
  <c r="K113" i="12"/>
  <c r="M113" i="12"/>
  <c r="O113" i="12"/>
  <c r="Q113" i="12"/>
  <c r="V113" i="12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3" i="12"/>
  <c r="M123" i="12" s="1"/>
  <c r="I123" i="12"/>
  <c r="I122" i="12" s="1"/>
  <c r="K123" i="12"/>
  <c r="O123" i="12"/>
  <c r="Q123" i="12"/>
  <c r="Q122" i="12" s="1"/>
  <c r="V123" i="12"/>
  <c r="V122" i="12" s="1"/>
  <c r="G124" i="12"/>
  <c r="M124" i="12" s="1"/>
  <c r="I124" i="12"/>
  <c r="K124" i="12"/>
  <c r="O124" i="12"/>
  <c r="O122" i="12" s="1"/>
  <c r="Q124" i="12"/>
  <c r="V124" i="12"/>
  <c r="G125" i="12"/>
  <c r="I125" i="12"/>
  <c r="K125" i="12"/>
  <c r="M125" i="12"/>
  <c r="O125" i="12"/>
  <c r="Q125" i="12"/>
  <c r="V125" i="12"/>
  <c r="G127" i="12"/>
  <c r="I127" i="12"/>
  <c r="K127" i="12"/>
  <c r="M127" i="12"/>
  <c r="O127" i="12"/>
  <c r="Q127" i="12"/>
  <c r="V127" i="12"/>
  <c r="G129" i="12"/>
  <c r="I129" i="12"/>
  <c r="K129" i="12"/>
  <c r="M129" i="12"/>
  <c r="O129" i="12"/>
  <c r="Q129" i="12"/>
  <c r="V129" i="12"/>
  <c r="G131" i="12"/>
  <c r="M131" i="12" s="1"/>
  <c r="I131" i="12"/>
  <c r="K131" i="12"/>
  <c r="K122" i="12" s="1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I134" i="12"/>
  <c r="Q134" i="12"/>
  <c r="V134" i="12"/>
  <c r="G135" i="12"/>
  <c r="I135" i="12"/>
  <c r="K135" i="12"/>
  <c r="K134" i="12" s="1"/>
  <c r="M135" i="12"/>
  <c r="M134" i="12" s="1"/>
  <c r="O135" i="12"/>
  <c r="O134" i="12" s="1"/>
  <c r="Q135" i="12"/>
  <c r="V135" i="12"/>
  <c r="O136" i="12"/>
  <c r="G137" i="12"/>
  <c r="G136" i="12" s="1"/>
  <c r="I137" i="12"/>
  <c r="I136" i="12" s="1"/>
  <c r="K137" i="12"/>
  <c r="K136" i="12" s="1"/>
  <c r="O137" i="12"/>
  <c r="Q137" i="12"/>
  <c r="Q136" i="12" s="1"/>
  <c r="V137" i="12"/>
  <c r="V136" i="12" s="1"/>
  <c r="I138" i="12"/>
  <c r="G139" i="12"/>
  <c r="M139" i="12" s="1"/>
  <c r="M138" i="12" s="1"/>
  <c r="I139" i="12"/>
  <c r="K139" i="12"/>
  <c r="O139" i="12"/>
  <c r="O138" i="12" s="1"/>
  <c r="Q139" i="12"/>
  <c r="Q138" i="12" s="1"/>
  <c r="V139" i="12"/>
  <c r="V138" i="12" s="1"/>
  <c r="G140" i="12"/>
  <c r="I140" i="12"/>
  <c r="K140" i="12"/>
  <c r="M140" i="12"/>
  <c r="O140" i="12"/>
  <c r="Q140" i="12"/>
  <c r="V140" i="12"/>
  <c r="G141" i="12"/>
  <c r="I141" i="12"/>
  <c r="K141" i="12"/>
  <c r="K138" i="12" s="1"/>
  <c r="M141" i="12"/>
  <c r="O141" i="12"/>
  <c r="Q141" i="12"/>
  <c r="V141" i="12"/>
  <c r="AE143" i="12"/>
  <c r="I20" i="1"/>
  <c r="I19" i="1"/>
  <c r="I18" i="1"/>
  <c r="I17" i="1"/>
  <c r="I16" i="1"/>
  <c r="I57" i="1"/>
  <c r="J51" i="1" s="1"/>
  <c r="F42" i="1"/>
  <c r="G42" i="1"/>
  <c r="G25" i="1" s="1"/>
  <c r="A25" i="1" s="1"/>
  <c r="H41" i="1"/>
  <c r="I41" i="1" s="1"/>
  <c r="H40" i="1"/>
  <c r="I40" i="1" s="1"/>
  <c r="H39" i="1"/>
  <c r="I39" i="1" s="1"/>
  <c r="I42" i="1" s="1"/>
  <c r="J54" i="1" l="1"/>
  <c r="J52" i="1"/>
  <c r="J55" i="1"/>
  <c r="J53" i="1"/>
  <c r="J56" i="1"/>
  <c r="J49" i="1"/>
  <c r="J50" i="1"/>
  <c r="A26" i="1"/>
  <c r="G26" i="1"/>
  <c r="G28" i="1"/>
  <c r="G23" i="1"/>
  <c r="M122" i="12"/>
  <c r="M101" i="12"/>
  <c r="M57" i="12"/>
  <c r="G138" i="12"/>
  <c r="G101" i="12"/>
  <c r="G122" i="12"/>
  <c r="M137" i="12"/>
  <c r="M136" i="12" s="1"/>
  <c r="M16" i="12"/>
  <c r="M8" i="12" s="1"/>
  <c r="AF143" i="12"/>
  <c r="G57" i="12"/>
  <c r="J40" i="1"/>
  <c r="J41" i="1"/>
  <c r="J39" i="1"/>
  <c r="J42" i="1" s="1"/>
  <c r="H42" i="1"/>
  <c r="I21" i="1"/>
  <c r="J28" i="1"/>
  <c r="J26" i="1"/>
  <c r="G38" i="1"/>
  <c r="F38" i="1"/>
  <c r="J23" i="1"/>
  <c r="J24" i="1"/>
  <c r="J25" i="1"/>
  <c r="J27" i="1"/>
  <c r="E24" i="1"/>
  <c r="E26" i="1"/>
  <c r="J57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<sst xmlns="http://schemas.openxmlformats.org/spreadsheetml/2006/main" count="802" uniqueCount="319">
  <si>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</si>
  <si>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</si>
  <si>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</si>
  <si>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</si>
  <si>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</si>
  <si>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</si>
  <si>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</si>
  <si>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</si>
  <si>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</si>
  <si>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</si>
  <si>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</si>
  <si>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</si>
  <si>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</si>
  <si>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</si>
  <si>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</si>
  <si>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</si>
  <si>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</si>
  <si>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</si>
  <si>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</si>
  <si>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</si>
  <si>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</si>
  <si>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</si>
  <si>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</si>
  <si>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</si>
  <si>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</si>
  <si>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</si>
  <si>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</si>
  <si>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</si>
  <si>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</si>
  <si>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</si>
  <si>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</si>
  <si>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</si>
  <si>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</si>
  <si>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</si>
  <si>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</si>
  <si>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</si>
  <si>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</si>
  <si>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</si>
  <si>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</si>
  <si>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</si>
  <si>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</si>
  <si>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</si>
  <si>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</si>
  <si>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</si>
  <si>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Komunikace pro pěší a parkovací plocha</t>
  </si>
  <si>
    <t>Sportovní areál Střelnice</t>
  </si>
  <si>
    <t>Objekt:</t>
  </si>
  <si>
    <t>Rozpočet:</t>
  </si>
  <si>
    <t>23/02</t>
  </si>
  <si>
    <t>Sportovní areál Střelnice Domažlice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</si>
  <si>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</si>
  <si>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</si>
  <si>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</si>
  <si>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</si>
  <si>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</si>
  <si>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</si>
  <si>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</si>
  <si>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</si>
  <si>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</si>
  <si>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</si>
  <si>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</si>
  <si>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</si>
  <si>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</si>
  <si>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90</t>
  </si>
  <si>
    <t>Oplocení</t>
  </si>
  <si>
    <t>99</t>
  </si>
  <si>
    <t>Staveništní přesun hmot</t>
  </si>
  <si>
    <t>767</t>
  </si>
  <si>
    <t>Konstrukce zámečnické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</si>
  <si>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</si>
  <si>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</si>
  <si>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</si>
  <si>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</si>
  <si>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</si>
  <si>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</si>
  <si>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</si>
  <si>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</si>
  <si>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</si>
  <si>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</si>
  <si>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</si>
  <si>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</si>
  <si>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</si>
  <si>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</si>
  <si>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</si>
  <si>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</si>
  <si>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</si>
  <si>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</si>
  <si>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</si>
  <si>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</si>
  <si>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</si>
  <si>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</si>
  <si>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</si>
  <si>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</si>
  <si>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</si>
  <si>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</si>
  <si>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</si>
  <si>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</si>
  <si>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</si>
  <si>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122301102</t>
  </si>
  <si>
    <t>Odkopávky nezapažené v hor. 4 do 1000 m3</t>
  </si>
  <si>
    <t>m3</t>
  </si>
  <si>
    <t>RTS 19/ II</t>
  </si>
  <si>
    <t>Indiv</t>
  </si>
  <si>
    <t>Práce</t>
  </si>
  <si>
    <t>POL1_</t>
  </si>
  <si>
    <t>pod chodník : 0,25*2,6*(27,5+37,0+45,0)+0,25*(4,0*3,0+3,0*12,0)</t>
  </si>
  <si>
    <t>VV</t>
  </si>
  <si>
    <t>pod vjezdy na hřiště : 0,53*(8,5*10,0+5,5*1,5+5,0*10,5+2,0)</t>
  </si>
  <si>
    <t>pod zatravň. dlažbu : 0,53*(155,0+240,0)</t>
  </si>
  <si>
    <t>pod živici : 0,53*405,0</t>
  </si>
  <si>
    <t>pod travnatý pruh : 0,3*(1,8*37,0+1,2*6,0*2)</t>
  </si>
  <si>
    <t>odkop svahu u opěrné zdi : 2,5*2,0*40,0/2+3,0*2,0*10,0/2</t>
  </si>
  <si>
    <t>122301109</t>
  </si>
  <si>
    <t>Příplatek za lepivost - odkopávky v hor. 4</t>
  </si>
  <si>
    <t>740,0/2</t>
  </si>
  <si>
    <t>132201110</t>
  </si>
  <si>
    <t>Hloubení rýh š.do 60 cm v hor.3 do 50 m3, STROJNĚ</t>
  </si>
  <si>
    <t>pro drenáž pod chodníkem u tribuny : 0,3*0,4*76,0</t>
  </si>
  <si>
    <t>přípojky ke vpustím : 0,6*0,8*5,0*3</t>
  </si>
  <si>
    <t>132201119</t>
  </si>
  <si>
    <t>Přípl.za lepivost,hloubení rýh 60 cm,hor.3,STROJNĚ</t>
  </si>
  <si>
    <t>132201210</t>
  </si>
  <si>
    <t>Hloubení rýh š.do 200 cm hor.3 do 50 m3,STROJNĚ</t>
  </si>
  <si>
    <t>pro kanalizaci : 0,8*0,8*(42,0+6,0)</t>
  </si>
  <si>
    <t>pro šachtu : 1,5*1,5*1,5</t>
  </si>
  <si>
    <t>139601103</t>
  </si>
  <si>
    <t>Ruční výkop jam, rýh a šachet v hornině tř. 4</t>
  </si>
  <si>
    <t>patky pro zábradlí : 0,3*0,3*0,5*6</t>
  </si>
  <si>
    <t>patky pro oplocení : 0,4*0,4*0,8*12</t>
  </si>
  <si>
    <t>162701105</t>
  </si>
  <si>
    <t>Vodorovné přemístění výkopku z hor.1-4 do 10000 m</t>
  </si>
  <si>
    <t>739,8+16,32+34,1-130,0-13,76</t>
  </si>
  <si>
    <t>162201203</t>
  </si>
  <si>
    <t>Vodorovné přemíst.výkopku, kolečko hor.1-4, do 10m</t>
  </si>
  <si>
    <t>162201210</t>
  </si>
  <si>
    <t>Příplatek za dalš.10 m, kolečko, výkop. z hor.1- 4</t>
  </si>
  <si>
    <t>1,806*4</t>
  </si>
  <si>
    <t>171101105</t>
  </si>
  <si>
    <t>Uložení sypaniny do násypů zhutněných na 103% PS</t>
  </si>
  <si>
    <t>odkopávka svahu u opěrné zdi : 2,5*2,0*40,0/2+3,0*2,0*10,0/2+1,806</t>
  </si>
  <si>
    <t>174101101</t>
  </si>
  <si>
    <t>Zásyp jam, rýh, šachet se zhutněním</t>
  </si>
  <si>
    <t>kanalizace : 0,8*0,2*(42,0+6,0)+0,6*0,5*5,0*3</t>
  </si>
  <si>
    <t>RŠ : 1,5*1,5*1,5-1,2*1,5</t>
  </si>
  <si>
    <t>175101101</t>
  </si>
  <si>
    <t>Obsyp potrubí bez prohození sypaniny s dodáním štěrkopísku frakce 0 - 22 mm</t>
  </si>
  <si>
    <t>0,8*0,6*(42,0+6,0)+0,6*0,3*5,0*3</t>
  </si>
  <si>
    <t>181101102</t>
  </si>
  <si>
    <t>Úprava pláně v zářezech v hor. 1-4, se zhutněním</t>
  </si>
  <si>
    <t>m2</t>
  </si>
  <si>
    <t>pod chodník : 2,6*(27,5+37,0+45,0)+4,0*3,0+3,0*12,0</t>
  </si>
  <si>
    <t>pod vjezdy na hřiště : 8,5*10,0+5,5*1,5+5,0*10,5+2,0</t>
  </si>
  <si>
    <t>pod zatravň. dlažbu : 155,0+240,0</t>
  </si>
  <si>
    <t>pod živici : 405,0</t>
  </si>
  <si>
    <t>181301105</t>
  </si>
  <si>
    <t>Rozprostření ornice, rovina, tl. 25-30 cm,do 500m2</t>
  </si>
  <si>
    <t>pod travnatý pruh : 1,8*37,0+1,2*6,0*2</t>
  </si>
  <si>
    <t>182201101</t>
  </si>
  <si>
    <t>Svahování násypů</t>
  </si>
  <si>
    <t>2,0*45,0</t>
  </si>
  <si>
    <t>199000005</t>
  </si>
  <si>
    <t>Poplatek za skládku zeminy 1- 4</t>
  </si>
  <si>
    <t>t</t>
  </si>
  <si>
    <t>646,46*1,8</t>
  </si>
  <si>
    <t>460620006</t>
  </si>
  <si>
    <t>Osetí povrchu trávou včetně dodávky osiva</t>
  </si>
  <si>
    <t>travnatý pruh : 1,8*37,0+1,2*6,0*2</t>
  </si>
  <si>
    <t>svah : 90,0</t>
  </si>
  <si>
    <t>275313511</t>
  </si>
  <si>
    <t>Beton základových patek prostý C 12/15</t>
  </si>
  <si>
    <t>patky pro zábradlí : (0,3*0,3*0,5*6+0,4*0,4*0,8*12)*1,1</t>
  </si>
  <si>
    <t>564761111</t>
  </si>
  <si>
    <t>Podklad z kameniva drceného vel.32-63 mm,tl. 20 cm</t>
  </si>
  <si>
    <t>vjezdy na hřiště : 8,0*10,0+5,5*1,5+4,6*10,0+2,0</t>
  </si>
  <si>
    <t>veget.dlažba : 152,3+236,8</t>
  </si>
  <si>
    <t>živice : 399,1</t>
  </si>
  <si>
    <t>564851111</t>
  </si>
  <si>
    <t>Podklad ze štěrkodrti po zhutnění tloušťky 15 cm štěrkodrť frakce 0-32 mm</t>
  </si>
  <si>
    <t>chodníky mimo vjezdy : 453,02-136,25</t>
  </si>
  <si>
    <t>564861111</t>
  </si>
  <si>
    <t>Podklad ze štěrkodrti po zhutnění tloušťky 20 cm štěrkodrť frakce 0-32 mm</t>
  </si>
  <si>
    <t>565141211</t>
  </si>
  <si>
    <t>Podklad z obal kam.ACP 16+,ACP 22+,nad 3 m,tl.6 cm plochy 201-1000 m2</t>
  </si>
  <si>
    <t>577132111</t>
  </si>
  <si>
    <t>Beton asfalt. ACO 11+ obrusný, š.nad 3 m, tl. 4 cm plochy 201-1000 m2</t>
  </si>
  <si>
    <t>577142122</t>
  </si>
  <si>
    <t>Beton asfalt. ACL 16+ ložný, š. nad 3 m, tl. 5 cm plochy 201-1000 m2</t>
  </si>
  <si>
    <t>596215021</t>
  </si>
  <si>
    <t>Kladení zámkové dlažby tl. 6 cm do drtě tl. 4 cm</t>
  </si>
  <si>
    <t>596215061</t>
  </si>
  <si>
    <t>Kladení zámkové dlažby tl. 10 cm do drtě tl. 4 cm</t>
  </si>
  <si>
    <t>596291115</t>
  </si>
  <si>
    <t xml:space="preserve">Řezání zámkové dlažby tl.100 mm </t>
  </si>
  <si>
    <t>m</t>
  </si>
  <si>
    <t>10,0+7,0+4,5+11,5+8,0*2</t>
  </si>
  <si>
    <t>596921113</t>
  </si>
  <si>
    <t>Kladení bet.veget. dlaždic,lože 30 mm,pl.do 500 m2</t>
  </si>
  <si>
    <t>152,3+236,8</t>
  </si>
  <si>
    <t>596921191</t>
  </si>
  <si>
    <t>Příplatek za výpl.spár veg.bet.dlaždic,bez dodávky</t>
  </si>
  <si>
    <t>0,035*389,1</t>
  </si>
  <si>
    <t>916661111</t>
  </si>
  <si>
    <t>Osazení park. obrubníků do lože z C 12/15 s opěrou</t>
  </si>
  <si>
    <t>28,0+7,5*2+37,0+8,0+3,0+5,0+3,0+60,0+30,0+15,0+3,0</t>
  </si>
  <si>
    <t>917862111</t>
  </si>
  <si>
    <t>Osazení stojat. obrub.bet. s opěrou,lože z C 12/15</t>
  </si>
  <si>
    <t>parkoviště : 11,5+1,0+43,0+5,5+15,0+21,0+5,5*2+35,0+1,0+8,0</t>
  </si>
  <si>
    <t>917932111</t>
  </si>
  <si>
    <t xml:space="preserve">Osazení betonové prefa přídlažby do lože z C12/15 </t>
  </si>
  <si>
    <t>mezi živici a zatravň.tvárnice : 44,0*2</t>
  </si>
  <si>
    <t>918101111</t>
  </si>
  <si>
    <t>Lože pod obrubníky nebo obruby dlažeb z C 12/15</t>
  </si>
  <si>
    <t>(207,0+152,0)*0,3*0,1</t>
  </si>
  <si>
    <t>5969201</t>
  </si>
  <si>
    <t>Dovoz ornice pro zásyp veget.tvárnic</t>
  </si>
  <si>
    <t>Vlastní</t>
  </si>
  <si>
    <t>592162117</t>
  </si>
  <si>
    <t>Přídlažba silniční vysoká  ABK 50/25/10 přírodní</t>
  </si>
  <si>
    <t>kus</t>
  </si>
  <si>
    <t>SPCM</t>
  </si>
  <si>
    <t>Specifikace</t>
  </si>
  <si>
    <t>POL3_</t>
  </si>
  <si>
    <t>88,0/0,5*1,03</t>
  </si>
  <si>
    <t>59217476</t>
  </si>
  <si>
    <t>Obrubník silniční nájezdový 1000/150/150 šedý</t>
  </si>
  <si>
    <t>59217487</t>
  </si>
  <si>
    <t>Obrubník silniční ABO 1-15 1000/150/300 přírodní</t>
  </si>
  <si>
    <t>152,0-7,0</t>
  </si>
  <si>
    <t>59217494</t>
  </si>
  <si>
    <t>Obrubník silniční oblouk vnitřní ABO 2-15 IO R 0,5</t>
  </si>
  <si>
    <t>59217510</t>
  </si>
  <si>
    <t>Obrubník Best LINEA II přírodní 100x8x25 cm</t>
  </si>
  <si>
    <t>207,0*1,03</t>
  </si>
  <si>
    <t>59245259</t>
  </si>
  <si>
    <t>Dlažba BEST VEGA šedá  60x40x10</t>
  </si>
  <si>
    <t>389,1*4,17*1,03</t>
  </si>
  <si>
    <t>59245296</t>
  </si>
  <si>
    <t>Dlažba BEST BEATON přírodní 20x16,5x10</t>
  </si>
  <si>
    <t>vjezdy na hřiště : 136,25*1,03</t>
  </si>
  <si>
    <t>59245308</t>
  </si>
  <si>
    <t>Dlažba BEST KLASIKO přírodní  20x10x6</t>
  </si>
  <si>
    <t>316,77*1,03</t>
  </si>
  <si>
    <t>212561111</t>
  </si>
  <si>
    <t>Výplň odvodňov. trativodů kam. hrubě drcen. 16 mm</t>
  </si>
  <si>
    <t>drenáž pod chodníkem u tribuny : 0,3*0,4*76,0</t>
  </si>
  <si>
    <t>212753114</t>
  </si>
  <si>
    <t>Montáž ohebné dren. trubky do rýhy DN 100,bez lože</t>
  </si>
  <si>
    <t>871313121</t>
  </si>
  <si>
    <t>Montáž trub z plastu, gumový kroužek, DN 150</t>
  </si>
  <si>
    <t>přípojky ke vpustím : 5,0*3</t>
  </si>
  <si>
    <t>871373121</t>
  </si>
  <si>
    <t>Montáž trub z plastu, gumový kroužek, DN 300</t>
  </si>
  <si>
    <t>42,0+6,0</t>
  </si>
  <si>
    <t>877373121</t>
  </si>
  <si>
    <t>Montáž tvarovek odboč. plast. gum. kroužek DN 300 včetně dodávky odbočky PVC 315/160 mm</t>
  </si>
  <si>
    <t>877373122</t>
  </si>
  <si>
    <t>Montáž přesuvek z plastu, gumový kroužek, DN 300 včetně dodávky přesuvky PVC 315 x 7,7 mm</t>
  </si>
  <si>
    <t>877313123</t>
  </si>
  <si>
    <t>Montáž tvarovek jednoos. plast. gum.kroužek DN 150</t>
  </si>
  <si>
    <t>2101</t>
  </si>
  <si>
    <t>Napojení na stávající drenáž</t>
  </si>
  <si>
    <t>kpl</t>
  </si>
  <si>
    <t>8901</t>
  </si>
  <si>
    <t>Napojení na stávající kanal.šachty</t>
  </si>
  <si>
    <t>894411010</t>
  </si>
  <si>
    <t>Vpusť uliční z dílců DN 450,s odkalištěm,napojení DN 150, mříž litina 500x500 40 t, hl. 1,67 m</t>
  </si>
  <si>
    <t>Agregovaná položka</t>
  </si>
  <si>
    <t>POL2_</t>
  </si>
  <si>
    <t>894431421</t>
  </si>
  <si>
    <t>Šachta D 600 mm, dl.šach.roury 2,00 m, přímá dno KG D 315 mm, poklop litina 40 t</t>
  </si>
  <si>
    <t>28611223.A</t>
  </si>
  <si>
    <t>Trubka PVC drenážní flexibilní d 100 mm</t>
  </si>
  <si>
    <t>28611262.A</t>
  </si>
  <si>
    <t>Trubka kanalizační KGEM SN 8 PVC 160x4,7x5000</t>
  </si>
  <si>
    <t>28611272.A</t>
  </si>
  <si>
    <t>Trubka kanalizační KGEM SN 8 PVC 315x9,2x5000</t>
  </si>
  <si>
    <t>48,0/5,0*1,095</t>
  </si>
  <si>
    <t>28651662.A</t>
  </si>
  <si>
    <t>Koleno kanalizační KGB 160/ 45° PVC</t>
  </si>
  <si>
    <t>28651664.A</t>
  </si>
  <si>
    <t>Koleno kanalizační KGB 160/ 87° PVC</t>
  </si>
  <si>
    <t>338171111</t>
  </si>
  <si>
    <t>Osazení sloupků plot.oc.do 2 m vč.kotvení do bet.podkladu</t>
  </si>
  <si>
    <t>338171112</t>
  </si>
  <si>
    <t>Osazení sloupků plot.ocelových do 2 m,zabet.C25/30</t>
  </si>
  <si>
    <t>966067111</t>
  </si>
  <si>
    <t>Rozebrání plotu tyč. lať. prken. drátěného, plech.</t>
  </si>
  <si>
    <t>28,0+2,0+10,0+5,0+14,0</t>
  </si>
  <si>
    <t>767914120</t>
  </si>
  <si>
    <t>Montáž oplocení rámového H do 1,5 m</t>
  </si>
  <si>
    <t>28,0+27,0</t>
  </si>
  <si>
    <t>55342380</t>
  </si>
  <si>
    <t>Objímka EURO průběžná/rohová žárový Zn</t>
  </si>
  <si>
    <t>3*24</t>
  </si>
  <si>
    <t>553423851</t>
  </si>
  <si>
    <t>Sloupek EURO pro 3 D panel h=1700 mm žárový Zn</t>
  </si>
  <si>
    <t>553423853</t>
  </si>
  <si>
    <t>Sloupek EURO pro 3 D panel h=2300 mm žárový Zn</t>
  </si>
  <si>
    <t>553424522</t>
  </si>
  <si>
    <t xml:space="preserve">Panel EURO 3 D STANDARD h=1530 mm, l=2510 mm žárový Zn </t>
  </si>
  <si>
    <t>998223011</t>
  </si>
  <si>
    <t>Přesun hmot, pozemní komunikace, kryt dlážděný</t>
  </si>
  <si>
    <t>Přesun hmot</t>
  </si>
  <si>
    <t>POL7_</t>
  </si>
  <si>
    <t>76701</t>
  </si>
  <si>
    <t>Výroba a montáž nerez zábradlí v.1,0m, vč.kotvení (viz.výkres zábradlí)</t>
  </si>
  <si>
    <t>00511 R</t>
  </si>
  <si>
    <t xml:space="preserve">Geodetické práce </t>
  </si>
  <si>
    <t>Soubor</t>
  </si>
  <si>
    <t>VRN</t>
  </si>
  <si>
    <t>POL99_2</t>
  </si>
  <si>
    <t>005111021R</t>
  </si>
  <si>
    <t>Vytyčení inženýrských sítí</t>
  </si>
  <si>
    <t>005121 R</t>
  </si>
  <si>
    <t>Zařízení staveniště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</si>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</sst>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H33" sqref="H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3506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SUMIF(F49:F56,A16,I49:I56)+SUMIF(F49:F56,"PSU",I49:I56)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SUMIF(F49:F56,A17,I49:I56)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SUMIF(F49:F56,A18,I49:I56)</f>
        <v>0</v>
      </c>
      <c r="J18" s="85"/>
    </row>
    <row r="19" spans="1:10" ht="23.25" customHeight="1" x14ac:dyDescent="0.2">
      <c r="A19" s="196" t="s">
        <v>70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SUMIF(F49:F56,A19,I49:I56)</f>
        <v>0</v>
      </c>
      <c r="J19" s="85"/>
    </row>
    <row r="20" spans="1:10" ht="23.25" customHeight="1" x14ac:dyDescent="0.2">
      <c r="A20" s="196" t="s">
        <v>69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SUMIF(F49:F56,A20,I49:I56)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'01 01 Pol'!AE143</f>
        <v>0</v>
      </c>
      <c r="G39" s="150">
        <f>'01 01 Pol'!AF143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43</v>
      </c>
      <c r="C40" s="154" t="s">
        <v>45</v>
      </c>
      <c r="D40" s="154"/>
      <c r="E40" s="154"/>
      <c r="F40" s="155">
        <f>'01 01 Pol'!AE143</f>
        <v>0</v>
      </c>
      <c r="G40" s="156">
        <f>'01 01 Pol'!AF143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'01 01 Pol'!AE143</f>
        <v>0</v>
      </c>
      <c r="G41" s="151">
        <f>'01 01 Pol'!AF143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75" x14ac:dyDescent="0.25">
      <c r="B46" s="176" t="s">
        <v>53</v>
      </c>
    </row>
    <row r="48" spans="1:10" ht="25.5" customHeight="1" x14ac:dyDescent="0.2">
      <c r="A48" s="178"/>
      <c r="B48" s="181" t="s">
        <v>18</v>
      </c>
      <c r="C48" s="181" t="s">
        <v>6</v>
      </c>
      <c r="D48" s="182"/>
      <c r="E48" s="182"/>
      <c r="F48" s="183" t="s">
        <v>54</v>
      </c>
      <c r="G48" s="183"/>
      <c r="H48" s="183"/>
      <c r="I48" s="183" t="s">
        <v>31</v>
      </c>
      <c r="J48" s="183" t="s">
        <v>0</v>
      </c>
    </row>
    <row r="49" spans="1:10" ht="36.75" customHeight="1" x14ac:dyDescent="0.2">
      <c r="A49" s="179"/>
      <c r="B49" s="184" t="s">
        <v>55</v>
      </c>
      <c r="C49" s="185" t="s">
        <v>56</v>
      </c>
      <c r="D49" s="186"/>
      <c r="E49" s="186"/>
      <c r="F49" s="192" t="s">
        <v>26</v>
      </c>
      <c r="G49" s="193"/>
      <c r="H49" s="193"/>
      <c r="I49" s="193">
        <f>'01 01 Pol'!G8</f>
        <v>0</v>
      </c>
      <c r="J49" s="190" t="str">
        <f>IF(I57=0,"",I49/I57*100)</f>
        <v/>
      </c>
    </row>
    <row r="50" spans="1:10" ht="36.75" customHeight="1" x14ac:dyDescent="0.2">
      <c r="A50" s="179"/>
      <c r="B50" s="184" t="s">
        <v>57</v>
      </c>
      <c r="C50" s="185" t="s">
        <v>58</v>
      </c>
      <c r="D50" s="186"/>
      <c r="E50" s="186"/>
      <c r="F50" s="192" t="s">
        <v>26</v>
      </c>
      <c r="G50" s="193"/>
      <c r="H50" s="193"/>
      <c r="I50" s="193">
        <f>'01 01 Pol'!G54</f>
        <v>0</v>
      </c>
      <c r="J50" s="190" t="str">
        <f>IF(I57=0,"",I50/I57*100)</f>
        <v/>
      </c>
    </row>
    <row r="51" spans="1:10" ht="36.75" customHeight="1" x14ac:dyDescent="0.2">
      <c r="A51" s="179"/>
      <c r="B51" s="184" t="s">
        <v>59</v>
      </c>
      <c r="C51" s="185" t="s">
        <v>60</v>
      </c>
      <c r="D51" s="186"/>
      <c r="E51" s="186"/>
      <c r="F51" s="192" t="s">
        <v>26</v>
      </c>
      <c r="G51" s="193"/>
      <c r="H51" s="193"/>
      <c r="I51" s="193">
        <f>'01 01 Pol'!G57</f>
        <v>0</v>
      </c>
      <c r="J51" s="190" t="str">
        <f>IF(I57=0,"",I51/I57*100)</f>
        <v/>
      </c>
    </row>
    <row r="52" spans="1:10" ht="36.75" customHeight="1" x14ac:dyDescent="0.2">
      <c r="A52" s="179"/>
      <c r="B52" s="184" t="s">
        <v>61</v>
      </c>
      <c r="C52" s="185" t="s">
        <v>62</v>
      </c>
      <c r="D52" s="186"/>
      <c r="E52" s="186"/>
      <c r="F52" s="192" t="s">
        <v>26</v>
      </c>
      <c r="G52" s="193"/>
      <c r="H52" s="193"/>
      <c r="I52" s="193">
        <f>'01 01 Pol'!G101</f>
        <v>0</v>
      </c>
      <c r="J52" s="190" t="str">
        <f>IF(I57=0,"",I52/I57*100)</f>
        <v/>
      </c>
    </row>
    <row r="53" spans="1:10" ht="36.75" customHeight="1" x14ac:dyDescent="0.2">
      <c r="A53" s="179"/>
      <c r="B53" s="184" t="s">
        <v>63</v>
      </c>
      <c r="C53" s="185" t="s">
        <v>64</v>
      </c>
      <c r="D53" s="186"/>
      <c r="E53" s="186"/>
      <c r="F53" s="192" t="s">
        <v>26</v>
      </c>
      <c r="G53" s="193"/>
      <c r="H53" s="193"/>
      <c r="I53" s="193">
        <f>'01 01 Pol'!G122</f>
        <v>0</v>
      </c>
      <c r="J53" s="190" t="str">
        <f>IF(I57=0,"",I53/I57*100)</f>
        <v/>
      </c>
    </row>
    <row r="54" spans="1:10" ht="36.75" customHeight="1" x14ac:dyDescent="0.2">
      <c r="A54" s="179"/>
      <c r="B54" s="184" t="s">
        <v>65</v>
      </c>
      <c r="C54" s="185" t="s">
        <v>66</v>
      </c>
      <c r="D54" s="186"/>
      <c r="E54" s="186"/>
      <c r="F54" s="192" t="s">
        <v>26</v>
      </c>
      <c r="G54" s="193"/>
      <c r="H54" s="193"/>
      <c r="I54" s="193">
        <f>'01 01 Pol'!G134</f>
        <v>0</v>
      </c>
      <c r="J54" s="190" t="str">
        <f>IF(I57=0,"",I54/I57*100)</f>
        <v/>
      </c>
    </row>
    <row r="55" spans="1:10" ht="36.75" customHeight="1" x14ac:dyDescent="0.2">
      <c r="A55" s="179"/>
      <c r="B55" s="184" t="s">
        <v>67</v>
      </c>
      <c r="C55" s="185" t="s">
        <v>68</v>
      </c>
      <c r="D55" s="186"/>
      <c r="E55" s="186"/>
      <c r="F55" s="192" t="s">
        <v>27</v>
      </c>
      <c r="G55" s="193"/>
      <c r="H55" s="193"/>
      <c r="I55" s="193">
        <f>'01 01 Pol'!G136</f>
        <v>0</v>
      </c>
      <c r="J55" s="190" t="str">
        <f>IF(I57=0,"",I55/I57*100)</f>
        <v/>
      </c>
    </row>
    <row r="56" spans="1:10" ht="36.75" customHeight="1" x14ac:dyDescent="0.2">
      <c r="A56" s="179"/>
      <c r="B56" s="184" t="s">
        <v>69</v>
      </c>
      <c r="C56" s="185" t="s">
        <v>30</v>
      </c>
      <c r="D56" s="186"/>
      <c r="E56" s="186"/>
      <c r="F56" s="192" t="s">
        <v>69</v>
      </c>
      <c r="G56" s="193"/>
      <c r="H56" s="193"/>
      <c r="I56" s="193">
        <f>'01 01 Pol'!G138</f>
        <v>0</v>
      </c>
      <c r="J56" s="190" t="str">
        <f>IF(I57=0,"",I56/I57*100)</f>
        <v/>
      </c>
    </row>
    <row r="57" spans="1:10" ht="25.5" customHeight="1" x14ac:dyDescent="0.2">
      <c r="A57" s="180"/>
      <c r="B57" s="187" t="s">
        <v>1</v>
      </c>
      <c r="C57" s="188"/>
      <c r="D57" s="189"/>
      <c r="E57" s="189"/>
      <c r="F57" s="194"/>
      <c r="G57" s="195"/>
      <c r="H57" s="195"/>
      <c r="I57" s="195">
        <f>SUM(I49:I56)</f>
        <v>0</v>
      </c>
      <c r="J57" s="191">
        <f>SUM(J49:J56)</f>
        <v>0</v>
      </c>
    </row>
    <row r="58" spans="1:10" x14ac:dyDescent="0.2">
      <c r="F58" s="135"/>
      <c r="G58" s="135"/>
      <c r="H58" s="135"/>
      <c r="I58" s="135"/>
      <c r="J58" s="136"/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71</v>
      </c>
    </row>
    <row r="2" spans="1:60" ht="24.95" customHeight="1" x14ac:dyDescent="0.2">
      <c r="A2" s="198" t="s">
        <v>8</v>
      </c>
      <c r="B2" s="49" t="s">
        <v>48</v>
      </c>
      <c r="C2" s="201" t="s">
        <v>49</v>
      </c>
      <c r="D2" s="199"/>
      <c r="E2" s="199"/>
      <c r="F2" s="199"/>
      <c r="G2" s="200"/>
      <c r="AG2" t="s">
        <v>72</v>
      </c>
    </row>
    <row r="3" spans="1:60" ht="24.95" customHeight="1" x14ac:dyDescent="0.2">
      <c r="A3" s="198" t="s">
        <v>9</v>
      </c>
      <c r="B3" s="49" t="s">
        <v>43</v>
      </c>
      <c r="C3" s="201" t="s">
        <v>45</v>
      </c>
      <c r="D3" s="199"/>
      <c r="E3" s="199"/>
      <c r="F3" s="199"/>
      <c r="G3" s="200"/>
      <c r="AC3" s="177" t="s">
        <v>72</v>
      </c>
      <c r="AG3" t="s">
        <v>73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74</v>
      </c>
    </row>
    <row r="5" spans="1:60" x14ac:dyDescent="0.2">
      <c r="D5" s="10"/>
    </row>
    <row r="6" spans="1:60" ht="38.25" x14ac:dyDescent="0.2">
      <c r="A6" s="208" t="s">
        <v>75</v>
      </c>
      <c r="B6" s="210" t="s">
        <v>76</v>
      </c>
      <c r="C6" s="210" t="s">
        <v>77</v>
      </c>
      <c r="D6" s="209" t="s">
        <v>78</v>
      </c>
      <c r="E6" s="208" t="s">
        <v>79</v>
      </c>
      <c r="F6" s="207" t="s">
        <v>80</v>
      </c>
      <c r="G6" s="208" t="s">
        <v>31</v>
      </c>
      <c r="H6" s="211" t="s">
        <v>32</v>
      </c>
      <c r="I6" s="211" t="s">
        <v>81</v>
      </c>
      <c r="J6" s="211" t="s">
        <v>33</v>
      </c>
      <c r="K6" s="211" t="s">
        <v>82</v>
      </c>
      <c r="L6" s="211" t="s">
        <v>83</v>
      </c>
      <c r="M6" s="211" t="s">
        <v>84</v>
      </c>
      <c r="N6" s="211" t="s">
        <v>85</v>
      </c>
      <c r="O6" s="211" t="s">
        <v>86</v>
      </c>
      <c r="P6" s="211" t="s">
        <v>87</v>
      </c>
      <c r="Q6" s="211" t="s">
        <v>88</v>
      </c>
      <c r="R6" s="211" t="s">
        <v>89</v>
      </c>
      <c r="S6" s="211" t="s">
        <v>90</v>
      </c>
      <c r="T6" s="211" t="s">
        <v>91</v>
      </c>
      <c r="U6" s="211" t="s">
        <v>92</v>
      </c>
      <c r="V6" s="211" t="s">
        <v>93</v>
      </c>
      <c r="W6" s="211" t="s">
        <v>94</v>
      </c>
      <c r="X6" s="211" t="s">
        <v>95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6" t="s">
        <v>96</v>
      </c>
      <c r="B8" s="237" t="s">
        <v>55</v>
      </c>
      <c r="C8" s="255" t="s">
        <v>56</v>
      </c>
      <c r="D8" s="238"/>
      <c r="E8" s="239"/>
      <c r="F8" s="240"/>
      <c r="G8" s="241">
        <f>SUMIF(AG9:AG53,"&lt;&gt;NOR",G9:G53)</f>
        <v>0</v>
      </c>
      <c r="H8" s="235"/>
      <c r="I8" s="235">
        <f>SUM(I9:I53)</f>
        <v>0</v>
      </c>
      <c r="J8" s="235"/>
      <c r="K8" s="235">
        <f>SUM(K9:K53)</f>
        <v>0</v>
      </c>
      <c r="L8" s="235"/>
      <c r="M8" s="235">
        <f>SUM(M9:M53)</f>
        <v>0</v>
      </c>
      <c r="N8" s="235"/>
      <c r="O8" s="235">
        <f>SUM(O9:O53)</f>
        <v>43.76</v>
      </c>
      <c r="P8" s="235"/>
      <c r="Q8" s="235">
        <f>SUM(Q9:Q53)</f>
        <v>0</v>
      </c>
      <c r="R8" s="235"/>
      <c r="S8" s="235"/>
      <c r="T8" s="235"/>
      <c r="U8" s="235"/>
      <c r="V8" s="235">
        <f>SUM(V9:V53)</f>
        <v>423.13</v>
      </c>
      <c r="W8" s="235"/>
      <c r="X8" s="235"/>
      <c r="AG8" t="s">
        <v>97</v>
      </c>
    </row>
    <row r="9" spans="1:60" outlineLevel="1" x14ac:dyDescent="0.2">
      <c r="A9" s="242">
        <v>1</v>
      </c>
      <c r="B9" s="243" t="s">
        <v>98</v>
      </c>
      <c r="C9" s="256" t="s">
        <v>99</v>
      </c>
      <c r="D9" s="244" t="s">
        <v>100</v>
      </c>
      <c r="E9" s="245">
        <v>739.78250000000003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1"/>
      <c r="S9" s="231" t="s">
        <v>101</v>
      </c>
      <c r="T9" s="231" t="s">
        <v>102</v>
      </c>
      <c r="U9" s="231">
        <v>0.29399999999999998</v>
      </c>
      <c r="V9" s="231">
        <f>ROUND(E9*U9,2)</f>
        <v>217.5</v>
      </c>
      <c r="W9" s="231"/>
      <c r="X9" s="231" t="s">
        <v>103</v>
      </c>
      <c r="Y9" s="212"/>
      <c r="Z9" s="212"/>
      <c r="AA9" s="212"/>
      <c r="AB9" s="212"/>
      <c r="AC9" s="212"/>
      <c r="AD9" s="212"/>
      <c r="AE9" s="212"/>
      <c r="AF9" s="212"/>
      <c r="AG9" s="212" t="s">
        <v>104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29"/>
      <c r="B10" s="230"/>
      <c r="C10" s="257" t="s">
        <v>105</v>
      </c>
      <c r="D10" s="233"/>
      <c r="E10" s="234">
        <v>83.174999999999997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106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29"/>
      <c r="B11" s="230"/>
      <c r="C11" s="257" t="s">
        <v>107</v>
      </c>
      <c r="D11" s="233"/>
      <c r="E11" s="234">
        <v>78.307500000000005</v>
      </c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12"/>
      <c r="Z11" s="212"/>
      <c r="AA11" s="212"/>
      <c r="AB11" s="212"/>
      <c r="AC11" s="212"/>
      <c r="AD11" s="212"/>
      <c r="AE11" s="212"/>
      <c r="AF11" s="212"/>
      <c r="AG11" s="212" t="s">
        <v>106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9"/>
      <c r="B12" s="230"/>
      <c r="C12" s="257" t="s">
        <v>108</v>
      </c>
      <c r="D12" s="233"/>
      <c r="E12" s="234">
        <v>209.35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106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9"/>
      <c r="B13" s="230"/>
      <c r="C13" s="257" t="s">
        <v>109</v>
      </c>
      <c r="D13" s="233"/>
      <c r="E13" s="234">
        <v>214.65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106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9"/>
      <c r="B14" s="230"/>
      <c r="C14" s="257" t="s">
        <v>110</v>
      </c>
      <c r="D14" s="233"/>
      <c r="E14" s="234">
        <v>24.3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106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29"/>
      <c r="B15" s="230"/>
      <c r="C15" s="257" t="s">
        <v>111</v>
      </c>
      <c r="D15" s="233"/>
      <c r="E15" s="234">
        <v>130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106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2">
        <v>2</v>
      </c>
      <c r="B16" s="243" t="s">
        <v>112</v>
      </c>
      <c r="C16" s="256" t="s">
        <v>113</v>
      </c>
      <c r="D16" s="244" t="s">
        <v>100</v>
      </c>
      <c r="E16" s="245">
        <v>370</v>
      </c>
      <c r="F16" s="246"/>
      <c r="G16" s="247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/>
      <c r="S16" s="231" t="s">
        <v>101</v>
      </c>
      <c r="T16" s="231" t="s">
        <v>102</v>
      </c>
      <c r="U16" s="231">
        <v>8.1000000000000003E-2</v>
      </c>
      <c r="V16" s="231">
        <f>ROUND(E16*U16,2)</f>
        <v>29.97</v>
      </c>
      <c r="W16" s="231"/>
      <c r="X16" s="231" t="s">
        <v>103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104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9"/>
      <c r="B17" s="230"/>
      <c r="C17" s="257" t="s">
        <v>114</v>
      </c>
      <c r="D17" s="233"/>
      <c r="E17" s="234">
        <v>370</v>
      </c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12"/>
      <c r="Z17" s="212"/>
      <c r="AA17" s="212"/>
      <c r="AB17" s="212"/>
      <c r="AC17" s="212"/>
      <c r="AD17" s="212"/>
      <c r="AE17" s="212"/>
      <c r="AF17" s="212"/>
      <c r="AG17" s="212" t="s">
        <v>106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2">
        <v>3</v>
      </c>
      <c r="B18" s="243" t="s">
        <v>115</v>
      </c>
      <c r="C18" s="256" t="s">
        <v>116</v>
      </c>
      <c r="D18" s="244" t="s">
        <v>100</v>
      </c>
      <c r="E18" s="245">
        <v>16.32</v>
      </c>
      <c r="F18" s="246"/>
      <c r="G18" s="247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1"/>
      <c r="S18" s="231" t="s">
        <v>101</v>
      </c>
      <c r="T18" s="231" t="s">
        <v>102</v>
      </c>
      <c r="U18" s="231">
        <v>0.36499999999999999</v>
      </c>
      <c r="V18" s="231">
        <f>ROUND(E18*U18,2)</f>
        <v>5.96</v>
      </c>
      <c r="W18" s="231"/>
      <c r="X18" s="231" t="s">
        <v>103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104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9"/>
      <c r="B19" s="230"/>
      <c r="C19" s="257" t="s">
        <v>117</v>
      </c>
      <c r="D19" s="233"/>
      <c r="E19" s="234">
        <v>9.1199999999999992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106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9"/>
      <c r="B20" s="230"/>
      <c r="C20" s="257" t="s">
        <v>118</v>
      </c>
      <c r="D20" s="233"/>
      <c r="E20" s="234">
        <v>7.2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106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8">
        <v>4</v>
      </c>
      <c r="B21" s="249" t="s">
        <v>119</v>
      </c>
      <c r="C21" s="258" t="s">
        <v>120</v>
      </c>
      <c r="D21" s="250" t="s">
        <v>100</v>
      </c>
      <c r="E21" s="251">
        <v>16.32</v>
      </c>
      <c r="F21" s="252"/>
      <c r="G21" s="253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1"/>
      <c r="S21" s="231" t="s">
        <v>101</v>
      </c>
      <c r="T21" s="231" t="s">
        <v>102</v>
      </c>
      <c r="U21" s="231">
        <v>0.38979999999999998</v>
      </c>
      <c r="V21" s="231">
        <f>ROUND(E21*U21,2)</f>
        <v>6.36</v>
      </c>
      <c r="W21" s="231"/>
      <c r="X21" s="231" t="s">
        <v>103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104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2">
        <v>5</v>
      </c>
      <c r="B22" s="243" t="s">
        <v>121</v>
      </c>
      <c r="C22" s="256" t="s">
        <v>122</v>
      </c>
      <c r="D22" s="244" t="s">
        <v>100</v>
      </c>
      <c r="E22" s="245">
        <v>34.094999999999999</v>
      </c>
      <c r="F22" s="246"/>
      <c r="G22" s="247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1"/>
      <c r="S22" s="231" t="s">
        <v>101</v>
      </c>
      <c r="T22" s="231" t="s">
        <v>102</v>
      </c>
      <c r="U22" s="231">
        <v>0.36499999999999999</v>
      </c>
      <c r="V22" s="231">
        <f>ROUND(E22*U22,2)</f>
        <v>12.44</v>
      </c>
      <c r="W22" s="231"/>
      <c r="X22" s="231" t="s">
        <v>103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104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9"/>
      <c r="B23" s="230"/>
      <c r="C23" s="257" t="s">
        <v>123</v>
      </c>
      <c r="D23" s="233"/>
      <c r="E23" s="234">
        <v>30.72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106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9"/>
      <c r="B24" s="230"/>
      <c r="C24" s="257" t="s">
        <v>124</v>
      </c>
      <c r="D24" s="233"/>
      <c r="E24" s="234">
        <v>3.375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106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2">
        <v>6</v>
      </c>
      <c r="B25" s="243" t="s">
        <v>125</v>
      </c>
      <c r="C25" s="256" t="s">
        <v>126</v>
      </c>
      <c r="D25" s="244" t="s">
        <v>100</v>
      </c>
      <c r="E25" s="245">
        <v>1.806</v>
      </c>
      <c r="F25" s="246"/>
      <c r="G25" s="247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1"/>
      <c r="S25" s="231" t="s">
        <v>101</v>
      </c>
      <c r="T25" s="231" t="s">
        <v>102</v>
      </c>
      <c r="U25" s="231">
        <v>4.6550000000000002</v>
      </c>
      <c r="V25" s="231">
        <f>ROUND(E25*U25,2)</f>
        <v>8.41</v>
      </c>
      <c r="W25" s="231"/>
      <c r="X25" s="231" t="s">
        <v>103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104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9"/>
      <c r="B26" s="230"/>
      <c r="C26" s="257" t="s">
        <v>127</v>
      </c>
      <c r="D26" s="233"/>
      <c r="E26" s="234">
        <v>0.27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106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9"/>
      <c r="B27" s="230"/>
      <c r="C27" s="257" t="s">
        <v>128</v>
      </c>
      <c r="D27" s="233"/>
      <c r="E27" s="234">
        <v>1.536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106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42">
        <v>7</v>
      </c>
      <c r="B28" s="243" t="s">
        <v>129</v>
      </c>
      <c r="C28" s="256" t="s">
        <v>130</v>
      </c>
      <c r="D28" s="244" t="s">
        <v>100</v>
      </c>
      <c r="E28" s="245">
        <v>646.46</v>
      </c>
      <c r="F28" s="246"/>
      <c r="G28" s="247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1"/>
      <c r="S28" s="231" t="s">
        <v>101</v>
      </c>
      <c r="T28" s="231" t="s">
        <v>102</v>
      </c>
      <c r="U28" s="231">
        <v>1.0999999999999999E-2</v>
      </c>
      <c r="V28" s="231">
        <f>ROUND(E28*U28,2)</f>
        <v>7.11</v>
      </c>
      <c r="W28" s="231"/>
      <c r="X28" s="231" t="s">
        <v>103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104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9"/>
      <c r="B29" s="230"/>
      <c r="C29" s="257" t="s">
        <v>131</v>
      </c>
      <c r="D29" s="233"/>
      <c r="E29" s="234">
        <v>646.46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106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48">
        <v>8</v>
      </c>
      <c r="B30" s="249" t="s">
        <v>132</v>
      </c>
      <c r="C30" s="258" t="s">
        <v>133</v>
      </c>
      <c r="D30" s="250" t="s">
        <v>100</v>
      </c>
      <c r="E30" s="251">
        <v>1.806</v>
      </c>
      <c r="F30" s="252"/>
      <c r="G30" s="253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1"/>
      <c r="S30" s="231" t="s">
        <v>101</v>
      </c>
      <c r="T30" s="231" t="s">
        <v>102</v>
      </c>
      <c r="U30" s="231">
        <v>0.66800000000000004</v>
      </c>
      <c r="V30" s="231">
        <f>ROUND(E30*U30,2)</f>
        <v>1.21</v>
      </c>
      <c r="W30" s="231"/>
      <c r="X30" s="231" t="s">
        <v>103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104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2">
        <v>9</v>
      </c>
      <c r="B31" s="243" t="s">
        <v>134</v>
      </c>
      <c r="C31" s="256" t="s">
        <v>135</v>
      </c>
      <c r="D31" s="244" t="s">
        <v>100</v>
      </c>
      <c r="E31" s="245">
        <v>7.2240000000000002</v>
      </c>
      <c r="F31" s="246"/>
      <c r="G31" s="247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1"/>
      <c r="S31" s="231" t="s">
        <v>101</v>
      </c>
      <c r="T31" s="231" t="s">
        <v>102</v>
      </c>
      <c r="U31" s="231">
        <v>0.59099999999999997</v>
      </c>
      <c r="V31" s="231">
        <f>ROUND(E31*U31,2)</f>
        <v>4.2699999999999996</v>
      </c>
      <c r="W31" s="231"/>
      <c r="X31" s="231" t="s">
        <v>103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104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9"/>
      <c r="B32" s="230"/>
      <c r="C32" s="257" t="s">
        <v>136</v>
      </c>
      <c r="D32" s="233"/>
      <c r="E32" s="234">
        <v>7.2240000000000002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106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42">
        <v>10</v>
      </c>
      <c r="B33" s="243" t="s">
        <v>137</v>
      </c>
      <c r="C33" s="256" t="s">
        <v>138</v>
      </c>
      <c r="D33" s="244" t="s">
        <v>100</v>
      </c>
      <c r="E33" s="245">
        <v>131.80600000000001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1"/>
      <c r="S33" s="231" t="s">
        <v>101</v>
      </c>
      <c r="T33" s="231" t="s">
        <v>102</v>
      </c>
      <c r="U33" s="231">
        <v>8.5999999999999993E-2</v>
      </c>
      <c r="V33" s="231">
        <f>ROUND(E33*U33,2)</f>
        <v>11.34</v>
      </c>
      <c r="W33" s="231"/>
      <c r="X33" s="231" t="s">
        <v>103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104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29"/>
      <c r="B34" s="230"/>
      <c r="C34" s="257" t="s">
        <v>139</v>
      </c>
      <c r="D34" s="233"/>
      <c r="E34" s="234">
        <v>131.80600000000001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106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2">
        <v>11</v>
      </c>
      <c r="B35" s="243" t="s">
        <v>140</v>
      </c>
      <c r="C35" s="256" t="s">
        <v>141</v>
      </c>
      <c r="D35" s="244" t="s">
        <v>100</v>
      </c>
      <c r="E35" s="245">
        <v>13.755000000000001</v>
      </c>
      <c r="F35" s="246"/>
      <c r="G35" s="247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1"/>
      <c r="S35" s="231" t="s">
        <v>101</v>
      </c>
      <c r="T35" s="231" t="s">
        <v>102</v>
      </c>
      <c r="U35" s="231">
        <v>0.20200000000000001</v>
      </c>
      <c r="V35" s="231">
        <f>ROUND(E35*U35,2)</f>
        <v>2.78</v>
      </c>
      <c r="W35" s="231"/>
      <c r="X35" s="231" t="s">
        <v>103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104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9"/>
      <c r="B36" s="230"/>
      <c r="C36" s="257" t="s">
        <v>142</v>
      </c>
      <c r="D36" s="233"/>
      <c r="E36" s="234">
        <v>12.18</v>
      </c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12"/>
      <c r="Z36" s="212"/>
      <c r="AA36" s="212"/>
      <c r="AB36" s="212"/>
      <c r="AC36" s="212"/>
      <c r="AD36" s="212"/>
      <c r="AE36" s="212"/>
      <c r="AF36" s="212"/>
      <c r="AG36" s="212" t="s">
        <v>106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9"/>
      <c r="B37" s="230"/>
      <c r="C37" s="257" t="s">
        <v>143</v>
      </c>
      <c r="D37" s="233"/>
      <c r="E37" s="234">
        <v>1.575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106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42">
        <v>12</v>
      </c>
      <c r="B38" s="243" t="s">
        <v>144</v>
      </c>
      <c r="C38" s="256" t="s">
        <v>145</v>
      </c>
      <c r="D38" s="244" t="s">
        <v>100</v>
      </c>
      <c r="E38" s="245">
        <v>25.74</v>
      </c>
      <c r="F38" s="246"/>
      <c r="G38" s="247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1">
        <v>1.7</v>
      </c>
      <c r="O38" s="231">
        <f>ROUND(E38*N38,2)</f>
        <v>43.76</v>
      </c>
      <c r="P38" s="231">
        <v>0</v>
      </c>
      <c r="Q38" s="231">
        <f>ROUND(E38*P38,2)</f>
        <v>0</v>
      </c>
      <c r="R38" s="231"/>
      <c r="S38" s="231" t="s">
        <v>101</v>
      </c>
      <c r="T38" s="231" t="s">
        <v>102</v>
      </c>
      <c r="U38" s="231">
        <v>1.587</v>
      </c>
      <c r="V38" s="231">
        <f>ROUND(E38*U38,2)</f>
        <v>40.85</v>
      </c>
      <c r="W38" s="231"/>
      <c r="X38" s="231" t="s">
        <v>103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104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9"/>
      <c r="B39" s="230"/>
      <c r="C39" s="257" t="s">
        <v>146</v>
      </c>
      <c r="D39" s="233"/>
      <c r="E39" s="234">
        <v>25.74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106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2">
        <v>13</v>
      </c>
      <c r="B40" s="243" t="s">
        <v>147</v>
      </c>
      <c r="C40" s="256" t="s">
        <v>148</v>
      </c>
      <c r="D40" s="244" t="s">
        <v>149</v>
      </c>
      <c r="E40" s="245">
        <v>1280.45</v>
      </c>
      <c r="F40" s="246"/>
      <c r="G40" s="247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1"/>
      <c r="S40" s="231" t="s">
        <v>101</v>
      </c>
      <c r="T40" s="231" t="s">
        <v>102</v>
      </c>
      <c r="U40" s="231">
        <v>1.7999999999999999E-2</v>
      </c>
      <c r="V40" s="231">
        <f>ROUND(E40*U40,2)</f>
        <v>23.05</v>
      </c>
      <c r="W40" s="231"/>
      <c r="X40" s="231" t="s">
        <v>103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104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29"/>
      <c r="B41" s="230"/>
      <c r="C41" s="257" t="s">
        <v>150</v>
      </c>
      <c r="D41" s="233"/>
      <c r="E41" s="234">
        <v>332.7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106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9"/>
      <c r="B42" s="230"/>
      <c r="C42" s="257" t="s">
        <v>151</v>
      </c>
      <c r="D42" s="233"/>
      <c r="E42" s="234">
        <v>147.75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106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9"/>
      <c r="B43" s="230"/>
      <c r="C43" s="257" t="s">
        <v>152</v>
      </c>
      <c r="D43" s="233"/>
      <c r="E43" s="234">
        <v>395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106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/>
      <c r="B44" s="230"/>
      <c r="C44" s="257" t="s">
        <v>153</v>
      </c>
      <c r="D44" s="233"/>
      <c r="E44" s="234">
        <v>405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106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2">
        <v>14</v>
      </c>
      <c r="B45" s="243" t="s">
        <v>154</v>
      </c>
      <c r="C45" s="256" t="s">
        <v>155</v>
      </c>
      <c r="D45" s="244" t="s">
        <v>149</v>
      </c>
      <c r="E45" s="245">
        <v>81</v>
      </c>
      <c r="F45" s="246"/>
      <c r="G45" s="247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1"/>
      <c r="S45" s="231" t="s">
        <v>101</v>
      </c>
      <c r="T45" s="231" t="s">
        <v>102</v>
      </c>
      <c r="U45" s="231">
        <v>0.41599999999999998</v>
      </c>
      <c r="V45" s="231">
        <f>ROUND(E45*U45,2)</f>
        <v>33.700000000000003</v>
      </c>
      <c r="W45" s="231"/>
      <c r="X45" s="231" t="s">
        <v>103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104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29"/>
      <c r="B46" s="230"/>
      <c r="C46" s="257" t="s">
        <v>156</v>
      </c>
      <c r="D46" s="233"/>
      <c r="E46" s="234">
        <v>81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106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2">
        <v>15</v>
      </c>
      <c r="B47" s="243" t="s">
        <v>157</v>
      </c>
      <c r="C47" s="256" t="s">
        <v>158</v>
      </c>
      <c r="D47" s="244" t="s">
        <v>149</v>
      </c>
      <c r="E47" s="245">
        <v>90</v>
      </c>
      <c r="F47" s="246"/>
      <c r="G47" s="247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1"/>
      <c r="S47" s="231" t="s">
        <v>101</v>
      </c>
      <c r="T47" s="231" t="s">
        <v>102</v>
      </c>
      <c r="U47" s="231">
        <v>0.107</v>
      </c>
      <c r="V47" s="231">
        <f>ROUND(E47*U47,2)</f>
        <v>9.6300000000000008</v>
      </c>
      <c r="W47" s="231"/>
      <c r="X47" s="231" t="s">
        <v>103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104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9"/>
      <c r="B48" s="230"/>
      <c r="C48" s="257" t="s">
        <v>159</v>
      </c>
      <c r="D48" s="233"/>
      <c r="E48" s="234">
        <v>90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106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2">
        <v>16</v>
      </c>
      <c r="B49" s="243" t="s">
        <v>160</v>
      </c>
      <c r="C49" s="256" t="s">
        <v>161</v>
      </c>
      <c r="D49" s="244" t="s">
        <v>162</v>
      </c>
      <c r="E49" s="245">
        <v>1163.6279999999999</v>
      </c>
      <c r="F49" s="246"/>
      <c r="G49" s="247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1"/>
      <c r="S49" s="231" t="s">
        <v>101</v>
      </c>
      <c r="T49" s="231" t="s">
        <v>102</v>
      </c>
      <c r="U49" s="231">
        <v>0</v>
      </c>
      <c r="V49" s="231">
        <f>ROUND(E49*U49,2)</f>
        <v>0</v>
      </c>
      <c r="W49" s="231"/>
      <c r="X49" s="231" t="s">
        <v>103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104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9"/>
      <c r="B50" s="230"/>
      <c r="C50" s="257" t="s">
        <v>163</v>
      </c>
      <c r="D50" s="233"/>
      <c r="E50" s="234">
        <v>1163.6279999999999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106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2">
        <v>17</v>
      </c>
      <c r="B51" s="243" t="s">
        <v>164</v>
      </c>
      <c r="C51" s="256" t="s">
        <v>165</v>
      </c>
      <c r="D51" s="244" t="s">
        <v>149</v>
      </c>
      <c r="E51" s="245">
        <v>171</v>
      </c>
      <c r="F51" s="246"/>
      <c r="G51" s="247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1">
        <v>2.0000000000000002E-5</v>
      </c>
      <c r="O51" s="231">
        <f>ROUND(E51*N51,2)</f>
        <v>0</v>
      </c>
      <c r="P51" s="231">
        <v>0</v>
      </c>
      <c r="Q51" s="231">
        <f>ROUND(E51*P51,2)</f>
        <v>0</v>
      </c>
      <c r="R51" s="231"/>
      <c r="S51" s="231" t="s">
        <v>101</v>
      </c>
      <c r="T51" s="231" t="s">
        <v>102</v>
      </c>
      <c r="U51" s="231">
        <v>0.05</v>
      </c>
      <c r="V51" s="231">
        <f>ROUND(E51*U51,2)</f>
        <v>8.5500000000000007</v>
      </c>
      <c r="W51" s="231"/>
      <c r="X51" s="231" t="s">
        <v>103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104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/>
      <c r="B52" s="230"/>
      <c r="C52" s="257" t="s">
        <v>166</v>
      </c>
      <c r="D52" s="233"/>
      <c r="E52" s="234">
        <v>81</v>
      </c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106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9"/>
      <c r="B53" s="230"/>
      <c r="C53" s="257" t="s">
        <v>167</v>
      </c>
      <c r="D53" s="233"/>
      <c r="E53" s="234">
        <v>90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106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236" t="s">
        <v>96</v>
      </c>
      <c r="B54" s="237" t="s">
        <v>57</v>
      </c>
      <c r="C54" s="255" t="s">
        <v>58</v>
      </c>
      <c r="D54" s="238"/>
      <c r="E54" s="239"/>
      <c r="F54" s="240"/>
      <c r="G54" s="241">
        <f>SUMIF(AG55:AG56,"&lt;&gt;NOR",G55:G56)</f>
        <v>0</v>
      </c>
      <c r="H54" s="235"/>
      <c r="I54" s="235">
        <f>SUM(I55:I56)</f>
        <v>0</v>
      </c>
      <c r="J54" s="235"/>
      <c r="K54" s="235">
        <f>SUM(K55:K56)</f>
        <v>0</v>
      </c>
      <c r="L54" s="235"/>
      <c r="M54" s="235">
        <f>SUM(M55:M56)</f>
        <v>0</v>
      </c>
      <c r="N54" s="235"/>
      <c r="O54" s="235">
        <f>SUM(O55:O56)</f>
        <v>5.0199999999999996</v>
      </c>
      <c r="P54" s="235"/>
      <c r="Q54" s="235">
        <f>SUM(Q55:Q56)</f>
        <v>0</v>
      </c>
      <c r="R54" s="235"/>
      <c r="S54" s="235"/>
      <c r="T54" s="235"/>
      <c r="U54" s="235"/>
      <c r="V54" s="235">
        <f>SUM(V55:V56)</f>
        <v>0.95</v>
      </c>
      <c r="W54" s="235"/>
      <c r="X54" s="235"/>
      <c r="AG54" t="s">
        <v>97</v>
      </c>
    </row>
    <row r="55" spans="1:60" outlineLevel="1" x14ac:dyDescent="0.2">
      <c r="A55" s="242">
        <v>18</v>
      </c>
      <c r="B55" s="243" t="s">
        <v>168</v>
      </c>
      <c r="C55" s="256" t="s">
        <v>169</v>
      </c>
      <c r="D55" s="244" t="s">
        <v>100</v>
      </c>
      <c r="E55" s="245">
        <v>1.9865999999999999</v>
      </c>
      <c r="F55" s="246"/>
      <c r="G55" s="247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1">
        <v>2.5249999999999999</v>
      </c>
      <c r="O55" s="231">
        <f>ROUND(E55*N55,2)</f>
        <v>5.0199999999999996</v>
      </c>
      <c r="P55" s="231">
        <v>0</v>
      </c>
      <c r="Q55" s="231">
        <f>ROUND(E55*P55,2)</f>
        <v>0</v>
      </c>
      <c r="R55" s="231"/>
      <c r="S55" s="231" t="s">
        <v>101</v>
      </c>
      <c r="T55" s="231" t="s">
        <v>102</v>
      </c>
      <c r="U55" s="231">
        <v>0.47699999999999998</v>
      </c>
      <c r="V55" s="231">
        <f>ROUND(E55*U55,2)</f>
        <v>0.95</v>
      </c>
      <c r="W55" s="231"/>
      <c r="X55" s="231" t="s">
        <v>103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104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29"/>
      <c r="B56" s="230"/>
      <c r="C56" s="257" t="s">
        <v>170</v>
      </c>
      <c r="D56" s="233"/>
      <c r="E56" s="234">
        <v>1.9865999999999999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106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36" t="s">
        <v>96</v>
      </c>
      <c r="B57" s="237" t="s">
        <v>59</v>
      </c>
      <c r="C57" s="255" t="s">
        <v>60</v>
      </c>
      <c r="D57" s="238"/>
      <c r="E57" s="239"/>
      <c r="F57" s="240"/>
      <c r="G57" s="241">
        <f>SUMIF(AG58:AG100,"&lt;&gt;NOR",G58:G100)</f>
        <v>0</v>
      </c>
      <c r="H57" s="235"/>
      <c r="I57" s="235">
        <f>SUM(I58:I100)</f>
        <v>0</v>
      </c>
      <c r="J57" s="235"/>
      <c r="K57" s="235">
        <f>SUM(K58:K100)</f>
        <v>0</v>
      </c>
      <c r="L57" s="235"/>
      <c r="M57" s="235">
        <f>SUM(M58:M100)</f>
        <v>0</v>
      </c>
      <c r="N57" s="235"/>
      <c r="O57" s="235">
        <f>SUM(O58:O100)</f>
        <v>1375.6699999999998</v>
      </c>
      <c r="P57" s="235"/>
      <c r="Q57" s="235">
        <f>SUM(Q58:Q100)</f>
        <v>0</v>
      </c>
      <c r="R57" s="235"/>
      <c r="S57" s="235"/>
      <c r="T57" s="235"/>
      <c r="U57" s="235"/>
      <c r="V57" s="235">
        <f>SUM(V58:V100)</f>
        <v>680.85</v>
      </c>
      <c r="W57" s="235"/>
      <c r="X57" s="235"/>
      <c r="AG57" t="s">
        <v>97</v>
      </c>
    </row>
    <row r="58" spans="1:60" outlineLevel="1" x14ac:dyDescent="0.2">
      <c r="A58" s="242">
        <v>19</v>
      </c>
      <c r="B58" s="243" t="s">
        <v>171</v>
      </c>
      <c r="C58" s="256" t="s">
        <v>172</v>
      </c>
      <c r="D58" s="244" t="s">
        <v>149</v>
      </c>
      <c r="E58" s="245">
        <v>924.45</v>
      </c>
      <c r="F58" s="246"/>
      <c r="G58" s="247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1">
        <v>0.43</v>
      </c>
      <c r="O58" s="231">
        <f>ROUND(E58*N58,2)</f>
        <v>397.51</v>
      </c>
      <c r="P58" s="231">
        <v>0</v>
      </c>
      <c r="Q58" s="231">
        <f>ROUND(E58*P58,2)</f>
        <v>0</v>
      </c>
      <c r="R58" s="231"/>
      <c r="S58" s="231" t="s">
        <v>101</v>
      </c>
      <c r="T58" s="231" t="s">
        <v>102</v>
      </c>
      <c r="U58" s="231">
        <v>2.8000000000000001E-2</v>
      </c>
      <c r="V58" s="231">
        <f>ROUND(E58*U58,2)</f>
        <v>25.88</v>
      </c>
      <c r="W58" s="231"/>
      <c r="X58" s="231" t="s">
        <v>103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104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9"/>
      <c r="B59" s="230"/>
      <c r="C59" s="257" t="s">
        <v>173</v>
      </c>
      <c r="D59" s="233"/>
      <c r="E59" s="234">
        <v>136.25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106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9"/>
      <c r="B60" s="230"/>
      <c r="C60" s="257" t="s">
        <v>174</v>
      </c>
      <c r="D60" s="233"/>
      <c r="E60" s="234">
        <v>389.1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12"/>
      <c r="Z60" s="212"/>
      <c r="AA60" s="212"/>
      <c r="AB60" s="212"/>
      <c r="AC60" s="212"/>
      <c r="AD60" s="212"/>
      <c r="AE60" s="212"/>
      <c r="AF60" s="212"/>
      <c r="AG60" s="212" t="s">
        <v>106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9"/>
      <c r="B61" s="230"/>
      <c r="C61" s="257" t="s">
        <v>175</v>
      </c>
      <c r="D61" s="233"/>
      <c r="E61" s="234">
        <v>399.1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106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42">
        <v>20</v>
      </c>
      <c r="B62" s="243" t="s">
        <v>176</v>
      </c>
      <c r="C62" s="256" t="s">
        <v>177</v>
      </c>
      <c r="D62" s="244" t="s">
        <v>149</v>
      </c>
      <c r="E62" s="245">
        <v>316.77</v>
      </c>
      <c r="F62" s="246"/>
      <c r="G62" s="247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1">
        <v>0.378</v>
      </c>
      <c r="O62" s="231">
        <f>ROUND(E62*N62,2)</f>
        <v>119.74</v>
      </c>
      <c r="P62" s="231">
        <v>0</v>
      </c>
      <c r="Q62" s="231">
        <f>ROUND(E62*P62,2)</f>
        <v>0</v>
      </c>
      <c r="R62" s="231"/>
      <c r="S62" s="231" t="s">
        <v>101</v>
      </c>
      <c r="T62" s="231" t="s">
        <v>102</v>
      </c>
      <c r="U62" s="231">
        <v>2.5999999999999999E-2</v>
      </c>
      <c r="V62" s="231">
        <f>ROUND(E62*U62,2)</f>
        <v>8.24</v>
      </c>
      <c r="W62" s="231"/>
      <c r="X62" s="231" t="s">
        <v>103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104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29"/>
      <c r="B63" s="230"/>
      <c r="C63" s="257" t="s">
        <v>178</v>
      </c>
      <c r="D63" s="233"/>
      <c r="E63" s="234">
        <v>316.77</v>
      </c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12"/>
      <c r="Z63" s="212"/>
      <c r="AA63" s="212"/>
      <c r="AB63" s="212"/>
      <c r="AC63" s="212"/>
      <c r="AD63" s="212"/>
      <c r="AE63" s="212"/>
      <c r="AF63" s="212"/>
      <c r="AG63" s="212" t="s">
        <v>106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48">
        <v>21</v>
      </c>
      <c r="B64" s="249" t="s">
        <v>179</v>
      </c>
      <c r="C64" s="258" t="s">
        <v>180</v>
      </c>
      <c r="D64" s="250" t="s">
        <v>149</v>
      </c>
      <c r="E64" s="251">
        <v>924.45</v>
      </c>
      <c r="F64" s="252"/>
      <c r="G64" s="253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1">
        <v>0.441</v>
      </c>
      <c r="O64" s="231">
        <f>ROUND(E64*N64,2)</f>
        <v>407.68</v>
      </c>
      <c r="P64" s="231">
        <v>0</v>
      </c>
      <c r="Q64" s="231">
        <f>ROUND(E64*P64,2)</f>
        <v>0</v>
      </c>
      <c r="R64" s="231"/>
      <c r="S64" s="231" t="s">
        <v>101</v>
      </c>
      <c r="T64" s="231" t="s">
        <v>102</v>
      </c>
      <c r="U64" s="231">
        <v>2.9000000000000001E-2</v>
      </c>
      <c r="V64" s="231">
        <f>ROUND(E64*U64,2)</f>
        <v>26.81</v>
      </c>
      <c r="W64" s="231"/>
      <c r="X64" s="231" t="s">
        <v>103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104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48">
        <v>22</v>
      </c>
      <c r="B65" s="249" t="s">
        <v>181</v>
      </c>
      <c r="C65" s="258" t="s">
        <v>182</v>
      </c>
      <c r="D65" s="250" t="s">
        <v>149</v>
      </c>
      <c r="E65" s="251">
        <v>399.1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1">
        <v>0.15826000000000001</v>
      </c>
      <c r="O65" s="231">
        <f>ROUND(E65*N65,2)</f>
        <v>63.16</v>
      </c>
      <c r="P65" s="231">
        <v>0</v>
      </c>
      <c r="Q65" s="231">
        <f>ROUND(E65*P65,2)</f>
        <v>0</v>
      </c>
      <c r="R65" s="231"/>
      <c r="S65" s="231" t="s">
        <v>101</v>
      </c>
      <c r="T65" s="231" t="s">
        <v>102</v>
      </c>
      <c r="U65" s="231">
        <v>2.4E-2</v>
      </c>
      <c r="V65" s="231">
        <f>ROUND(E65*U65,2)</f>
        <v>9.58</v>
      </c>
      <c r="W65" s="231"/>
      <c r="X65" s="231" t="s">
        <v>103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104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48">
        <v>23</v>
      </c>
      <c r="B66" s="249" t="s">
        <v>183</v>
      </c>
      <c r="C66" s="258" t="s">
        <v>184</v>
      </c>
      <c r="D66" s="250" t="s">
        <v>149</v>
      </c>
      <c r="E66" s="251">
        <v>399.1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1">
        <v>0.10373</v>
      </c>
      <c r="O66" s="231">
        <f>ROUND(E66*N66,2)</f>
        <v>41.4</v>
      </c>
      <c r="P66" s="231">
        <v>0</v>
      </c>
      <c r="Q66" s="231">
        <f>ROUND(E66*P66,2)</f>
        <v>0</v>
      </c>
      <c r="R66" s="231"/>
      <c r="S66" s="231" t="s">
        <v>101</v>
      </c>
      <c r="T66" s="231" t="s">
        <v>102</v>
      </c>
      <c r="U66" s="231">
        <v>1.4999999999999999E-2</v>
      </c>
      <c r="V66" s="231">
        <f>ROUND(E66*U66,2)</f>
        <v>5.99</v>
      </c>
      <c r="W66" s="231"/>
      <c r="X66" s="231" t="s">
        <v>103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104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48">
        <v>24</v>
      </c>
      <c r="B67" s="249" t="s">
        <v>185</v>
      </c>
      <c r="C67" s="258" t="s">
        <v>186</v>
      </c>
      <c r="D67" s="250" t="s">
        <v>149</v>
      </c>
      <c r="E67" s="251">
        <v>399.1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1">
        <v>0.12966</v>
      </c>
      <c r="O67" s="231">
        <f>ROUND(E67*N67,2)</f>
        <v>51.75</v>
      </c>
      <c r="P67" s="231">
        <v>0</v>
      </c>
      <c r="Q67" s="231">
        <f>ROUND(E67*P67,2)</f>
        <v>0</v>
      </c>
      <c r="R67" s="231"/>
      <c r="S67" s="231" t="s">
        <v>101</v>
      </c>
      <c r="T67" s="231" t="s">
        <v>102</v>
      </c>
      <c r="U67" s="231">
        <v>0.02</v>
      </c>
      <c r="V67" s="231">
        <f>ROUND(E67*U67,2)</f>
        <v>7.98</v>
      </c>
      <c r="W67" s="231"/>
      <c r="X67" s="231" t="s">
        <v>103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104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2">
        <v>25</v>
      </c>
      <c r="B68" s="243" t="s">
        <v>187</v>
      </c>
      <c r="C68" s="256" t="s">
        <v>188</v>
      </c>
      <c r="D68" s="244" t="s">
        <v>149</v>
      </c>
      <c r="E68" s="245">
        <v>316.77</v>
      </c>
      <c r="F68" s="246"/>
      <c r="G68" s="247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1">
        <v>7.3899999999999993E-2</v>
      </c>
      <c r="O68" s="231">
        <f>ROUND(E68*N68,2)</f>
        <v>23.41</v>
      </c>
      <c r="P68" s="231">
        <v>0</v>
      </c>
      <c r="Q68" s="231">
        <f>ROUND(E68*P68,2)</f>
        <v>0</v>
      </c>
      <c r="R68" s="231"/>
      <c r="S68" s="231" t="s">
        <v>101</v>
      </c>
      <c r="T68" s="231" t="s">
        <v>102</v>
      </c>
      <c r="U68" s="231">
        <v>0.45200000000000001</v>
      </c>
      <c r="V68" s="231">
        <f>ROUND(E68*U68,2)</f>
        <v>143.18</v>
      </c>
      <c r="W68" s="231"/>
      <c r="X68" s="231" t="s">
        <v>103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104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9"/>
      <c r="B69" s="230"/>
      <c r="C69" s="257" t="s">
        <v>178</v>
      </c>
      <c r="D69" s="233"/>
      <c r="E69" s="234">
        <v>316.77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106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2">
        <v>26</v>
      </c>
      <c r="B70" s="243" t="s">
        <v>189</v>
      </c>
      <c r="C70" s="256" t="s">
        <v>190</v>
      </c>
      <c r="D70" s="244" t="s">
        <v>149</v>
      </c>
      <c r="E70" s="245">
        <v>136.25</v>
      </c>
      <c r="F70" s="246"/>
      <c r="G70" s="247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1">
        <v>7.4099999999999999E-2</v>
      </c>
      <c r="O70" s="231">
        <f>ROUND(E70*N70,2)</f>
        <v>10.1</v>
      </c>
      <c r="P70" s="231">
        <v>0</v>
      </c>
      <c r="Q70" s="231">
        <f>ROUND(E70*P70,2)</f>
        <v>0</v>
      </c>
      <c r="R70" s="231"/>
      <c r="S70" s="231" t="s">
        <v>101</v>
      </c>
      <c r="T70" s="231" t="s">
        <v>102</v>
      </c>
      <c r="U70" s="231">
        <v>0.54800000000000004</v>
      </c>
      <c r="V70" s="231">
        <f>ROUND(E70*U70,2)</f>
        <v>74.67</v>
      </c>
      <c r="W70" s="231"/>
      <c r="X70" s="231" t="s">
        <v>103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104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9"/>
      <c r="B71" s="230"/>
      <c r="C71" s="257" t="s">
        <v>173</v>
      </c>
      <c r="D71" s="233"/>
      <c r="E71" s="234">
        <v>136.25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106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2">
        <v>27</v>
      </c>
      <c r="B72" s="243" t="s">
        <v>191</v>
      </c>
      <c r="C72" s="256" t="s">
        <v>192</v>
      </c>
      <c r="D72" s="244" t="s">
        <v>193</v>
      </c>
      <c r="E72" s="245">
        <v>49</v>
      </c>
      <c r="F72" s="246"/>
      <c r="G72" s="247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1">
        <v>3.6999999999999999E-4</v>
      </c>
      <c r="O72" s="231">
        <f>ROUND(E72*N72,2)</f>
        <v>0.02</v>
      </c>
      <c r="P72" s="231">
        <v>0</v>
      </c>
      <c r="Q72" s="231">
        <f>ROUND(E72*P72,2)</f>
        <v>0</v>
      </c>
      <c r="R72" s="231"/>
      <c r="S72" s="231" t="s">
        <v>101</v>
      </c>
      <c r="T72" s="231" t="s">
        <v>102</v>
      </c>
      <c r="U72" s="231">
        <v>0.45</v>
      </c>
      <c r="V72" s="231">
        <f>ROUND(E72*U72,2)</f>
        <v>22.05</v>
      </c>
      <c r="W72" s="231"/>
      <c r="X72" s="231" t="s">
        <v>103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104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9"/>
      <c r="B73" s="230"/>
      <c r="C73" s="257" t="s">
        <v>194</v>
      </c>
      <c r="D73" s="233"/>
      <c r="E73" s="234">
        <v>49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106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2">
        <v>28</v>
      </c>
      <c r="B74" s="243" t="s">
        <v>195</v>
      </c>
      <c r="C74" s="256" t="s">
        <v>196</v>
      </c>
      <c r="D74" s="244" t="s">
        <v>149</v>
      </c>
      <c r="E74" s="245">
        <v>389.1</v>
      </c>
      <c r="F74" s="246"/>
      <c r="G74" s="247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1">
        <v>3.15E-2</v>
      </c>
      <c r="O74" s="231">
        <f>ROUND(E74*N74,2)</f>
        <v>12.26</v>
      </c>
      <c r="P74" s="231">
        <v>0</v>
      </c>
      <c r="Q74" s="231">
        <f>ROUND(E74*P74,2)</f>
        <v>0</v>
      </c>
      <c r="R74" s="231"/>
      <c r="S74" s="231" t="s">
        <v>101</v>
      </c>
      <c r="T74" s="231" t="s">
        <v>102</v>
      </c>
      <c r="U74" s="231">
        <v>0.52</v>
      </c>
      <c r="V74" s="231">
        <f>ROUND(E74*U74,2)</f>
        <v>202.33</v>
      </c>
      <c r="W74" s="231"/>
      <c r="X74" s="231" t="s">
        <v>103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104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9"/>
      <c r="B75" s="230"/>
      <c r="C75" s="257" t="s">
        <v>197</v>
      </c>
      <c r="D75" s="233"/>
      <c r="E75" s="234">
        <v>389.1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106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2">
        <v>29</v>
      </c>
      <c r="B76" s="243" t="s">
        <v>198</v>
      </c>
      <c r="C76" s="256" t="s">
        <v>199</v>
      </c>
      <c r="D76" s="244" t="s">
        <v>100</v>
      </c>
      <c r="E76" s="245">
        <v>13.618499999999999</v>
      </c>
      <c r="F76" s="246"/>
      <c r="G76" s="247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1"/>
      <c r="S76" s="231" t="s">
        <v>101</v>
      </c>
      <c r="T76" s="231" t="s">
        <v>102</v>
      </c>
      <c r="U76" s="231">
        <v>3</v>
      </c>
      <c r="V76" s="231">
        <f>ROUND(E76*U76,2)</f>
        <v>40.86</v>
      </c>
      <c r="W76" s="231"/>
      <c r="X76" s="231" t="s">
        <v>103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104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9"/>
      <c r="B77" s="230"/>
      <c r="C77" s="257" t="s">
        <v>200</v>
      </c>
      <c r="D77" s="233"/>
      <c r="E77" s="234">
        <v>13.618499999999999</v>
      </c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12"/>
      <c r="Z77" s="212"/>
      <c r="AA77" s="212"/>
      <c r="AB77" s="212"/>
      <c r="AC77" s="212"/>
      <c r="AD77" s="212"/>
      <c r="AE77" s="212"/>
      <c r="AF77" s="212"/>
      <c r="AG77" s="212" t="s">
        <v>106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2">
        <v>30</v>
      </c>
      <c r="B78" s="243" t="s">
        <v>201</v>
      </c>
      <c r="C78" s="256" t="s">
        <v>202</v>
      </c>
      <c r="D78" s="244" t="s">
        <v>193</v>
      </c>
      <c r="E78" s="245">
        <v>207</v>
      </c>
      <c r="F78" s="246"/>
      <c r="G78" s="247">
        <f>ROUND(E78*F78,2)</f>
        <v>0</v>
      </c>
      <c r="H78" s="232"/>
      <c r="I78" s="231">
        <f>ROUND(E78*H78,2)</f>
        <v>0</v>
      </c>
      <c r="J78" s="232"/>
      <c r="K78" s="231">
        <f>ROUND(E78*J78,2)</f>
        <v>0</v>
      </c>
      <c r="L78" s="231">
        <v>21</v>
      </c>
      <c r="M78" s="231">
        <f>G78*(1+L78/100)</f>
        <v>0</v>
      </c>
      <c r="N78" s="231">
        <v>0.1525</v>
      </c>
      <c r="O78" s="231">
        <f>ROUND(E78*N78,2)</f>
        <v>31.57</v>
      </c>
      <c r="P78" s="231">
        <v>0</v>
      </c>
      <c r="Q78" s="231">
        <f>ROUND(E78*P78,2)</f>
        <v>0</v>
      </c>
      <c r="R78" s="231"/>
      <c r="S78" s="231" t="s">
        <v>101</v>
      </c>
      <c r="T78" s="231" t="s">
        <v>102</v>
      </c>
      <c r="U78" s="231">
        <v>0.16200000000000001</v>
      </c>
      <c r="V78" s="231">
        <f>ROUND(E78*U78,2)</f>
        <v>33.53</v>
      </c>
      <c r="W78" s="231"/>
      <c r="X78" s="231" t="s">
        <v>103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104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29"/>
      <c r="B79" s="230"/>
      <c r="C79" s="257" t="s">
        <v>203</v>
      </c>
      <c r="D79" s="233"/>
      <c r="E79" s="234">
        <v>207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106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2">
        <v>31</v>
      </c>
      <c r="B80" s="243" t="s">
        <v>204</v>
      </c>
      <c r="C80" s="256" t="s">
        <v>205</v>
      </c>
      <c r="D80" s="244" t="s">
        <v>193</v>
      </c>
      <c r="E80" s="245">
        <v>152</v>
      </c>
      <c r="F80" s="246"/>
      <c r="G80" s="247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1">
        <v>0.188</v>
      </c>
      <c r="O80" s="231">
        <f>ROUND(E80*N80,2)</f>
        <v>28.58</v>
      </c>
      <c r="P80" s="231">
        <v>0</v>
      </c>
      <c r="Q80" s="231">
        <f>ROUND(E80*P80,2)</f>
        <v>0</v>
      </c>
      <c r="R80" s="231"/>
      <c r="S80" s="231" t="s">
        <v>101</v>
      </c>
      <c r="T80" s="231" t="s">
        <v>102</v>
      </c>
      <c r="U80" s="231">
        <v>0.27200000000000002</v>
      </c>
      <c r="V80" s="231">
        <f>ROUND(E80*U80,2)</f>
        <v>41.34</v>
      </c>
      <c r="W80" s="231"/>
      <c r="X80" s="231" t="s">
        <v>103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104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29"/>
      <c r="B81" s="230"/>
      <c r="C81" s="257" t="s">
        <v>206</v>
      </c>
      <c r="D81" s="233"/>
      <c r="E81" s="234">
        <v>152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106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2">
        <v>32</v>
      </c>
      <c r="B82" s="243" t="s">
        <v>207</v>
      </c>
      <c r="C82" s="256" t="s">
        <v>208</v>
      </c>
      <c r="D82" s="244" t="s">
        <v>193</v>
      </c>
      <c r="E82" s="245">
        <v>88</v>
      </c>
      <c r="F82" s="246"/>
      <c r="G82" s="247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1">
        <v>5.9049999999999998E-2</v>
      </c>
      <c r="O82" s="231">
        <f>ROUND(E82*N82,2)</f>
        <v>5.2</v>
      </c>
      <c r="P82" s="231">
        <v>0</v>
      </c>
      <c r="Q82" s="231">
        <f>ROUND(E82*P82,2)</f>
        <v>0</v>
      </c>
      <c r="R82" s="231"/>
      <c r="S82" s="231" t="s">
        <v>101</v>
      </c>
      <c r="T82" s="231" t="s">
        <v>102</v>
      </c>
      <c r="U82" s="231">
        <v>0.26</v>
      </c>
      <c r="V82" s="231">
        <f>ROUND(E82*U82,2)</f>
        <v>22.88</v>
      </c>
      <c r="W82" s="231"/>
      <c r="X82" s="231" t="s">
        <v>103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104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9"/>
      <c r="B83" s="230"/>
      <c r="C83" s="257" t="s">
        <v>209</v>
      </c>
      <c r="D83" s="233"/>
      <c r="E83" s="234">
        <v>88</v>
      </c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12"/>
      <c r="Z83" s="212"/>
      <c r="AA83" s="212"/>
      <c r="AB83" s="212"/>
      <c r="AC83" s="212"/>
      <c r="AD83" s="212"/>
      <c r="AE83" s="212"/>
      <c r="AF83" s="212"/>
      <c r="AG83" s="212" t="s">
        <v>106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2">
        <v>33</v>
      </c>
      <c r="B84" s="243" t="s">
        <v>210</v>
      </c>
      <c r="C84" s="256" t="s">
        <v>211</v>
      </c>
      <c r="D84" s="244" t="s">
        <v>100</v>
      </c>
      <c r="E84" s="245">
        <v>10.77</v>
      </c>
      <c r="F84" s="246"/>
      <c r="G84" s="247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1">
        <v>2.5249999999999999</v>
      </c>
      <c r="O84" s="231">
        <f>ROUND(E84*N84,2)</f>
        <v>27.19</v>
      </c>
      <c r="P84" s="231">
        <v>0</v>
      </c>
      <c r="Q84" s="231">
        <f>ROUND(E84*P84,2)</f>
        <v>0</v>
      </c>
      <c r="R84" s="231"/>
      <c r="S84" s="231" t="s">
        <v>101</v>
      </c>
      <c r="T84" s="231" t="s">
        <v>102</v>
      </c>
      <c r="U84" s="231">
        <v>1.4419999999999999</v>
      </c>
      <c r="V84" s="231">
        <f>ROUND(E84*U84,2)</f>
        <v>15.53</v>
      </c>
      <c r="W84" s="231"/>
      <c r="X84" s="231" t="s">
        <v>103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104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9"/>
      <c r="B85" s="230"/>
      <c r="C85" s="257" t="s">
        <v>212</v>
      </c>
      <c r="D85" s="233"/>
      <c r="E85" s="234">
        <v>10.77</v>
      </c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12"/>
      <c r="Z85" s="212"/>
      <c r="AA85" s="212"/>
      <c r="AB85" s="212"/>
      <c r="AC85" s="212"/>
      <c r="AD85" s="212"/>
      <c r="AE85" s="212"/>
      <c r="AF85" s="212"/>
      <c r="AG85" s="212" t="s">
        <v>106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8">
        <v>34</v>
      </c>
      <c r="B86" s="249" t="s">
        <v>213</v>
      </c>
      <c r="C86" s="258" t="s">
        <v>214</v>
      </c>
      <c r="D86" s="250" t="s">
        <v>100</v>
      </c>
      <c r="E86" s="251">
        <v>14</v>
      </c>
      <c r="F86" s="252"/>
      <c r="G86" s="253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1">
        <v>0</v>
      </c>
      <c r="O86" s="231">
        <f>ROUND(E86*N86,2)</f>
        <v>0</v>
      </c>
      <c r="P86" s="231">
        <v>0</v>
      </c>
      <c r="Q86" s="231">
        <f>ROUND(E86*P86,2)</f>
        <v>0</v>
      </c>
      <c r="R86" s="231"/>
      <c r="S86" s="231" t="s">
        <v>215</v>
      </c>
      <c r="T86" s="231" t="s">
        <v>102</v>
      </c>
      <c r="U86" s="231">
        <v>0</v>
      </c>
      <c r="V86" s="231">
        <f>ROUND(E86*U86,2)</f>
        <v>0</v>
      </c>
      <c r="W86" s="231"/>
      <c r="X86" s="231" t="s">
        <v>103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104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2">
        <v>35</v>
      </c>
      <c r="B87" s="243" t="s">
        <v>216</v>
      </c>
      <c r="C87" s="256" t="s">
        <v>217</v>
      </c>
      <c r="D87" s="244" t="s">
        <v>218</v>
      </c>
      <c r="E87" s="245">
        <v>181.28</v>
      </c>
      <c r="F87" s="246"/>
      <c r="G87" s="247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1">
        <v>2.7E-2</v>
      </c>
      <c r="O87" s="231">
        <f>ROUND(E87*N87,2)</f>
        <v>4.8899999999999997</v>
      </c>
      <c r="P87" s="231">
        <v>0</v>
      </c>
      <c r="Q87" s="231">
        <f>ROUND(E87*P87,2)</f>
        <v>0</v>
      </c>
      <c r="R87" s="231" t="s">
        <v>219</v>
      </c>
      <c r="S87" s="231" t="s">
        <v>101</v>
      </c>
      <c r="T87" s="231" t="s">
        <v>102</v>
      </c>
      <c r="U87" s="231">
        <v>0</v>
      </c>
      <c r="V87" s="231">
        <f>ROUND(E87*U87,2)</f>
        <v>0</v>
      </c>
      <c r="W87" s="231"/>
      <c r="X87" s="231" t="s">
        <v>220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221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9"/>
      <c r="B88" s="230"/>
      <c r="C88" s="257" t="s">
        <v>222</v>
      </c>
      <c r="D88" s="233"/>
      <c r="E88" s="234">
        <v>181.28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106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8">
        <v>36</v>
      </c>
      <c r="B89" s="249" t="s">
        <v>223</v>
      </c>
      <c r="C89" s="258" t="s">
        <v>224</v>
      </c>
      <c r="D89" s="250" t="s">
        <v>218</v>
      </c>
      <c r="E89" s="251">
        <v>7</v>
      </c>
      <c r="F89" s="252"/>
      <c r="G89" s="253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1">
        <v>4.8300000000000003E-2</v>
      </c>
      <c r="O89" s="231">
        <f>ROUND(E89*N89,2)</f>
        <v>0.34</v>
      </c>
      <c r="P89" s="231">
        <v>0</v>
      </c>
      <c r="Q89" s="231">
        <f>ROUND(E89*P89,2)</f>
        <v>0</v>
      </c>
      <c r="R89" s="231" t="s">
        <v>219</v>
      </c>
      <c r="S89" s="231" t="s">
        <v>101</v>
      </c>
      <c r="T89" s="231" t="s">
        <v>102</v>
      </c>
      <c r="U89" s="231">
        <v>0</v>
      </c>
      <c r="V89" s="231">
        <f>ROUND(E89*U89,2)</f>
        <v>0</v>
      </c>
      <c r="W89" s="231"/>
      <c r="X89" s="231" t="s">
        <v>220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221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2">
        <v>37</v>
      </c>
      <c r="B90" s="243" t="s">
        <v>225</v>
      </c>
      <c r="C90" s="256" t="s">
        <v>226</v>
      </c>
      <c r="D90" s="244" t="s">
        <v>218</v>
      </c>
      <c r="E90" s="245">
        <v>145</v>
      </c>
      <c r="F90" s="246"/>
      <c r="G90" s="247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1">
        <v>9.6000000000000002E-2</v>
      </c>
      <c r="O90" s="231">
        <f>ROUND(E90*N90,2)</f>
        <v>13.92</v>
      </c>
      <c r="P90" s="231">
        <v>0</v>
      </c>
      <c r="Q90" s="231">
        <f>ROUND(E90*P90,2)</f>
        <v>0</v>
      </c>
      <c r="R90" s="231" t="s">
        <v>219</v>
      </c>
      <c r="S90" s="231" t="s">
        <v>101</v>
      </c>
      <c r="T90" s="231" t="s">
        <v>102</v>
      </c>
      <c r="U90" s="231">
        <v>0</v>
      </c>
      <c r="V90" s="231">
        <f>ROUND(E90*U90,2)</f>
        <v>0</v>
      </c>
      <c r="W90" s="231"/>
      <c r="X90" s="231" t="s">
        <v>220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221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9"/>
      <c r="B91" s="230"/>
      <c r="C91" s="257" t="s">
        <v>227</v>
      </c>
      <c r="D91" s="233"/>
      <c r="E91" s="234">
        <v>145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12"/>
      <c r="Z91" s="212"/>
      <c r="AA91" s="212"/>
      <c r="AB91" s="212"/>
      <c r="AC91" s="212"/>
      <c r="AD91" s="212"/>
      <c r="AE91" s="212"/>
      <c r="AF91" s="212"/>
      <c r="AG91" s="212" t="s">
        <v>106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8">
        <v>38</v>
      </c>
      <c r="B92" s="249" t="s">
        <v>228</v>
      </c>
      <c r="C92" s="258" t="s">
        <v>229</v>
      </c>
      <c r="D92" s="250" t="s">
        <v>218</v>
      </c>
      <c r="E92" s="251">
        <v>8</v>
      </c>
      <c r="F92" s="252"/>
      <c r="G92" s="253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1">
        <v>7.4999999999999997E-2</v>
      </c>
      <c r="O92" s="231">
        <f>ROUND(E92*N92,2)</f>
        <v>0.6</v>
      </c>
      <c r="P92" s="231">
        <v>0</v>
      </c>
      <c r="Q92" s="231">
        <f>ROUND(E92*P92,2)</f>
        <v>0</v>
      </c>
      <c r="R92" s="231" t="s">
        <v>219</v>
      </c>
      <c r="S92" s="231" t="s">
        <v>101</v>
      </c>
      <c r="T92" s="231" t="s">
        <v>102</v>
      </c>
      <c r="U92" s="231">
        <v>0</v>
      </c>
      <c r="V92" s="231">
        <f>ROUND(E92*U92,2)</f>
        <v>0</v>
      </c>
      <c r="W92" s="231"/>
      <c r="X92" s="231" t="s">
        <v>220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221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2">
        <v>39</v>
      </c>
      <c r="B93" s="243" t="s">
        <v>230</v>
      </c>
      <c r="C93" s="256" t="s">
        <v>231</v>
      </c>
      <c r="D93" s="244" t="s">
        <v>218</v>
      </c>
      <c r="E93" s="245">
        <v>213.21</v>
      </c>
      <c r="F93" s="246"/>
      <c r="G93" s="247">
        <f>ROUND(E93*F93,2)</f>
        <v>0</v>
      </c>
      <c r="H93" s="232"/>
      <c r="I93" s="231">
        <f>ROUND(E93*H93,2)</f>
        <v>0</v>
      </c>
      <c r="J93" s="232"/>
      <c r="K93" s="231">
        <f>ROUND(E93*J93,2)</f>
        <v>0</v>
      </c>
      <c r="L93" s="231">
        <v>21</v>
      </c>
      <c r="M93" s="231">
        <f>G93*(1+L93/100)</f>
        <v>0</v>
      </c>
      <c r="N93" s="231">
        <v>3.9E-2</v>
      </c>
      <c r="O93" s="231">
        <f>ROUND(E93*N93,2)</f>
        <v>8.32</v>
      </c>
      <c r="P93" s="231">
        <v>0</v>
      </c>
      <c r="Q93" s="231">
        <f>ROUND(E93*P93,2)</f>
        <v>0</v>
      </c>
      <c r="R93" s="231" t="s">
        <v>219</v>
      </c>
      <c r="S93" s="231" t="s">
        <v>101</v>
      </c>
      <c r="T93" s="231" t="s">
        <v>102</v>
      </c>
      <c r="U93" s="231">
        <v>0</v>
      </c>
      <c r="V93" s="231">
        <f>ROUND(E93*U93,2)</f>
        <v>0</v>
      </c>
      <c r="W93" s="231"/>
      <c r="X93" s="231" t="s">
        <v>220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221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9"/>
      <c r="B94" s="230"/>
      <c r="C94" s="257" t="s">
        <v>232</v>
      </c>
      <c r="D94" s="233"/>
      <c r="E94" s="234">
        <v>213.21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106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42">
        <v>40</v>
      </c>
      <c r="B95" s="243" t="s">
        <v>233</v>
      </c>
      <c r="C95" s="256" t="s">
        <v>234</v>
      </c>
      <c r="D95" s="244" t="s">
        <v>218</v>
      </c>
      <c r="E95" s="245">
        <v>1671.2234100000001</v>
      </c>
      <c r="F95" s="246"/>
      <c r="G95" s="247">
        <f>ROUND(E95*F95,2)</f>
        <v>0</v>
      </c>
      <c r="H95" s="232"/>
      <c r="I95" s="231">
        <f>ROUND(E95*H95,2)</f>
        <v>0</v>
      </c>
      <c r="J95" s="232"/>
      <c r="K95" s="231">
        <f>ROUND(E95*J95,2)</f>
        <v>0</v>
      </c>
      <c r="L95" s="231">
        <v>21</v>
      </c>
      <c r="M95" s="231">
        <f>G95*(1+L95/100)</f>
        <v>0</v>
      </c>
      <c r="N95" s="231">
        <v>3.5000000000000003E-2</v>
      </c>
      <c r="O95" s="231">
        <f>ROUND(E95*N95,2)</f>
        <v>58.49</v>
      </c>
      <c r="P95" s="231">
        <v>0</v>
      </c>
      <c r="Q95" s="231">
        <f>ROUND(E95*P95,2)</f>
        <v>0</v>
      </c>
      <c r="R95" s="231" t="s">
        <v>219</v>
      </c>
      <c r="S95" s="231" t="s">
        <v>101</v>
      </c>
      <c r="T95" s="231" t="s">
        <v>102</v>
      </c>
      <c r="U95" s="231">
        <v>0</v>
      </c>
      <c r="V95" s="231">
        <f>ROUND(E95*U95,2)</f>
        <v>0</v>
      </c>
      <c r="W95" s="231"/>
      <c r="X95" s="231" t="s">
        <v>220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221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9"/>
      <c r="B96" s="230"/>
      <c r="C96" s="257" t="s">
        <v>235</v>
      </c>
      <c r="D96" s="233"/>
      <c r="E96" s="234">
        <v>1671.2234100000001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106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42">
        <v>41</v>
      </c>
      <c r="B97" s="243" t="s">
        <v>236</v>
      </c>
      <c r="C97" s="256" t="s">
        <v>237</v>
      </c>
      <c r="D97" s="244" t="s">
        <v>149</v>
      </c>
      <c r="E97" s="245">
        <v>140.33750000000001</v>
      </c>
      <c r="F97" s="246"/>
      <c r="G97" s="247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1">
        <v>0.191</v>
      </c>
      <c r="O97" s="231">
        <f>ROUND(E97*N97,2)</f>
        <v>26.8</v>
      </c>
      <c r="P97" s="231">
        <v>0</v>
      </c>
      <c r="Q97" s="231">
        <f>ROUND(E97*P97,2)</f>
        <v>0</v>
      </c>
      <c r="R97" s="231" t="s">
        <v>219</v>
      </c>
      <c r="S97" s="231" t="s">
        <v>101</v>
      </c>
      <c r="T97" s="231" t="s">
        <v>101</v>
      </c>
      <c r="U97" s="231">
        <v>0</v>
      </c>
      <c r="V97" s="231">
        <f>ROUND(E97*U97,2)</f>
        <v>0</v>
      </c>
      <c r="W97" s="231"/>
      <c r="X97" s="231" t="s">
        <v>220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221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29"/>
      <c r="B98" s="230"/>
      <c r="C98" s="257" t="s">
        <v>238</v>
      </c>
      <c r="D98" s="233"/>
      <c r="E98" s="234">
        <v>140.33750000000001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12"/>
      <c r="Z98" s="212"/>
      <c r="AA98" s="212"/>
      <c r="AB98" s="212"/>
      <c r="AC98" s="212"/>
      <c r="AD98" s="212"/>
      <c r="AE98" s="212"/>
      <c r="AF98" s="212"/>
      <c r="AG98" s="212" t="s">
        <v>106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2">
        <v>42</v>
      </c>
      <c r="B99" s="243" t="s">
        <v>239</v>
      </c>
      <c r="C99" s="256" t="s">
        <v>240</v>
      </c>
      <c r="D99" s="244" t="s">
        <v>149</v>
      </c>
      <c r="E99" s="245">
        <v>326.2731</v>
      </c>
      <c r="F99" s="246"/>
      <c r="G99" s="247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1">
        <v>0.13100000000000001</v>
      </c>
      <c r="O99" s="231">
        <f>ROUND(E99*N99,2)</f>
        <v>42.74</v>
      </c>
      <c r="P99" s="231">
        <v>0</v>
      </c>
      <c r="Q99" s="231">
        <f>ROUND(E99*P99,2)</f>
        <v>0</v>
      </c>
      <c r="R99" s="231" t="s">
        <v>219</v>
      </c>
      <c r="S99" s="231" t="s">
        <v>101</v>
      </c>
      <c r="T99" s="231" t="s">
        <v>102</v>
      </c>
      <c r="U99" s="231">
        <v>0</v>
      </c>
      <c r="V99" s="231">
        <f>ROUND(E99*U99,2)</f>
        <v>0</v>
      </c>
      <c r="W99" s="231"/>
      <c r="X99" s="231" t="s">
        <v>220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221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9"/>
      <c r="B100" s="230"/>
      <c r="C100" s="257" t="s">
        <v>241</v>
      </c>
      <c r="D100" s="233"/>
      <c r="E100" s="234">
        <v>326.2731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106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x14ac:dyDescent="0.2">
      <c r="A101" s="236" t="s">
        <v>96</v>
      </c>
      <c r="B101" s="237" t="s">
        <v>61</v>
      </c>
      <c r="C101" s="255" t="s">
        <v>62</v>
      </c>
      <c r="D101" s="238"/>
      <c r="E101" s="239"/>
      <c r="F101" s="240"/>
      <c r="G101" s="241">
        <f>SUMIF(AG102:AG121,"&lt;&gt;NOR",G102:G121)</f>
        <v>0</v>
      </c>
      <c r="H101" s="235"/>
      <c r="I101" s="235">
        <f>SUM(I102:I121)</f>
        <v>0</v>
      </c>
      <c r="J101" s="235"/>
      <c r="K101" s="235">
        <f>SUM(K102:K121)</f>
        <v>0</v>
      </c>
      <c r="L101" s="235"/>
      <c r="M101" s="235">
        <f>SUM(M102:M121)</f>
        <v>0</v>
      </c>
      <c r="N101" s="235"/>
      <c r="O101" s="235">
        <f>SUM(O102:O121)</f>
        <v>18.609999999999996</v>
      </c>
      <c r="P101" s="235"/>
      <c r="Q101" s="235">
        <f>SUM(Q102:Q121)</f>
        <v>0</v>
      </c>
      <c r="R101" s="235"/>
      <c r="S101" s="235"/>
      <c r="T101" s="235"/>
      <c r="U101" s="235"/>
      <c r="V101" s="235">
        <f>SUM(V102:V121)</f>
        <v>42.62</v>
      </c>
      <c r="W101" s="235"/>
      <c r="X101" s="235"/>
      <c r="AG101" t="s">
        <v>97</v>
      </c>
    </row>
    <row r="102" spans="1:60" outlineLevel="1" x14ac:dyDescent="0.2">
      <c r="A102" s="242">
        <v>43</v>
      </c>
      <c r="B102" s="243" t="s">
        <v>242</v>
      </c>
      <c r="C102" s="256" t="s">
        <v>243</v>
      </c>
      <c r="D102" s="244" t="s">
        <v>100</v>
      </c>
      <c r="E102" s="245">
        <v>9.1199999999999992</v>
      </c>
      <c r="F102" s="246"/>
      <c r="G102" s="247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1">
        <v>1.665</v>
      </c>
      <c r="O102" s="231">
        <f>ROUND(E102*N102,2)</f>
        <v>15.18</v>
      </c>
      <c r="P102" s="231">
        <v>0</v>
      </c>
      <c r="Q102" s="231">
        <f>ROUND(E102*P102,2)</f>
        <v>0</v>
      </c>
      <c r="R102" s="231"/>
      <c r="S102" s="231" t="s">
        <v>101</v>
      </c>
      <c r="T102" s="231" t="s">
        <v>102</v>
      </c>
      <c r="U102" s="231">
        <v>0.92</v>
      </c>
      <c r="V102" s="231">
        <f>ROUND(E102*U102,2)</f>
        <v>8.39</v>
      </c>
      <c r="W102" s="231"/>
      <c r="X102" s="231" t="s">
        <v>103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104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9"/>
      <c r="B103" s="230"/>
      <c r="C103" s="257" t="s">
        <v>244</v>
      </c>
      <c r="D103" s="233"/>
      <c r="E103" s="234">
        <v>9.1199999999999992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106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48">
        <v>44</v>
      </c>
      <c r="B104" s="249" t="s">
        <v>245</v>
      </c>
      <c r="C104" s="258" t="s">
        <v>246</v>
      </c>
      <c r="D104" s="250" t="s">
        <v>193</v>
      </c>
      <c r="E104" s="251">
        <v>76</v>
      </c>
      <c r="F104" s="252"/>
      <c r="G104" s="253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1">
        <v>0</v>
      </c>
      <c r="O104" s="231">
        <f>ROUND(E104*N104,2)</f>
        <v>0</v>
      </c>
      <c r="P104" s="231">
        <v>0</v>
      </c>
      <c r="Q104" s="231">
        <f>ROUND(E104*P104,2)</f>
        <v>0</v>
      </c>
      <c r="R104" s="231"/>
      <c r="S104" s="231" t="s">
        <v>101</v>
      </c>
      <c r="T104" s="231" t="s">
        <v>102</v>
      </c>
      <c r="U104" s="231">
        <v>5.5E-2</v>
      </c>
      <c r="V104" s="231">
        <f>ROUND(E104*U104,2)</f>
        <v>4.18</v>
      </c>
      <c r="W104" s="231"/>
      <c r="X104" s="231" t="s">
        <v>103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104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2">
        <v>45</v>
      </c>
      <c r="B105" s="243" t="s">
        <v>247</v>
      </c>
      <c r="C105" s="256" t="s">
        <v>248</v>
      </c>
      <c r="D105" s="244" t="s">
        <v>193</v>
      </c>
      <c r="E105" s="245">
        <v>15</v>
      </c>
      <c r="F105" s="246"/>
      <c r="G105" s="247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1">
        <v>0</v>
      </c>
      <c r="O105" s="231">
        <f>ROUND(E105*N105,2)</f>
        <v>0</v>
      </c>
      <c r="P105" s="231">
        <v>0</v>
      </c>
      <c r="Q105" s="231">
        <f>ROUND(E105*P105,2)</f>
        <v>0</v>
      </c>
      <c r="R105" s="231"/>
      <c r="S105" s="231" t="s">
        <v>101</v>
      </c>
      <c r="T105" s="231" t="s">
        <v>102</v>
      </c>
      <c r="U105" s="231">
        <v>6.6000000000000003E-2</v>
      </c>
      <c r="V105" s="231">
        <f>ROUND(E105*U105,2)</f>
        <v>0.99</v>
      </c>
      <c r="W105" s="231"/>
      <c r="X105" s="231" t="s">
        <v>103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104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9"/>
      <c r="B106" s="230"/>
      <c r="C106" s="257" t="s">
        <v>249</v>
      </c>
      <c r="D106" s="233"/>
      <c r="E106" s="234">
        <v>15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106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42">
        <v>46</v>
      </c>
      <c r="B107" s="243" t="s">
        <v>250</v>
      </c>
      <c r="C107" s="256" t="s">
        <v>251</v>
      </c>
      <c r="D107" s="244" t="s">
        <v>193</v>
      </c>
      <c r="E107" s="245">
        <v>48</v>
      </c>
      <c r="F107" s="246"/>
      <c r="G107" s="247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1">
        <v>1.0000000000000001E-5</v>
      </c>
      <c r="O107" s="231">
        <f>ROUND(E107*N107,2)</f>
        <v>0</v>
      </c>
      <c r="P107" s="231">
        <v>0</v>
      </c>
      <c r="Q107" s="231">
        <f>ROUND(E107*P107,2)</f>
        <v>0</v>
      </c>
      <c r="R107" s="231"/>
      <c r="S107" s="231" t="s">
        <v>101</v>
      </c>
      <c r="T107" s="231" t="s">
        <v>102</v>
      </c>
      <c r="U107" s="231">
        <v>9.7000000000000003E-2</v>
      </c>
      <c r="V107" s="231">
        <f>ROUND(E107*U107,2)</f>
        <v>4.66</v>
      </c>
      <c r="W107" s="231"/>
      <c r="X107" s="231" t="s">
        <v>103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104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9"/>
      <c r="B108" s="230"/>
      <c r="C108" s="257" t="s">
        <v>252</v>
      </c>
      <c r="D108" s="233"/>
      <c r="E108" s="234">
        <v>48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106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48">
        <v>47</v>
      </c>
      <c r="B109" s="249" t="s">
        <v>253</v>
      </c>
      <c r="C109" s="258" t="s">
        <v>254</v>
      </c>
      <c r="D109" s="250" t="s">
        <v>218</v>
      </c>
      <c r="E109" s="251">
        <v>3</v>
      </c>
      <c r="F109" s="252"/>
      <c r="G109" s="253">
        <f>ROUND(E109*F109,2)</f>
        <v>0</v>
      </c>
      <c r="H109" s="232"/>
      <c r="I109" s="231">
        <f>ROUND(E109*H109,2)</f>
        <v>0</v>
      </c>
      <c r="J109" s="232"/>
      <c r="K109" s="231">
        <f>ROUND(E109*J109,2)</f>
        <v>0</v>
      </c>
      <c r="L109" s="231">
        <v>21</v>
      </c>
      <c r="M109" s="231">
        <f>G109*(1+L109/100)</f>
        <v>0</v>
      </c>
      <c r="N109" s="231">
        <v>9.2200000000000008E-3</v>
      </c>
      <c r="O109" s="231">
        <f>ROUND(E109*N109,2)</f>
        <v>0.03</v>
      </c>
      <c r="P109" s="231">
        <v>0</v>
      </c>
      <c r="Q109" s="231">
        <f>ROUND(E109*P109,2)</f>
        <v>0</v>
      </c>
      <c r="R109" s="231"/>
      <c r="S109" s="231" t="s">
        <v>101</v>
      </c>
      <c r="T109" s="231" t="s">
        <v>102</v>
      </c>
      <c r="U109" s="231">
        <v>0.42</v>
      </c>
      <c r="V109" s="231">
        <f>ROUND(E109*U109,2)</f>
        <v>1.26</v>
      </c>
      <c r="W109" s="231"/>
      <c r="X109" s="231" t="s">
        <v>103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104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48">
        <v>48</v>
      </c>
      <c r="B110" s="249" t="s">
        <v>255</v>
      </c>
      <c r="C110" s="258" t="s">
        <v>256</v>
      </c>
      <c r="D110" s="250" t="s">
        <v>218</v>
      </c>
      <c r="E110" s="251">
        <v>3</v>
      </c>
      <c r="F110" s="252"/>
      <c r="G110" s="253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1">
        <v>5.13E-3</v>
      </c>
      <c r="O110" s="231">
        <f>ROUND(E110*N110,2)</f>
        <v>0.02</v>
      </c>
      <c r="P110" s="231">
        <v>0</v>
      </c>
      <c r="Q110" s="231">
        <f>ROUND(E110*P110,2)</f>
        <v>0</v>
      </c>
      <c r="R110" s="231"/>
      <c r="S110" s="231" t="s">
        <v>101</v>
      </c>
      <c r="T110" s="231" t="s">
        <v>102</v>
      </c>
      <c r="U110" s="231">
        <v>0.47</v>
      </c>
      <c r="V110" s="231">
        <f>ROUND(E110*U110,2)</f>
        <v>1.41</v>
      </c>
      <c r="W110" s="231"/>
      <c r="X110" s="231" t="s">
        <v>103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104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1" x14ac:dyDescent="0.2">
      <c r="A111" s="248">
        <v>49</v>
      </c>
      <c r="B111" s="249" t="s">
        <v>257</v>
      </c>
      <c r="C111" s="258" t="s">
        <v>258</v>
      </c>
      <c r="D111" s="250" t="s">
        <v>218</v>
      </c>
      <c r="E111" s="251">
        <v>6</v>
      </c>
      <c r="F111" s="252"/>
      <c r="G111" s="253">
        <f>ROUND(E111*F111,2)</f>
        <v>0</v>
      </c>
      <c r="H111" s="232"/>
      <c r="I111" s="231">
        <f>ROUND(E111*H111,2)</f>
        <v>0</v>
      </c>
      <c r="J111" s="232"/>
      <c r="K111" s="231">
        <f>ROUND(E111*J111,2)</f>
        <v>0</v>
      </c>
      <c r="L111" s="231">
        <v>21</v>
      </c>
      <c r="M111" s="231">
        <f>G111*(1+L111/100)</f>
        <v>0</v>
      </c>
      <c r="N111" s="231">
        <v>1.0000000000000001E-5</v>
      </c>
      <c r="O111" s="231">
        <f>ROUND(E111*N111,2)</f>
        <v>0</v>
      </c>
      <c r="P111" s="231">
        <v>0</v>
      </c>
      <c r="Q111" s="231">
        <f>ROUND(E111*P111,2)</f>
        <v>0</v>
      </c>
      <c r="R111" s="231"/>
      <c r="S111" s="231" t="s">
        <v>101</v>
      </c>
      <c r="T111" s="231" t="s">
        <v>102</v>
      </c>
      <c r="U111" s="231">
        <v>0.17599999999999999</v>
      </c>
      <c r="V111" s="231">
        <f>ROUND(E111*U111,2)</f>
        <v>1.06</v>
      </c>
      <c r="W111" s="231"/>
      <c r="X111" s="231" t="s">
        <v>103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104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48">
        <v>50</v>
      </c>
      <c r="B112" s="249" t="s">
        <v>259</v>
      </c>
      <c r="C112" s="258" t="s">
        <v>260</v>
      </c>
      <c r="D112" s="250" t="s">
        <v>261</v>
      </c>
      <c r="E112" s="251">
        <v>1</v>
      </c>
      <c r="F112" s="252"/>
      <c r="G112" s="253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1">
        <v>0</v>
      </c>
      <c r="O112" s="231">
        <f>ROUND(E112*N112,2)</f>
        <v>0</v>
      </c>
      <c r="P112" s="231">
        <v>0</v>
      </c>
      <c r="Q112" s="231">
        <f>ROUND(E112*P112,2)</f>
        <v>0</v>
      </c>
      <c r="R112" s="231"/>
      <c r="S112" s="231" t="s">
        <v>215</v>
      </c>
      <c r="T112" s="231" t="s">
        <v>102</v>
      </c>
      <c r="U112" s="231">
        <v>0</v>
      </c>
      <c r="V112" s="231">
        <f>ROUND(E112*U112,2)</f>
        <v>0</v>
      </c>
      <c r="W112" s="231"/>
      <c r="X112" s="231" t="s">
        <v>103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104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8">
        <v>51</v>
      </c>
      <c r="B113" s="249" t="s">
        <v>262</v>
      </c>
      <c r="C113" s="258" t="s">
        <v>263</v>
      </c>
      <c r="D113" s="250" t="s">
        <v>218</v>
      </c>
      <c r="E113" s="251">
        <v>2</v>
      </c>
      <c r="F113" s="252"/>
      <c r="G113" s="253">
        <f>ROUND(E113*F113,2)</f>
        <v>0</v>
      </c>
      <c r="H113" s="232"/>
      <c r="I113" s="231">
        <f>ROUND(E113*H113,2)</f>
        <v>0</v>
      </c>
      <c r="J113" s="232"/>
      <c r="K113" s="231">
        <f>ROUND(E113*J113,2)</f>
        <v>0</v>
      </c>
      <c r="L113" s="231">
        <v>21</v>
      </c>
      <c r="M113" s="231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1"/>
      <c r="S113" s="231" t="s">
        <v>215</v>
      </c>
      <c r="T113" s="231" t="s">
        <v>102</v>
      </c>
      <c r="U113" s="231">
        <v>0</v>
      </c>
      <c r="V113" s="231">
        <f>ROUND(E113*U113,2)</f>
        <v>0</v>
      </c>
      <c r="W113" s="231"/>
      <c r="X113" s="231" t="s">
        <v>103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104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48">
        <v>52</v>
      </c>
      <c r="B114" s="249" t="s">
        <v>264</v>
      </c>
      <c r="C114" s="258" t="s">
        <v>265</v>
      </c>
      <c r="D114" s="250" t="s">
        <v>218</v>
      </c>
      <c r="E114" s="251">
        <v>3</v>
      </c>
      <c r="F114" s="252"/>
      <c r="G114" s="253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1">
        <v>0.79886000000000001</v>
      </c>
      <c r="O114" s="231">
        <f>ROUND(E114*N114,2)</f>
        <v>2.4</v>
      </c>
      <c r="P114" s="231">
        <v>0</v>
      </c>
      <c r="Q114" s="231">
        <f>ROUND(E114*P114,2)</f>
        <v>0</v>
      </c>
      <c r="R114" s="231"/>
      <c r="S114" s="231" t="s">
        <v>101</v>
      </c>
      <c r="T114" s="231" t="s">
        <v>102</v>
      </c>
      <c r="U114" s="231">
        <v>5.8918699999999999</v>
      </c>
      <c r="V114" s="231">
        <f>ROUND(E114*U114,2)</f>
        <v>17.68</v>
      </c>
      <c r="W114" s="231"/>
      <c r="X114" s="231" t="s">
        <v>266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267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48">
        <v>53</v>
      </c>
      <c r="B115" s="249" t="s">
        <v>268</v>
      </c>
      <c r="C115" s="258" t="s">
        <v>269</v>
      </c>
      <c r="D115" s="250" t="s">
        <v>218</v>
      </c>
      <c r="E115" s="251">
        <v>1</v>
      </c>
      <c r="F115" s="252"/>
      <c r="G115" s="253">
        <f>ROUND(E115*F115,2)</f>
        <v>0</v>
      </c>
      <c r="H115" s="232"/>
      <c r="I115" s="231">
        <f>ROUND(E115*H115,2)</f>
        <v>0</v>
      </c>
      <c r="J115" s="232"/>
      <c r="K115" s="231">
        <f>ROUND(E115*J115,2)</f>
        <v>0</v>
      </c>
      <c r="L115" s="231">
        <v>21</v>
      </c>
      <c r="M115" s="231">
        <f>G115*(1+L115/100)</f>
        <v>0</v>
      </c>
      <c r="N115" s="231">
        <v>0.24002000000000001</v>
      </c>
      <c r="O115" s="231">
        <f>ROUND(E115*N115,2)</f>
        <v>0.24</v>
      </c>
      <c r="P115" s="231">
        <v>0</v>
      </c>
      <c r="Q115" s="231">
        <f>ROUND(E115*P115,2)</f>
        <v>0</v>
      </c>
      <c r="R115" s="231"/>
      <c r="S115" s="231" t="s">
        <v>101</v>
      </c>
      <c r="T115" s="231" t="s">
        <v>102</v>
      </c>
      <c r="U115" s="231">
        <v>2.9947599999999999</v>
      </c>
      <c r="V115" s="231">
        <f>ROUND(E115*U115,2)</f>
        <v>2.99</v>
      </c>
      <c r="W115" s="231"/>
      <c r="X115" s="231" t="s">
        <v>266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267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48">
        <v>54</v>
      </c>
      <c r="B116" s="249" t="s">
        <v>270</v>
      </c>
      <c r="C116" s="258" t="s">
        <v>271</v>
      </c>
      <c r="D116" s="250" t="s">
        <v>193</v>
      </c>
      <c r="E116" s="251">
        <v>80</v>
      </c>
      <c r="F116" s="252"/>
      <c r="G116" s="253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1">
        <v>4.8000000000000001E-4</v>
      </c>
      <c r="O116" s="231">
        <f>ROUND(E116*N116,2)</f>
        <v>0.04</v>
      </c>
      <c r="P116" s="231">
        <v>0</v>
      </c>
      <c r="Q116" s="231">
        <f>ROUND(E116*P116,2)</f>
        <v>0</v>
      </c>
      <c r="R116" s="231" t="s">
        <v>219</v>
      </c>
      <c r="S116" s="231" t="s">
        <v>101</v>
      </c>
      <c r="T116" s="231" t="s">
        <v>102</v>
      </c>
      <c r="U116" s="231">
        <v>0</v>
      </c>
      <c r="V116" s="231">
        <f>ROUND(E116*U116,2)</f>
        <v>0</v>
      </c>
      <c r="W116" s="231"/>
      <c r="X116" s="231" t="s">
        <v>220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221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8">
        <v>55</v>
      </c>
      <c r="B117" s="249" t="s">
        <v>272</v>
      </c>
      <c r="C117" s="258" t="s">
        <v>273</v>
      </c>
      <c r="D117" s="250" t="s">
        <v>218</v>
      </c>
      <c r="E117" s="251">
        <v>3</v>
      </c>
      <c r="F117" s="252"/>
      <c r="G117" s="253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1">
        <v>1.6049999999999998E-2</v>
      </c>
      <c r="O117" s="231">
        <f>ROUND(E117*N117,2)</f>
        <v>0.05</v>
      </c>
      <c r="P117" s="231">
        <v>0</v>
      </c>
      <c r="Q117" s="231">
        <f>ROUND(E117*P117,2)</f>
        <v>0</v>
      </c>
      <c r="R117" s="231" t="s">
        <v>219</v>
      </c>
      <c r="S117" s="231" t="s">
        <v>101</v>
      </c>
      <c r="T117" s="231" t="s">
        <v>102</v>
      </c>
      <c r="U117" s="231">
        <v>0</v>
      </c>
      <c r="V117" s="231">
        <f>ROUND(E117*U117,2)</f>
        <v>0</v>
      </c>
      <c r="W117" s="231"/>
      <c r="X117" s="231" t="s">
        <v>220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221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42">
        <v>56</v>
      </c>
      <c r="B118" s="243" t="s">
        <v>274</v>
      </c>
      <c r="C118" s="256" t="s">
        <v>275</v>
      </c>
      <c r="D118" s="244" t="s">
        <v>218</v>
      </c>
      <c r="E118" s="245">
        <v>10.512</v>
      </c>
      <c r="F118" s="246"/>
      <c r="G118" s="247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1">
        <v>6.1850000000000002E-2</v>
      </c>
      <c r="O118" s="231">
        <f>ROUND(E118*N118,2)</f>
        <v>0.65</v>
      </c>
      <c r="P118" s="231">
        <v>0</v>
      </c>
      <c r="Q118" s="231">
        <f>ROUND(E118*P118,2)</f>
        <v>0</v>
      </c>
      <c r="R118" s="231" t="s">
        <v>219</v>
      </c>
      <c r="S118" s="231" t="s">
        <v>101</v>
      </c>
      <c r="T118" s="231" t="s">
        <v>102</v>
      </c>
      <c r="U118" s="231">
        <v>0</v>
      </c>
      <c r="V118" s="231">
        <f>ROUND(E118*U118,2)</f>
        <v>0</v>
      </c>
      <c r="W118" s="231"/>
      <c r="X118" s="231" t="s">
        <v>220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221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9"/>
      <c r="B119" s="230"/>
      <c r="C119" s="257" t="s">
        <v>276</v>
      </c>
      <c r="D119" s="233"/>
      <c r="E119" s="234">
        <v>10.512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106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8">
        <v>57</v>
      </c>
      <c r="B120" s="249" t="s">
        <v>277</v>
      </c>
      <c r="C120" s="258" t="s">
        <v>278</v>
      </c>
      <c r="D120" s="250" t="s">
        <v>218</v>
      </c>
      <c r="E120" s="251">
        <v>3</v>
      </c>
      <c r="F120" s="252"/>
      <c r="G120" s="253">
        <f>ROUND(E120*F120,2)</f>
        <v>0</v>
      </c>
      <c r="H120" s="232"/>
      <c r="I120" s="231">
        <f>ROUND(E120*H120,2)</f>
        <v>0</v>
      </c>
      <c r="J120" s="232"/>
      <c r="K120" s="231">
        <f>ROUND(E120*J120,2)</f>
        <v>0</v>
      </c>
      <c r="L120" s="231">
        <v>21</v>
      </c>
      <c r="M120" s="231">
        <f>G120*(1+L120/100)</f>
        <v>0</v>
      </c>
      <c r="N120" s="231">
        <v>6.6E-4</v>
      </c>
      <c r="O120" s="231">
        <f>ROUND(E120*N120,2)</f>
        <v>0</v>
      </c>
      <c r="P120" s="231">
        <v>0</v>
      </c>
      <c r="Q120" s="231">
        <f>ROUND(E120*P120,2)</f>
        <v>0</v>
      </c>
      <c r="R120" s="231" t="s">
        <v>219</v>
      </c>
      <c r="S120" s="231" t="s">
        <v>101</v>
      </c>
      <c r="T120" s="231" t="s">
        <v>102</v>
      </c>
      <c r="U120" s="231">
        <v>0</v>
      </c>
      <c r="V120" s="231">
        <f>ROUND(E120*U120,2)</f>
        <v>0</v>
      </c>
      <c r="W120" s="231"/>
      <c r="X120" s="231" t="s">
        <v>220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221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8">
        <v>58</v>
      </c>
      <c r="B121" s="249" t="s">
        <v>279</v>
      </c>
      <c r="C121" s="258" t="s">
        <v>280</v>
      </c>
      <c r="D121" s="250" t="s">
        <v>218</v>
      </c>
      <c r="E121" s="251">
        <v>3</v>
      </c>
      <c r="F121" s="252"/>
      <c r="G121" s="253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1">
        <v>9.2000000000000003E-4</v>
      </c>
      <c r="O121" s="231">
        <f>ROUND(E121*N121,2)</f>
        <v>0</v>
      </c>
      <c r="P121" s="231">
        <v>0</v>
      </c>
      <c r="Q121" s="231">
        <f>ROUND(E121*P121,2)</f>
        <v>0</v>
      </c>
      <c r="R121" s="231" t="s">
        <v>219</v>
      </c>
      <c r="S121" s="231" t="s">
        <v>101</v>
      </c>
      <c r="T121" s="231" t="s">
        <v>102</v>
      </c>
      <c r="U121" s="231">
        <v>0</v>
      </c>
      <c r="V121" s="231">
        <f>ROUND(E121*U121,2)</f>
        <v>0</v>
      </c>
      <c r="W121" s="231"/>
      <c r="X121" s="231" t="s">
        <v>220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221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x14ac:dyDescent="0.2">
      <c r="A122" s="236" t="s">
        <v>96</v>
      </c>
      <c r="B122" s="237" t="s">
        <v>63</v>
      </c>
      <c r="C122" s="255" t="s">
        <v>64</v>
      </c>
      <c r="D122" s="238"/>
      <c r="E122" s="239"/>
      <c r="F122" s="240"/>
      <c r="G122" s="241">
        <f>SUMIF(AG123:AG133,"&lt;&gt;NOR",G123:G133)</f>
        <v>0</v>
      </c>
      <c r="H122" s="235"/>
      <c r="I122" s="235">
        <f>SUM(I123:I133)</f>
        <v>0</v>
      </c>
      <c r="J122" s="235"/>
      <c r="K122" s="235">
        <f>SUM(K123:K133)</f>
        <v>0</v>
      </c>
      <c r="L122" s="235"/>
      <c r="M122" s="235">
        <f>SUM(M123:M133)</f>
        <v>0</v>
      </c>
      <c r="N122" s="235"/>
      <c r="O122" s="235">
        <f>SUM(O123:O133)</f>
        <v>1.62</v>
      </c>
      <c r="P122" s="235"/>
      <c r="Q122" s="235">
        <f>SUM(Q123:Q133)</f>
        <v>0.59</v>
      </c>
      <c r="R122" s="235"/>
      <c r="S122" s="235"/>
      <c r="T122" s="235"/>
      <c r="U122" s="235"/>
      <c r="V122" s="235">
        <f>SUM(V123:V133)</f>
        <v>56.710000000000008</v>
      </c>
      <c r="W122" s="235"/>
      <c r="X122" s="235"/>
      <c r="AG122" t="s">
        <v>97</v>
      </c>
    </row>
    <row r="123" spans="1:60" ht="22.5" outlineLevel="1" x14ac:dyDescent="0.2">
      <c r="A123" s="248">
        <v>59</v>
      </c>
      <c r="B123" s="249" t="s">
        <v>281</v>
      </c>
      <c r="C123" s="258" t="s">
        <v>282</v>
      </c>
      <c r="D123" s="250" t="s">
        <v>218</v>
      </c>
      <c r="E123" s="251">
        <v>12</v>
      </c>
      <c r="F123" s="252"/>
      <c r="G123" s="253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1">
        <v>4.6800000000000001E-3</v>
      </c>
      <c r="O123" s="231">
        <f>ROUND(E123*N123,2)</f>
        <v>0.06</v>
      </c>
      <c r="P123" s="231">
        <v>0</v>
      </c>
      <c r="Q123" s="231">
        <f>ROUND(E123*P123,2)</f>
        <v>0</v>
      </c>
      <c r="R123" s="231"/>
      <c r="S123" s="231" t="s">
        <v>101</v>
      </c>
      <c r="T123" s="231" t="s">
        <v>102</v>
      </c>
      <c r="U123" s="231">
        <v>0.44</v>
      </c>
      <c r="V123" s="231">
        <f>ROUND(E123*U123,2)</f>
        <v>5.28</v>
      </c>
      <c r="W123" s="231"/>
      <c r="X123" s="231" t="s">
        <v>103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104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1" x14ac:dyDescent="0.2">
      <c r="A124" s="248">
        <v>60</v>
      </c>
      <c r="B124" s="249" t="s">
        <v>283</v>
      </c>
      <c r="C124" s="258" t="s">
        <v>284</v>
      </c>
      <c r="D124" s="250" t="s">
        <v>218</v>
      </c>
      <c r="E124" s="251">
        <v>12</v>
      </c>
      <c r="F124" s="252"/>
      <c r="G124" s="253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1">
        <v>0.1</v>
      </c>
      <c r="O124" s="231">
        <f>ROUND(E124*N124,2)</f>
        <v>1.2</v>
      </c>
      <c r="P124" s="231">
        <v>0</v>
      </c>
      <c r="Q124" s="231">
        <f>ROUND(E124*P124,2)</f>
        <v>0</v>
      </c>
      <c r="R124" s="231"/>
      <c r="S124" s="231" t="s">
        <v>101</v>
      </c>
      <c r="T124" s="231" t="s">
        <v>102</v>
      </c>
      <c r="U124" s="231">
        <v>0.44</v>
      </c>
      <c r="V124" s="231">
        <f>ROUND(E124*U124,2)</f>
        <v>5.28</v>
      </c>
      <c r="W124" s="231"/>
      <c r="X124" s="231" t="s">
        <v>103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104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2">
        <v>61</v>
      </c>
      <c r="B125" s="243" t="s">
        <v>285</v>
      </c>
      <c r="C125" s="256" t="s">
        <v>286</v>
      </c>
      <c r="D125" s="244" t="s">
        <v>193</v>
      </c>
      <c r="E125" s="245">
        <v>59</v>
      </c>
      <c r="F125" s="246"/>
      <c r="G125" s="247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1">
        <v>0</v>
      </c>
      <c r="O125" s="231">
        <f>ROUND(E125*N125,2)</f>
        <v>0</v>
      </c>
      <c r="P125" s="231">
        <v>0.01</v>
      </c>
      <c r="Q125" s="231">
        <f>ROUND(E125*P125,2)</f>
        <v>0.59</v>
      </c>
      <c r="R125" s="231"/>
      <c r="S125" s="231" t="s">
        <v>101</v>
      </c>
      <c r="T125" s="231" t="s">
        <v>102</v>
      </c>
      <c r="U125" s="231">
        <v>0.4</v>
      </c>
      <c r="V125" s="231">
        <f>ROUND(E125*U125,2)</f>
        <v>23.6</v>
      </c>
      <c r="W125" s="231"/>
      <c r="X125" s="231" t="s">
        <v>103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104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29"/>
      <c r="B126" s="230"/>
      <c r="C126" s="257" t="s">
        <v>287</v>
      </c>
      <c r="D126" s="233"/>
      <c r="E126" s="234">
        <v>59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106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2">
        <v>62</v>
      </c>
      <c r="B127" s="243" t="s">
        <v>288</v>
      </c>
      <c r="C127" s="256" t="s">
        <v>289</v>
      </c>
      <c r="D127" s="244" t="s">
        <v>193</v>
      </c>
      <c r="E127" s="245">
        <v>55</v>
      </c>
      <c r="F127" s="246"/>
      <c r="G127" s="247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1"/>
      <c r="S127" s="231" t="s">
        <v>101</v>
      </c>
      <c r="T127" s="231" t="s">
        <v>102</v>
      </c>
      <c r="U127" s="231">
        <v>0.41</v>
      </c>
      <c r="V127" s="231">
        <f>ROUND(E127*U127,2)</f>
        <v>22.55</v>
      </c>
      <c r="W127" s="231"/>
      <c r="X127" s="231" t="s">
        <v>103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104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9"/>
      <c r="B128" s="230"/>
      <c r="C128" s="257" t="s">
        <v>290</v>
      </c>
      <c r="D128" s="233"/>
      <c r="E128" s="234">
        <v>55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106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2">
        <v>63</v>
      </c>
      <c r="B129" s="243" t="s">
        <v>291</v>
      </c>
      <c r="C129" s="256" t="s">
        <v>292</v>
      </c>
      <c r="D129" s="244" t="s">
        <v>218</v>
      </c>
      <c r="E129" s="245">
        <v>72</v>
      </c>
      <c r="F129" s="246"/>
      <c r="G129" s="247">
        <f>ROUND(E129*F129,2)</f>
        <v>0</v>
      </c>
      <c r="H129" s="232"/>
      <c r="I129" s="231">
        <f>ROUND(E129*H129,2)</f>
        <v>0</v>
      </c>
      <c r="J129" s="232"/>
      <c r="K129" s="231">
        <f>ROUND(E129*J129,2)</f>
        <v>0</v>
      </c>
      <c r="L129" s="231">
        <v>21</v>
      </c>
      <c r="M129" s="231">
        <f>G129*(1+L129/100)</f>
        <v>0</v>
      </c>
      <c r="N129" s="231">
        <v>2.0000000000000001E-4</v>
      </c>
      <c r="O129" s="231">
        <f>ROUND(E129*N129,2)</f>
        <v>0.01</v>
      </c>
      <c r="P129" s="231">
        <v>0</v>
      </c>
      <c r="Q129" s="231">
        <f>ROUND(E129*P129,2)</f>
        <v>0</v>
      </c>
      <c r="R129" s="231" t="s">
        <v>219</v>
      </c>
      <c r="S129" s="231" t="s">
        <v>101</v>
      </c>
      <c r="T129" s="231" t="s">
        <v>102</v>
      </c>
      <c r="U129" s="231">
        <v>0</v>
      </c>
      <c r="V129" s="231">
        <f>ROUND(E129*U129,2)</f>
        <v>0</v>
      </c>
      <c r="W129" s="231"/>
      <c r="X129" s="231" t="s">
        <v>220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221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29"/>
      <c r="B130" s="230"/>
      <c r="C130" s="257" t="s">
        <v>293</v>
      </c>
      <c r="D130" s="233"/>
      <c r="E130" s="234">
        <v>72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106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8">
        <v>64</v>
      </c>
      <c r="B131" s="249" t="s">
        <v>294</v>
      </c>
      <c r="C131" s="258" t="s">
        <v>295</v>
      </c>
      <c r="D131" s="250" t="s">
        <v>218</v>
      </c>
      <c r="E131" s="251">
        <v>12</v>
      </c>
      <c r="F131" s="252"/>
      <c r="G131" s="253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1">
        <v>5.0000000000000001E-3</v>
      </c>
      <c r="O131" s="231">
        <f>ROUND(E131*N131,2)</f>
        <v>0.06</v>
      </c>
      <c r="P131" s="231">
        <v>0</v>
      </c>
      <c r="Q131" s="231">
        <f>ROUND(E131*P131,2)</f>
        <v>0</v>
      </c>
      <c r="R131" s="231" t="s">
        <v>219</v>
      </c>
      <c r="S131" s="231" t="s">
        <v>101</v>
      </c>
      <c r="T131" s="231" t="s">
        <v>102</v>
      </c>
      <c r="U131" s="231">
        <v>0</v>
      </c>
      <c r="V131" s="231">
        <f>ROUND(E131*U131,2)</f>
        <v>0</v>
      </c>
      <c r="W131" s="231"/>
      <c r="X131" s="231" t="s">
        <v>220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221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48">
        <v>65</v>
      </c>
      <c r="B132" s="249" t="s">
        <v>296</v>
      </c>
      <c r="C132" s="258" t="s">
        <v>297</v>
      </c>
      <c r="D132" s="250" t="s">
        <v>218</v>
      </c>
      <c r="E132" s="251">
        <v>12</v>
      </c>
      <c r="F132" s="252"/>
      <c r="G132" s="253">
        <f>ROUND(E132*F132,2)</f>
        <v>0</v>
      </c>
      <c r="H132" s="232"/>
      <c r="I132" s="231">
        <f>ROUND(E132*H132,2)</f>
        <v>0</v>
      </c>
      <c r="J132" s="232"/>
      <c r="K132" s="231">
        <f>ROUND(E132*J132,2)</f>
        <v>0</v>
      </c>
      <c r="L132" s="231">
        <v>21</v>
      </c>
      <c r="M132" s="231">
        <f>G132*(1+L132/100)</f>
        <v>0</v>
      </c>
      <c r="N132" s="231">
        <v>6.0000000000000001E-3</v>
      </c>
      <c r="O132" s="231">
        <f>ROUND(E132*N132,2)</f>
        <v>7.0000000000000007E-2</v>
      </c>
      <c r="P132" s="231">
        <v>0</v>
      </c>
      <c r="Q132" s="231">
        <f>ROUND(E132*P132,2)</f>
        <v>0</v>
      </c>
      <c r="R132" s="231" t="s">
        <v>219</v>
      </c>
      <c r="S132" s="231" t="s">
        <v>101</v>
      </c>
      <c r="T132" s="231" t="s">
        <v>102</v>
      </c>
      <c r="U132" s="231">
        <v>0</v>
      </c>
      <c r="V132" s="231">
        <f>ROUND(E132*U132,2)</f>
        <v>0</v>
      </c>
      <c r="W132" s="231"/>
      <c r="X132" s="231" t="s">
        <v>220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221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48">
        <v>66</v>
      </c>
      <c r="B133" s="249" t="s">
        <v>298</v>
      </c>
      <c r="C133" s="258" t="s">
        <v>299</v>
      </c>
      <c r="D133" s="250" t="s">
        <v>218</v>
      </c>
      <c r="E133" s="251">
        <v>22</v>
      </c>
      <c r="F133" s="252"/>
      <c r="G133" s="253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1">
        <v>0.01</v>
      </c>
      <c r="O133" s="231">
        <f>ROUND(E133*N133,2)</f>
        <v>0.22</v>
      </c>
      <c r="P133" s="231">
        <v>0</v>
      </c>
      <c r="Q133" s="231">
        <f>ROUND(E133*P133,2)</f>
        <v>0</v>
      </c>
      <c r="R133" s="231" t="s">
        <v>219</v>
      </c>
      <c r="S133" s="231" t="s">
        <v>101</v>
      </c>
      <c r="T133" s="231" t="s">
        <v>102</v>
      </c>
      <c r="U133" s="231">
        <v>0</v>
      </c>
      <c r="V133" s="231">
        <f>ROUND(E133*U133,2)</f>
        <v>0</v>
      </c>
      <c r="W133" s="231"/>
      <c r="X133" s="231" t="s">
        <v>220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221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x14ac:dyDescent="0.2">
      <c r="A134" s="236" t="s">
        <v>96</v>
      </c>
      <c r="B134" s="237" t="s">
        <v>65</v>
      </c>
      <c r="C134" s="255" t="s">
        <v>66</v>
      </c>
      <c r="D134" s="238"/>
      <c r="E134" s="239"/>
      <c r="F134" s="240"/>
      <c r="G134" s="241">
        <f>SUMIF(AG135:AG135,"&lt;&gt;NOR",G135:G135)</f>
        <v>0</v>
      </c>
      <c r="H134" s="235"/>
      <c r="I134" s="235">
        <f>SUM(I135:I135)</f>
        <v>0</v>
      </c>
      <c r="J134" s="235"/>
      <c r="K134" s="235">
        <f>SUM(K135:K135)</f>
        <v>0</v>
      </c>
      <c r="L134" s="235"/>
      <c r="M134" s="235">
        <f>SUM(M135:M135)</f>
        <v>0</v>
      </c>
      <c r="N134" s="235"/>
      <c r="O134" s="235">
        <f>SUM(O135:O135)</f>
        <v>0</v>
      </c>
      <c r="P134" s="235"/>
      <c r="Q134" s="235">
        <f>SUM(Q135:Q135)</f>
        <v>0</v>
      </c>
      <c r="R134" s="235"/>
      <c r="S134" s="235"/>
      <c r="T134" s="235"/>
      <c r="U134" s="235"/>
      <c r="V134" s="235">
        <f>SUM(V135:V135)</f>
        <v>562.39</v>
      </c>
      <c r="W134" s="235"/>
      <c r="X134" s="235"/>
      <c r="AG134" t="s">
        <v>97</v>
      </c>
    </row>
    <row r="135" spans="1:60" outlineLevel="1" x14ac:dyDescent="0.2">
      <c r="A135" s="248">
        <v>67</v>
      </c>
      <c r="B135" s="249" t="s">
        <v>300</v>
      </c>
      <c r="C135" s="258" t="s">
        <v>301</v>
      </c>
      <c r="D135" s="250" t="s">
        <v>162</v>
      </c>
      <c r="E135" s="251">
        <v>1442.03378</v>
      </c>
      <c r="F135" s="252"/>
      <c r="G135" s="253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1">
        <v>0</v>
      </c>
      <c r="O135" s="231">
        <f>ROUND(E135*N135,2)</f>
        <v>0</v>
      </c>
      <c r="P135" s="231">
        <v>0</v>
      </c>
      <c r="Q135" s="231">
        <f>ROUND(E135*P135,2)</f>
        <v>0</v>
      </c>
      <c r="R135" s="231"/>
      <c r="S135" s="231" t="s">
        <v>101</v>
      </c>
      <c r="T135" s="231" t="s">
        <v>102</v>
      </c>
      <c r="U135" s="231">
        <v>0.39</v>
      </c>
      <c r="V135" s="231">
        <f>ROUND(E135*U135,2)</f>
        <v>562.39</v>
      </c>
      <c r="W135" s="231"/>
      <c r="X135" s="231" t="s">
        <v>302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303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x14ac:dyDescent="0.2">
      <c r="A136" s="236" t="s">
        <v>96</v>
      </c>
      <c r="B136" s="237" t="s">
        <v>67</v>
      </c>
      <c r="C136" s="255" t="s">
        <v>68</v>
      </c>
      <c r="D136" s="238"/>
      <c r="E136" s="239"/>
      <c r="F136" s="240"/>
      <c r="G136" s="241">
        <f>SUMIF(AG137:AG137,"&lt;&gt;NOR",G137:G137)</f>
        <v>0</v>
      </c>
      <c r="H136" s="235"/>
      <c r="I136" s="235">
        <f>SUM(I137:I137)</f>
        <v>0</v>
      </c>
      <c r="J136" s="235"/>
      <c r="K136" s="235">
        <f>SUM(K137:K137)</f>
        <v>0</v>
      </c>
      <c r="L136" s="235"/>
      <c r="M136" s="235">
        <f>SUM(M137:M137)</f>
        <v>0</v>
      </c>
      <c r="N136" s="235"/>
      <c r="O136" s="235">
        <f>SUM(O137:O137)</f>
        <v>0</v>
      </c>
      <c r="P136" s="235"/>
      <c r="Q136" s="235">
        <f>SUM(Q137:Q137)</f>
        <v>0</v>
      </c>
      <c r="R136" s="235"/>
      <c r="S136" s="235"/>
      <c r="T136" s="235"/>
      <c r="U136" s="235"/>
      <c r="V136" s="235">
        <f>SUM(V137:V137)</f>
        <v>0</v>
      </c>
      <c r="W136" s="235"/>
      <c r="X136" s="235"/>
      <c r="AG136" t="s">
        <v>97</v>
      </c>
    </row>
    <row r="137" spans="1:60" ht="22.5" outlineLevel="1" x14ac:dyDescent="0.2">
      <c r="A137" s="248">
        <v>68</v>
      </c>
      <c r="B137" s="249" t="s">
        <v>304</v>
      </c>
      <c r="C137" s="258" t="s">
        <v>305</v>
      </c>
      <c r="D137" s="250" t="s">
        <v>193</v>
      </c>
      <c r="E137" s="251">
        <v>10</v>
      </c>
      <c r="F137" s="252"/>
      <c r="G137" s="253">
        <f>ROUND(E137*F137,2)</f>
        <v>0</v>
      </c>
      <c r="H137" s="232"/>
      <c r="I137" s="231">
        <f>ROUND(E137*H137,2)</f>
        <v>0</v>
      </c>
      <c r="J137" s="232"/>
      <c r="K137" s="231">
        <f>ROUND(E137*J137,2)</f>
        <v>0</v>
      </c>
      <c r="L137" s="231">
        <v>21</v>
      </c>
      <c r="M137" s="231">
        <f>G137*(1+L137/100)</f>
        <v>0</v>
      </c>
      <c r="N137" s="231">
        <v>0</v>
      </c>
      <c r="O137" s="231">
        <f>ROUND(E137*N137,2)</f>
        <v>0</v>
      </c>
      <c r="P137" s="231">
        <v>0</v>
      </c>
      <c r="Q137" s="231">
        <f>ROUND(E137*P137,2)</f>
        <v>0</v>
      </c>
      <c r="R137" s="231"/>
      <c r="S137" s="231" t="s">
        <v>215</v>
      </c>
      <c r="T137" s="231" t="s">
        <v>102</v>
      </c>
      <c r="U137" s="231">
        <v>0</v>
      </c>
      <c r="V137" s="231">
        <f>ROUND(E137*U137,2)</f>
        <v>0</v>
      </c>
      <c r="W137" s="231"/>
      <c r="X137" s="231" t="s">
        <v>103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104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x14ac:dyDescent="0.2">
      <c r="A138" s="236" t="s">
        <v>96</v>
      </c>
      <c r="B138" s="237" t="s">
        <v>69</v>
      </c>
      <c r="C138" s="255" t="s">
        <v>30</v>
      </c>
      <c r="D138" s="238"/>
      <c r="E138" s="239"/>
      <c r="F138" s="240"/>
      <c r="G138" s="241">
        <f>SUMIF(AG139:AG141,"&lt;&gt;NOR",G139:G141)</f>
        <v>0</v>
      </c>
      <c r="H138" s="235"/>
      <c r="I138" s="235">
        <f>SUM(I139:I141)</f>
        <v>0</v>
      </c>
      <c r="J138" s="235"/>
      <c r="K138" s="235">
        <f>SUM(K139:K141)</f>
        <v>0</v>
      </c>
      <c r="L138" s="235"/>
      <c r="M138" s="235">
        <f>SUM(M139:M141)</f>
        <v>0</v>
      </c>
      <c r="N138" s="235"/>
      <c r="O138" s="235">
        <f>SUM(O139:O141)</f>
        <v>0</v>
      </c>
      <c r="P138" s="235"/>
      <c r="Q138" s="235">
        <f>SUM(Q139:Q141)</f>
        <v>0</v>
      </c>
      <c r="R138" s="235"/>
      <c r="S138" s="235"/>
      <c r="T138" s="235"/>
      <c r="U138" s="235"/>
      <c r="V138" s="235">
        <f>SUM(V139:V141)</f>
        <v>0</v>
      </c>
      <c r="W138" s="235"/>
      <c r="X138" s="235"/>
      <c r="AG138" t="s">
        <v>97</v>
      </c>
    </row>
    <row r="139" spans="1:60" outlineLevel="1" x14ac:dyDescent="0.2">
      <c r="A139" s="248">
        <v>69</v>
      </c>
      <c r="B139" s="249" t="s">
        <v>306</v>
      </c>
      <c r="C139" s="258" t="s">
        <v>307</v>
      </c>
      <c r="D139" s="250" t="s">
        <v>308</v>
      </c>
      <c r="E139" s="251">
        <v>1</v>
      </c>
      <c r="F139" s="252"/>
      <c r="G139" s="253">
        <f>ROUND(E139*F139,2)</f>
        <v>0</v>
      </c>
      <c r="H139" s="232"/>
      <c r="I139" s="231">
        <f>ROUND(E139*H139,2)</f>
        <v>0</v>
      </c>
      <c r="J139" s="232"/>
      <c r="K139" s="231">
        <f>ROUND(E139*J139,2)</f>
        <v>0</v>
      </c>
      <c r="L139" s="231">
        <v>21</v>
      </c>
      <c r="M139" s="231">
        <f>G139*(1+L139/100)</f>
        <v>0</v>
      </c>
      <c r="N139" s="231">
        <v>0</v>
      </c>
      <c r="O139" s="231">
        <f>ROUND(E139*N139,2)</f>
        <v>0</v>
      </c>
      <c r="P139" s="231">
        <v>0</v>
      </c>
      <c r="Q139" s="231">
        <f>ROUND(E139*P139,2)</f>
        <v>0</v>
      </c>
      <c r="R139" s="231"/>
      <c r="S139" s="231" t="s">
        <v>101</v>
      </c>
      <c r="T139" s="231" t="s">
        <v>102</v>
      </c>
      <c r="U139" s="231">
        <v>0</v>
      </c>
      <c r="V139" s="231">
        <f>ROUND(E139*U139,2)</f>
        <v>0</v>
      </c>
      <c r="W139" s="231"/>
      <c r="X139" s="231" t="s">
        <v>309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310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48">
        <v>70</v>
      </c>
      <c r="B140" s="249" t="s">
        <v>311</v>
      </c>
      <c r="C140" s="258" t="s">
        <v>312</v>
      </c>
      <c r="D140" s="250" t="s">
        <v>308</v>
      </c>
      <c r="E140" s="251">
        <v>1</v>
      </c>
      <c r="F140" s="252"/>
      <c r="G140" s="253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1">
        <v>0</v>
      </c>
      <c r="O140" s="231">
        <f>ROUND(E140*N140,2)</f>
        <v>0</v>
      </c>
      <c r="P140" s="231">
        <v>0</v>
      </c>
      <c r="Q140" s="231">
        <f>ROUND(E140*P140,2)</f>
        <v>0</v>
      </c>
      <c r="R140" s="231"/>
      <c r="S140" s="231" t="s">
        <v>101</v>
      </c>
      <c r="T140" s="231" t="s">
        <v>102</v>
      </c>
      <c r="U140" s="231">
        <v>0</v>
      </c>
      <c r="V140" s="231">
        <f>ROUND(E140*U140,2)</f>
        <v>0</v>
      </c>
      <c r="W140" s="231"/>
      <c r="X140" s="231" t="s">
        <v>309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310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42">
        <v>71</v>
      </c>
      <c r="B141" s="243" t="s">
        <v>313</v>
      </c>
      <c r="C141" s="256" t="s">
        <v>314</v>
      </c>
      <c r="D141" s="244" t="s">
        <v>308</v>
      </c>
      <c r="E141" s="245">
        <v>1</v>
      </c>
      <c r="F141" s="246"/>
      <c r="G141" s="247">
        <f>ROUND(E141*F141,2)</f>
        <v>0</v>
      </c>
      <c r="H141" s="232"/>
      <c r="I141" s="231">
        <f>ROUND(E141*H141,2)</f>
        <v>0</v>
      </c>
      <c r="J141" s="232"/>
      <c r="K141" s="231">
        <f>ROUND(E141*J141,2)</f>
        <v>0</v>
      </c>
      <c r="L141" s="231">
        <v>21</v>
      </c>
      <c r="M141" s="231">
        <f>G141*(1+L141/100)</f>
        <v>0</v>
      </c>
      <c r="N141" s="231">
        <v>0</v>
      </c>
      <c r="O141" s="231">
        <f>ROUND(E141*N141,2)</f>
        <v>0</v>
      </c>
      <c r="P141" s="231">
        <v>0</v>
      </c>
      <c r="Q141" s="231">
        <f>ROUND(E141*P141,2)</f>
        <v>0</v>
      </c>
      <c r="R141" s="231"/>
      <c r="S141" s="231" t="s">
        <v>101</v>
      </c>
      <c r="T141" s="231" t="s">
        <v>102</v>
      </c>
      <c r="U141" s="231">
        <v>0</v>
      </c>
      <c r="V141" s="231">
        <f>ROUND(E141*U141,2)</f>
        <v>0</v>
      </c>
      <c r="W141" s="231"/>
      <c r="X141" s="231" t="s">
        <v>309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310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x14ac:dyDescent="0.2">
      <c r="A142" s="3"/>
      <c r="B142" s="4"/>
      <c r="C142" s="259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v>15</v>
      </c>
      <c r="AF142">
        <v>21</v>
      </c>
      <c r="AG142" t="s">
        <v>83</v>
      </c>
    </row>
    <row r="143" spans="1:60" x14ac:dyDescent="0.2">
      <c r="A143" s="215"/>
      <c r="B143" s="216" t="s">
        <v>31</v>
      </c>
      <c r="C143" s="260"/>
      <c r="D143" s="217"/>
      <c r="E143" s="218"/>
      <c r="F143" s="218"/>
      <c r="G143" s="254">
        <f>G8+G54+G57+G101+G122+G134+G136+G138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f>SUMIF(L7:L141,AE142,G7:G141)</f>
        <v>0</v>
      </c>
      <c r="AF143">
        <f>SUMIF(L7:L141,AF142,G7:G141)</f>
        <v>0</v>
      </c>
      <c r="AG143" t="s">
        <v>315</v>
      </c>
    </row>
    <row r="144" spans="1:60" x14ac:dyDescent="0.2">
      <c r="A144" s="3"/>
      <c r="B144" s="4"/>
      <c r="C144" s="259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3"/>
      <c r="B145" s="4"/>
      <c r="C145" s="259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A146" s="219" t="s">
        <v>316</v>
      </c>
      <c r="B146" s="219"/>
      <c r="C146" s="26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">
      <c r="A147" s="220"/>
      <c r="B147" s="221"/>
      <c r="C147" s="262"/>
      <c r="D147" s="221"/>
      <c r="E147" s="221"/>
      <c r="F147" s="221"/>
      <c r="G147" s="2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G147" t="s">
        <v>317</v>
      </c>
    </row>
    <row r="148" spans="1:33" x14ac:dyDescent="0.2">
      <c r="A148" s="223"/>
      <c r="B148" s="224"/>
      <c r="C148" s="263"/>
      <c r="D148" s="224"/>
      <c r="E148" s="224"/>
      <c r="F148" s="224"/>
      <c r="G148" s="22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">
      <c r="A149" s="223"/>
      <c r="B149" s="224"/>
      <c r="C149" s="263"/>
      <c r="D149" s="224"/>
      <c r="E149" s="224"/>
      <c r="F149" s="224"/>
      <c r="G149" s="22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">
      <c r="A150" s="223"/>
      <c r="B150" s="224"/>
      <c r="C150" s="263"/>
      <c r="D150" s="224"/>
      <c r="E150" s="224"/>
      <c r="F150" s="224"/>
      <c r="G150" s="22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">
      <c r="A151" s="226"/>
      <c r="B151" s="227"/>
      <c r="C151" s="264"/>
      <c r="D151" s="227"/>
      <c r="E151" s="227"/>
      <c r="F151" s="227"/>
      <c r="G151" s="22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">
      <c r="A152" s="3"/>
      <c r="B152" s="4"/>
      <c r="C152" s="259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33" x14ac:dyDescent="0.2">
      <c r="C153" s="265"/>
      <c r="D153" s="10"/>
      <c r="AG153" t="s">
        <v>318</v>
      </c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46:C146"/>
    <mergeCell ref="A147:G15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2019-03-19T12:27:02Z</cp:lastPrinted>
  <dcterms:created xsi:type="dcterms:W3CDTF">2009-04-08T07:15:50Z</dcterms:created>
  <dcterms:modified xsi:type="dcterms:W3CDTF">2023-07-24T04:58:16Z</dcterms:modified>
</cp:coreProperties>
</file>