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Rekapitulace" sheetId="1" r:id="rId1"/>
    <sheet name="SO 000" sheetId="2" r:id="rId2"/>
    <sheet name="SO 201.1" sheetId="3" r:id="rId3"/>
    <sheet name="SO 201.2" sheetId="4" r:id="rId4"/>
  </sheets>
  <definedNames/>
  <calcPr calcId="145621"/>
  <extLst/>
</workbook>
</file>

<file path=xl/sharedStrings.xml><?xml version="1.0" encoding="utf-8"?>
<sst xmlns="http://schemas.openxmlformats.org/spreadsheetml/2006/main" count="732" uniqueCount="335">
  <si>
    <t>EstiCon</t>
  </si>
  <si>
    <t xml:space="preserve">Firma: </t>
  </si>
  <si>
    <t>Rekapitulace ceny</t>
  </si>
  <si>
    <t>Stavba: 2144 - Lávka Branská, Domažlice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</si>
  <si>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</si>
  <si>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</si>
  <si>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</si>
  <si>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</si>
  <si>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</si>
  <si>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</si>
  <si>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</si>
  <si>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</si>
  <si>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Vedlejší a ostatní náklady</t>
  </si>
  <si>
    <t>SO 201.1</t>
  </si>
  <si>
    <t>Demolice stávající lávky</t>
  </si>
  <si>
    <t>SO 201.2</t>
  </si>
  <si>
    <t>Nová lávka</t>
  </si>
  <si>
    <t>Soupis prací objektu</t>
  </si>
  <si>
    <t>S</t>
  </si>
  <si>
    <t>Stavba:</t>
  </si>
  <si>
    <t>2144</t>
  </si>
  <si>
    <t>Lávka Branská, Domažlice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</si>
  <si>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</si>
  <si>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</si>
  <si>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</si>
  <si>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</si>
  <si>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</si>
  <si>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</si>
  <si>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</si>
  <si>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</si>
  <si>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</si>
  <si>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</si>
  <si>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</si>
  <si>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</si>
  <si>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</si>
  <si>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</si>
  <si>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</si>
  <si>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</si>
  <si>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02620</t>
  </si>
  <si>
    <t>ZKOUŠENÍ KONSTRUKCÍ A PRACÍ NEZÁVISLOU ZKUŠEBNOU</t>
  </si>
  <si>
    <t>KPL</t>
  </si>
  <si>
    <t>PP</t>
  </si>
  <si>
    <t>včetně zkoušek modulu přetvárnosti na pláni a štěrkových vrstvách</t>
  </si>
  <si>
    <t>TS</t>
  </si>
  <si>
    <t>zahrnuje veškeré náklady spojené s objednatelem požadovanými zkouškami</t>
  </si>
  <si>
    <t>02730</t>
  </si>
  <si>
    <t>POMOC PRÁCE ZŘÍZ NEBO ZAJIŠŤ OCHRANU INŽENÝRSKÝCH SÍTÍ</t>
  </si>
  <si>
    <t>ověření poloh stávajících IS, zajištění vytyčení IS, 
včetně poplatku za vytyčení, provizorní podepření/vyvěšení kabelů, vč rozřezání ocelových chrániček, vč jejich odvozu do výkupny železa</t>
  </si>
  <si>
    <t>zahrnuje veškeré náklady spojené s objednatelem požadovanými zařízeními</t>
  </si>
  <si>
    <t>02910</t>
  </si>
  <si>
    <t>OSTATNÍ POŽADAVKY - ZEMĚMĚŘIČSKÁ MĚŘENÍ</t>
  </si>
  <si>
    <t>zaměření skutečného provedení stavby na podkladu katastrální mapy,
včetně výškopisu dle požadavku stavebního povolení</t>
  </si>
  <si>
    <t>zahrnuje veškeré náklady spojené s objednatelem požadovanými pracemi, 
- pro stanovení orientační investorské ceny určete jednotkovou cenu jako 1% odhadované ceny stavby</t>
  </si>
  <si>
    <t>02911</t>
  </si>
  <si>
    <t>OSTATNÍ POŽADAVKY - GEODETICKÉ ZAMĚŘENÍ</t>
  </si>
  <si>
    <t>geodetické zaměření během výstavby</t>
  </si>
  <si>
    <t>zahrnuje veškeré náklady spojené s objednatelem požadovanými pracemi</t>
  </si>
  <si>
    <t>02940</t>
  </si>
  <si>
    <t>OSTATNÍ POŽADAVKY - VYPRACOVÁNÍ DOKUMENTACE</t>
  </si>
  <si>
    <t>havarijní a povodňový plán</t>
  </si>
  <si>
    <t>029412</t>
  </si>
  <si>
    <t>OSTATNÍ POŽADAVKY - VYPRACOVÁNÍ MOSTNÍHO LISTU</t>
  </si>
  <si>
    <t>KUS</t>
  </si>
  <si>
    <t>VV</t>
  </si>
  <si>
    <t xml:space="preserve"> 1 = 1,000 [A]</t>
  </si>
  <si>
    <t>02943</t>
  </si>
  <si>
    <t>OSTATNÍ POŽADAVKY - VYPRACOVÁNÍ RDS</t>
  </si>
  <si>
    <t>tisk 4 paré</t>
  </si>
  <si>
    <t>02944</t>
  </si>
  <si>
    <t>OSTAT POŽADAVKY - DOKUMENTACE SKUTEČ PROVEDENÍ</t>
  </si>
  <si>
    <t>4 paré</t>
  </si>
  <si>
    <t>02945</t>
  </si>
  <si>
    <t>OSTAT POŽADAVKY - GEOMETRICKÝ PLÁN</t>
  </si>
  <si>
    <t>geometrický plán pro zápis do KN, 5ks paré</t>
  </si>
  <si>
    <t>položka zahrnuje:       
- přípravu podkladů, vyhotovení žádosti pro vklad na katastrální úřad
- polní práce spojené s vyhotovením geometrického plánu
- výpočetní a grafické kancelářské práce
- úřední ověření výsledného elaborátu
- schválení návrhu vkladu do katastru nemovitostí příslušným katastrálním úřadem</t>
  </si>
  <si>
    <t>02953</t>
  </si>
  <si>
    <t>OSTATNÍ POŽADAVKY - HLAVNÍ MOSTNÍ PROHLÍDKA</t>
  </si>
  <si>
    <t>položka zahrnuje :
- úkony dle ČSN 73 6221
- provedení hlavní mostní prohlídky oprávněnou fyzickou nebo právnickou osobou
- vyhotovení záznamu (protokolu), který jednoznačně definuje stav mostu</t>
  </si>
  <si>
    <t>029611</t>
  </si>
  <si>
    <t>OSTATNÍ POŽADAVKY - ODBORNÝ DOZOR - GEOTECHNICKÝ</t>
  </si>
  <si>
    <t>HOD</t>
  </si>
  <si>
    <t>kontrola předpokladu IGP při vrtání mikropilot</t>
  </si>
  <si>
    <t xml:space="preserve"> 6 = 6,000 [A]</t>
  </si>
  <si>
    <t>zahrnuje veškeré náklady spojené s objednatelem požadovaným dozorem</t>
  </si>
  <si>
    <t>03100</t>
  </si>
  <si>
    <t>ZAŘÍZENÍ STAVENIŠTĚ - ZŘÍZENÍ, PROVOZ, DEMONTÁŽ</t>
  </si>
  <si>
    <t>včetně oplocení staveniště</t>
  </si>
  <si>
    <t>zahrnuje objednatelem povolené náklady na pořízení (event. pronájem), provozování, udržování a likvidaci zhotovitelova zařízení</t>
  </si>
  <si>
    <t>03720</t>
  </si>
  <si>
    <t>POMOC PRÁCE ZAJIŠŤ NEBO ZŘÍZ REGULACI A OCHRANU DOPRAVY</t>
  </si>
  <si>
    <t>kompletní realizace/demontáž a vyřízení dopravního značení DIO dle přílohy E.2, vyznačení obchozích tras, včetně zajištění zvláštního užívání silnice III/1903</t>
  </si>
  <si>
    <t xml:space="preserve"> 1.000000 = 1,000 [A]</t>
  </si>
  <si>
    <t>zahrnuje objednatelem povolené náklady na požadovaná zařízení zhotovitele</t>
  </si>
  <si>
    <t>014102</t>
  </si>
  <si>
    <t>POPLATKY ZA SKLÁDKU</t>
  </si>
  <si>
    <t>T</t>
  </si>
  <si>
    <t>železobeton 2,5t/m3</t>
  </si>
  <si>
    <t xml:space="preserve"> 1,44*2,5 = 3,600 [A]</t>
  </si>
  <si>
    <t>zahrnuje veškeré poplatky provozovateli skládky související s uložením odpadu na skládce.</t>
  </si>
  <si>
    <t>014122</t>
  </si>
  <si>
    <t>POPLATKY ZA SKLÁDKU TYP S-OO (OSTATNÍ ODPAD)</t>
  </si>
  <si>
    <t>zemina - 1,8 t/m3
kámen- 2,2 t/m3
prostý beton - 2,4t/m3
živice -1,8 t/m3</t>
  </si>
  <si>
    <t>živice 0,181*1,8 = 0,326 [A]</t>
  </si>
  <si>
    <t>bet. dlažba 0,24*2,4 = 0,576 [B]</t>
  </si>
  <si>
    <t>zemina (5,018+18,72+28,227)*1,8 = 93,537 [C]</t>
  </si>
  <si>
    <t>prostý beton 4,06*2,4 = 9,744 [D]</t>
  </si>
  <si>
    <t>kámen 15,602*2,2 = 34,324 [E]</t>
  </si>
  <si>
    <t>Mezisoučet = 138,507 [F]</t>
  </si>
  <si>
    <t>1</t>
  </si>
  <si>
    <t>Zemní práce</t>
  </si>
  <si>
    <t>113136</t>
  </si>
  <si>
    <t>ODSTRANĚNÍ KRYTU ZPEVNĚNÝCH PLOCH S ASFALT POJIVEM, ODVOZ DO 12KM</t>
  </si>
  <si>
    <t>M3</t>
  </si>
  <si>
    <t>živice na mostě, předpokládaná skládka Trhanov</t>
  </si>
  <si>
    <t xml:space="preserve"> 0,01*7,5*2,41 = 0,181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</si>
  <si>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
jednotkové ceny bourání – tento fakt musí být uveden v doplňujícím textu k položce).</t>
  </si>
  <si>
    <t>113186</t>
  </si>
  <si>
    <t>ODSTRANĚNÍ KRYTU ZPEVNĚNÝCH PLOCH Z DLAŽDIC, ODVOZ DO 12KM</t>
  </si>
  <si>
    <t>betonová dlažba za op2
vč obrub</t>
  </si>
  <si>
    <t>za op 2 0.1*0,6*4,0 = 0,240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</si>
  <si>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</si>
  <si>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113326</t>
  </si>
  <si>
    <t>ODSTRAN PODKL ZPEVNĚNÝCH PLOCH Z KAMENIVA NESTMEL, ODVOZ DO 12KM</t>
  </si>
  <si>
    <t>odstranění pokladních vrstev chodníků na předpolích v tl. 200 mm, předpokládaná skládka Trhanov</t>
  </si>
  <si>
    <t xml:space="preserve"> 0,25*(6,2*2,85+4,0*0,6) = 5,018 [A]</t>
  </si>
  <si>
    <t>11352</t>
  </si>
  <si>
    <t>ODSTRANĚNÍ CHODNÍKOVÝCH A SILNIČNÍCH OBRUBNÍKŮ BETONOVÝCH</t>
  </si>
  <si>
    <t>M</t>
  </si>
  <si>
    <t>vč dovozu na skládku, včetně skládkovného</t>
  </si>
  <si>
    <t>u stáv. parkoviště 1,5 = 1,500 [A]</t>
  </si>
  <si>
    <t>za op2 0,6*2 = 1,200 [B]</t>
  </si>
  <si>
    <t>11512</t>
  </si>
  <si>
    <t>ČERPÁNÍ VODY DO 1000 L/MIN</t>
  </si>
  <si>
    <t xml:space="preserve"> 50 = 50,000 [A]</t>
  </si>
  <si>
    <t>Položka čerpání vody na povrchu zahrnuje i potrubí, pohotovost záložní čerpací soupravy a zřízení čerpací jímky. Součástí položky je také následná demontáž a likvidace těchto zařízení</t>
  </si>
  <si>
    <t>11526R</t>
  </si>
  <si>
    <t>PŘEVEDENÍ VODY POTRUBÍM DN 1000 NEBO ŽLABY R.O. DO 2,8M</t>
  </si>
  <si>
    <t>provizorní zatrubnění potoka 2xDN1000 vč uložení a odstranění, vč nákupu/pronájmu materiálu roury, manipulace, přemístění, odvozu</t>
  </si>
  <si>
    <t xml:space="preserve"> 2*12 = 24,000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</si>
  <si>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</si>
  <si>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122736</t>
  </si>
  <si>
    <t>ODKOPÁVKY A PROKOPÁVKY OBECNÉ TŘ. I, ODVOZ DO 12KM</t>
  </si>
  <si>
    <t>Výkopy v korytě pro prahy a pročištění koryta, vč vytvoření těsnící hrázky a jejího následného odstranění, předpokládaná skládka Trhanov</t>
  </si>
  <si>
    <t xml:space="preserve"> 1,2*0,6*8,5+1,4*0,6*15 = 18,720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</si>
  <si>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</si>
  <si>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122836</t>
  </si>
  <si>
    <t>ODKOPÁVKY A PROKOPÁVKY OBECNÉ TŘ. II, ODVOZ DO 12KM</t>
  </si>
  <si>
    <t>předpokládaná skládka Trhanov</t>
  </si>
  <si>
    <t>za rubem OP2 0,18*3,2 = 0,576 [B]</t>
  </si>
  <si>
    <t>za rubem OP1 6,18*3,2 = 19,776 [A]</t>
  </si>
  <si>
    <t>pod chodníkem u OP1 0,3*1,5*17,5 = 7,875 [C]</t>
  </si>
  <si>
    <t>Mezisoučet = 28,227 [D]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</si>
  <si>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</si>
  <si>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9</t>
  </si>
  <si>
    <t>Ostatní konstrukce a práce</t>
  </si>
  <si>
    <t>9112A3</t>
  </si>
  <si>
    <t>ZÁBRADLÍ MOSTNÍ S VODOR MADLY - DEMONTÁŽ S PŘESUNEM</t>
  </si>
  <si>
    <t>demontáž a odstranění stávajícího ocelového zábradlí, odvoz do výkupny železa</t>
  </si>
  <si>
    <t xml:space="preserve"> 10,2*2 = 20,400 [A]</t>
  </si>
  <si>
    <t>položka zahrnuje:
- demontáž a odstranění zařízení
- jeho odvoz na předepsané místo</t>
  </si>
  <si>
    <t>966136</t>
  </si>
  <si>
    <t>BOURÁNÍ KONSTRUKCÍ Z KAMENE NA MC S ODVOZEM DO 12KM</t>
  </si>
  <si>
    <t>opěra 1 0,8*2,45*6,6 = 12,936 [A]</t>
  </si>
  <si>
    <t>opěra 2 0,8*0,68*4,9 = 2,666 [B]</t>
  </si>
  <si>
    <t>Mezisoučet = 15,602 [C]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</si>
  <si>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</si>
  <si>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966156</t>
  </si>
  <si>
    <t>BOURÁNÍ KONSTRUKCÍ Z PROST BETONU S ODVOZEM DO 12KM</t>
  </si>
  <si>
    <t>křídlo vlevo u OP 1 2,05*2,33*0,85 = 4,060 [A]</t>
  </si>
  <si>
    <t>966166</t>
  </si>
  <si>
    <t>BOURÁNÍ KONSTRUKCÍ ZE ŽELEZOBETONU S ODVOZEM DO 12KM</t>
  </si>
  <si>
    <t>desky nosné konstrukce 0,08*7,5*2,4 = 1,440 [A]</t>
  </si>
  <si>
    <t>967186</t>
  </si>
  <si>
    <t>VYBOURÁNÍ ČÁSTÍ KONSTRUKCÍ KOVOVÝCH S ODVOZEM DO 12KM</t>
  </si>
  <si>
    <t>Odvoz do výkupny železa</t>
  </si>
  <si>
    <t>nosníky I270 0,048*7,5*4 = 1,440 [A]</t>
  </si>
  <si>
    <t>položka zahrnuje:
- veškerou manipulaci s vybouranou sutí a hmotami včetně uložení na skládku,
- veškeré další práce plynoucí z technologického předpisu a z platných předpisů,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</si>
  <si>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zemina 1,8t/m3</t>
  </si>
  <si>
    <t>vrty pro mikropiloty 3,14*0,1*0,1*4,0*4*2*1,8 = 1,809 [A]</t>
  </si>
  <si>
    <t>18222</t>
  </si>
  <si>
    <t>ROZPROSTŘENÍ ORNICE VE SVAHU V TL DO 0,15M</t>
  </si>
  <si>
    <t>M2</t>
  </si>
  <si>
    <t xml:space="preserve"> 37+12+6 = 55,000 [A]</t>
  </si>
  <si>
    <t>položka zahrnuje:
nákup materiálu, dopravu, rozprostření ornice v předepsané tloušťce ve svahu přes 1:5</t>
  </si>
  <si>
    <t>18241</t>
  </si>
  <si>
    <t>ZALOŽENÍ TRÁVNÍKU RUČNÍM VÝSEVEM</t>
  </si>
  <si>
    <t>Zahrnuje dodání předepsané travní směsi, její výsev na ornici, zalévání, první pokosení, to vše
bez ohledu na sklon terénu</t>
  </si>
  <si>
    <t>2</t>
  </si>
  <si>
    <t>Základy</t>
  </si>
  <si>
    <t>21331</t>
  </si>
  <si>
    <t>DRENÁŽNÍ VRSTVY Z BETONU MEZEROVITÉHO (DRENÁŽNÍHO)</t>
  </si>
  <si>
    <t>Kolem rubové drenáže</t>
  </si>
  <si>
    <t xml:space="preserve"> 0,3*0,3*1,5*2 = 0,270 [A]</t>
  </si>
  <si>
    <t>Položka zahrnuje:
- dodávku předepsaného materiálu pro drenážní vrstvu, včetně mimostaveništní a vnitrostaveništní dopravy
- provedení drenážní vrstvy předepsaných rozměrů a předepsaného tvaru</t>
  </si>
  <si>
    <t>227841</t>
  </si>
  <si>
    <t>MIKROPILOTY KOMPLET D DO 200MM NA POVRCHU</t>
  </si>
  <si>
    <t>zřízení mikropilot vč. ocelového nátrubku P20x250x250 mm, trubka 89/10
délka kořene 3,5 m, délka trubky 4,3 m</t>
  </si>
  <si>
    <t xml:space="preserve"> 4,0*4*2 = 32,000 [A]</t>
  </si>
  <si>
    <t>Položka mikropiloty obsahuje kompletní práce, které jsou nutné pro předepsanou funkci mikropilot, t.j. dodání trubek a inje ních hmot, osazení a zainjektování trubek, včetně pomocných konstrukcí (lešení, montážní plošiny a pod.). Neobsahuje vrty (uvedou se v položce 261 nebo 266).</t>
  </si>
  <si>
    <t>26144</t>
  </si>
  <si>
    <t>VRTY PRO KOTVENÍ, INJEKTÁŽ A MIKROPILOTY NA POVRCHU TŘ. IV D DO 200MM</t>
  </si>
  <si>
    <t>pravděpodobně vrtání i přes stávající základ!!</t>
  </si>
  <si>
    <t>položka zahrnuje:
přemístění, montáž a demontáž vrtných souprav
svislou dopravu zeminy z vrtu
vodorovnou dopravu zeminy bez uložení na skládku
případně nutné pažení dočasné (včetně odpažení) i trvalé</t>
  </si>
  <si>
    <t>27232</t>
  </si>
  <si>
    <t>ZÁKLADY ZE ŽELEZOBETONU</t>
  </si>
  <si>
    <t>C30/37</t>
  </si>
  <si>
    <t xml:space="preserve"> 0,5*1,2*1,96*2 = 2,352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</si>
  <si>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</si>
  <si>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</si>
  <si>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10505, B500B</t>
  </si>
  <si>
    <t>200
 kg/m3</t>
  </si>
  <si>
    <t xml:space="preserve"> 2,352*0,2 = 0,470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</si>
  <si>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74),
- povrchovou antikorozní úpravu výztuže,
- separaci výztuže,
- osazení měřících zařízení a úpravy pro ně,
- osazení měřících skříní nebo míst pro měření bludných proudů.</t>
  </si>
  <si>
    <t>28999</t>
  </si>
  <si>
    <t>OPLÁŠTĚNÍ (ZPEVNĚNÍ) Z FÓLIE</t>
  </si>
  <si>
    <t>HDPE folie v přechodové oblasti
zahrnuje všechny práce a dodávku materiálu vč.množství potřebného na přesahy ( není součástí MJ)</t>
  </si>
  <si>
    <t xml:space="preserve"> 1,87*1,46+0,43*1,46 = 3,358 [A]</t>
  </si>
  <si>
    <t>Položka zahrnuje:
- dodávku předepsané fólie
- úpravu, očištění a ochranu podkladu
- přichycení k podkladu, případně zatížení
- úpravy spojů a zajištění okrajů
- úpravy pro odvodnění
- nutné přesahy
- mimostaveništní a vnitrostaveništní dopravu</t>
  </si>
  <si>
    <t>3</t>
  </si>
  <si>
    <t>Svislé konstrukce</t>
  </si>
  <si>
    <t>327212</t>
  </si>
  <si>
    <t>ZDI OPĚRNÉ, ZÁRUBNÍ, NÁBŘEŽNÍ Z LOMOVÉHO KAMENE NA MC</t>
  </si>
  <si>
    <t>zídky podél koryta</t>
  </si>
  <si>
    <t xml:space="preserve"> 2,3*(8,4+15,0)*0,3 = 16,146 [A]</t>
  </si>
  <si>
    <t>položka zahrnuje dodávku a osazení lomového kamene, jeho výběr a případnou úpravu, dodávku předepsané malty, spárování.</t>
  </si>
  <si>
    <t>333325</t>
  </si>
  <si>
    <t>MOSTNÍ OPĚRY A KŘÍDLA ZE ŽELEZOVÉHO BETONU DO C30/37</t>
  </si>
  <si>
    <t>kompletní provedení vč.bednění, zřízení pracovních a dilatačních spar, výplně, těsnění a tmelení spar a spojů, zřízení případných prostupů vč.nátěrů proti zemní vlhkosti, letopočtu vlysem do betonu atd.</t>
  </si>
  <si>
    <t>op1 0,5*1,4*1,96+0,25*1,4*0,35*2 = 1,617 [A]</t>
  </si>
  <si>
    <t>op2 0,5*1,29*1,96+0,25*1,29*0,35*2 = 1,490 [B]</t>
  </si>
  <si>
    <t>Mezisoučet = 3,107 [C]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</si>
  <si>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</si>
  <si>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333365</t>
  </si>
  <si>
    <t>VÝZTUŽ MOSTNÍCH OPĚR A KŘÍDEL Z OCELI 10505, B500B</t>
  </si>
  <si>
    <t>0,16t/m3</t>
  </si>
  <si>
    <t xml:space="preserve"> 3,107*0,16 = 0,497 [A]</t>
  </si>
  <si>
    <t>389326</t>
  </si>
  <si>
    <t>MOSTNÍ RÁMOVÉ KONSTR ZE ŽELEZOBETONU DO C40/50</t>
  </si>
  <si>
    <t>C35/45</t>
  </si>
  <si>
    <t xml:space="preserve"> 2,81*1,96 = 5,508 [A]</t>
  </si>
  <si>
    <t>389365</t>
  </si>
  <si>
    <t>VÝZTUŽ MOSTNÍ RÁMOVÉ KONSTRUKCE Z OCELI 10505, B500B</t>
  </si>
  <si>
    <t xml:space="preserve"> 5,508*0,16 = 0,881 [A]</t>
  </si>
  <si>
    <t>4</t>
  </si>
  <si>
    <t>Vodorovné konstrukce</t>
  </si>
  <si>
    <t>451312</t>
  </si>
  <si>
    <t>PODKLADNÍ A VÝPLŇOVÉ VRSTVY Z PROSTÉHO BETONU C12/15</t>
  </si>
  <si>
    <t>podkladní beton pod základ 1,4*2,16*0,15*2 = 0,907 [A]</t>
  </si>
  <si>
    <t>pod drenáž 0,6*1,46*0,25*2 = 0,438 [B]</t>
  </si>
  <si>
    <t>Mezisoučet = 1,345 [C]</t>
  </si>
  <si>
    <t>451314</t>
  </si>
  <si>
    <t>PODKLADNÍ A VÝPLŇOVÉ VRSTVY Z PROSTÉHO BETONU C25/30</t>
  </si>
  <si>
    <t>ložní beton kamenných zídek z lom.kamene C 20/25, tl.200 mm</t>
  </si>
  <si>
    <t xml:space="preserve"> 2,3*(8,4+15,0)*0,2 = 10,764 [A]</t>
  </si>
  <si>
    <t>45152</t>
  </si>
  <si>
    <t>PODKLADNÍ A VÝPLŇOVÉ VRSTVY Z KAMENIVA DRCENÉHO</t>
  </si>
  <si>
    <t>přechodová oblast zásyp - materiál vhodný do násypu</t>
  </si>
  <si>
    <t>rub op1 3,88*3,2*1,3 = 16,141 [A]</t>
  </si>
  <si>
    <t>rub op2 1,2*3,2*1,3 = 4,992 [B]</t>
  </si>
  <si>
    <t>Mezisoučet = 21,133 [C]</t>
  </si>
  <si>
    <t>položka zahrnuje dodávku předepsaného kameniva, mimostaveništní a vnitrostaveništní dopravu a jeho uložení
není-li v zadávací dokumentaci uvedeno jinak, jedná se o nakupovaný materiál</t>
  </si>
  <si>
    <t>45157</t>
  </si>
  <si>
    <t>PODKLADNÍ A VÝPLŇOVÉ VRSTVY Z KAMENIVA TĚŽENÉHO</t>
  </si>
  <si>
    <t>štěrkopískový obsyp HDPE folie tl.150+150mm</t>
  </si>
  <si>
    <t>obsyp HDPE 1,87*1,5*0,3*1,1 = 0,926 [A]</t>
  </si>
  <si>
    <t>obsyp IS 0,5*0,5*5*2 = 2,500 [B]</t>
  </si>
  <si>
    <t>465921</t>
  </si>
  <si>
    <t>DLAŽBY Z BETONOVÝCH DLAŽDIC NA SUCHO</t>
  </si>
  <si>
    <t>chodník za op2, včetně reliéfní dlažby</t>
  </si>
  <si>
    <t xml:space="preserve"> 1,35*20,2 = 27,270 [A]</t>
  </si>
  <si>
    <t>položka zahrnuje:
- nutné zemní práce (svahování, úpravu pláně a pod.)
- úpravu podkladu
- dodávku a uložení dlažby z předepsaných dlaždic do předepsaného tvaru
- spárování, těsnění, tmelení a vyplnění spar případně s vyklínováním
- úprava povrchu pro odvedení srážkové vody
- nezahrnuje podklad pod dlažbu, vykazuje se samostatně položkami SD 45</t>
  </si>
  <si>
    <t>467314</t>
  </si>
  <si>
    <t>STUPNĚ A PRAHY VODNÍCH KORYT Z PROSTÉHO BETONU C25/30</t>
  </si>
  <si>
    <t xml:space="preserve"> 0,6*0,4*(8,4*15,0) = 30,240 [A]</t>
  </si>
  <si>
    <t>položka zahrnuje:
- nutné zemní práce (hloubení rýh apod.)
- dodání  čerstvého  betonu  (betonové  směsi)  požadované  kvality,  jeho  uložení  do požadovaného tvaru při jakékoliv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doplňkových konstrukcí a vybavení,
- úpravy povrchu pro položení požadované izolace, povlaků a nátěrů, případně vyspravení,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</t>
  </si>
  <si>
    <t>5</t>
  </si>
  <si>
    <t>Komunikace</t>
  </si>
  <si>
    <t>56331</t>
  </si>
  <si>
    <t>VOZOVKOVÉ VRSTVY ZE ŠTĚRKODRTI TL. DO 50MM</t>
  </si>
  <si>
    <t>šd 2/4 tl. 40 mm</t>
  </si>
  <si>
    <t>před op1 5,2*3,2 = 16,640 [A]</t>
  </si>
  <si>
    <t>chodník op2 20,2*1,35 = 27,270 [B]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</si>
  <si>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</si>
  <si>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56333</t>
  </si>
  <si>
    <t>VOZOVKOVÉ VRSTVY ZE ŠTĚRKODRTI TL. DO 150MM</t>
  </si>
  <si>
    <t>šd 0/32 tl. 150mm</t>
  </si>
  <si>
    <t>587201</t>
  </si>
  <si>
    <t>PŘEDLÁŽDĚNÍ KRYTU Z VELKÝCH KOSTEK</t>
  </si>
  <si>
    <t>vč odvozu na meziskládku, použití stávajících žulových kostek z meziskládky, včetně pokládky kamenných obrubníků</t>
  </si>
  <si>
    <t>předpolí op1 6,2*2,85 = 17,670 [A]</t>
  </si>
  <si>
    <t>- pod pojmem *předláždění* se rozumí rozebrání stávající dlažby a pokládka dlažby ze stávajícího dlažebního materiálu (bez dodávky nového)
- zahrnuje nezbytnou manipulaci s tímto materiálem (nakládání, doprava, složení, očištění)
- dodání a rozprostření materiálu pro lože a jeho tloušťku předepsanou dokumentací a pro předepsanou výplň spar
- eventuelní doplnění plochy s použitím nového materiálu se vykazuje v položce č.582</t>
  </si>
  <si>
    <t>7</t>
  </si>
  <si>
    <t>Přidružená stavební výroba</t>
  </si>
  <si>
    <t>711112</t>
  </si>
  <si>
    <t>IZOLACE BĚŽNÝCH KONSTRUKCÍ PROTI ZEMNÍ VLHKOSTI ASFALTOVÝMI PÁSY</t>
  </si>
  <si>
    <t>NAIP, těsnění prac.spár</t>
  </si>
  <si>
    <t xml:space="preserve"> 0,3*(1,96*2+0,85*2+0,35*2)*2+1,96*2 = 7,712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</si>
  <si>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</si>
  <si>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711509</t>
  </si>
  <si>
    <t>OCHRANA IZOLACE NA POVRCHU TEXTILIÍ</t>
  </si>
  <si>
    <t>rub opěr a křídel 600g/m2</t>
  </si>
  <si>
    <t xml:space="preserve"> (0,25*2+0,35*2+1,46)*1,78*2*1,3 = 12,310 [A]</t>
  </si>
  <si>
    <t>položka zahrnuje:
- dodání  předepsaného ochranného materiálu
- zřízení ochrany izolace</t>
  </si>
  <si>
    <t>8</t>
  </si>
  <si>
    <t>Potrubí</t>
  </si>
  <si>
    <t>87533</t>
  </si>
  <si>
    <t>POTRUBÍ DREN Z TRUB PLAST DN DO 150MM</t>
  </si>
  <si>
    <t>rubová drenáž DN150
včetně vyústění na líc, vč těsnění na rubu a chráničky</t>
  </si>
  <si>
    <t xml:space="preserve"> (1,46*1,18)*2 = 3,446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</si>
  <si>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</t>
  </si>
  <si>
    <t>87627</t>
  </si>
  <si>
    <t>CHRÁNIČKY Z TRUB PLASTOVÝCH DN DO 100MM</t>
  </si>
  <si>
    <t>chránička 110/94, půlená pro VO</t>
  </si>
  <si>
    <t xml:space="preserve"> 5,0*4 = 20,000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</si>
  <si>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 včetně případně předepsaného utěsnění konců chrániček
- položky platí pro práce prováděné v prostoru zapaženém i nezapaženém a i v kolektorech, chráničkách</t>
  </si>
  <si>
    <t>87633</t>
  </si>
  <si>
    <t>CHRÁNIČKY Z TRUB PLASTOVÝCH DN DO 150MM</t>
  </si>
  <si>
    <t>chránička 125/108</t>
  </si>
  <si>
    <t xml:space="preserve"> 13,5*3 = 40,500 [A]</t>
  </si>
  <si>
    <t>899309</t>
  </si>
  <si>
    <t>DOPLŇKY NA POTRUBÍ - VÝSTRAŽNÁ FÓLIE</t>
  </si>
  <si>
    <t>- Položka zahrnuje veškerý materiál, výrobky a polotovary, včetně mimostaveništní a vnitrostaveništní dopravy (rovněž přesuny), včetně naložení a složení,případně s uložením.</t>
  </si>
  <si>
    <t>9112B1</t>
  </si>
  <si>
    <t>ZÁBRADLÍ MOSTNÍ SE SVISLOU VÝPLNÍ - DODÁVKA A MONTÁŽ</t>
  </si>
  <si>
    <t>komplet vč dřevěných hranolů z tvrdého dřeva (celkem 1,2 m3), vč PKO dle TZ, vč betonových patek 0,4*0,4*0,7m 4 ks, vč ocelových botek, kotevního a spojovacího mateiálu</t>
  </si>
  <si>
    <t xml:space="preserve"> 9,0*2 = 18,000 [A]</t>
  </si>
  <si>
    <t>položka zahrnuje:
dodání zábradlí včetně předepsané povrchové úpravy
kotvení sloupků, t.j. kotevní desky, šrouby z nerez oceli, vrty a zálivku, pokud zadávací
dokumentace nestanoví jinak
případné nivelační hmoty pod kotevní desky</t>
  </si>
  <si>
    <t>91345</t>
  </si>
  <si>
    <t>NIVELAČNÍ ZNAČKY KOVOVÉ</t>
  </si>
  <si>
    <t>nulté měření provést během výstavby, výsledky předat SD</t>
  </si>
  <si>
    <t>položka zahrnuje:
- dodání a osazení nivelační značky včetně nutných zemních prací
- vnitrostaveništní a mimostaveništní dopravu</t>
  </si>
  <si>
    <t>917223</t>
  </si>
  <si>
    <t>SILNIČNÍ A CHODNÍKOVÉ OBRUBY Z BETONOVÝCH OBRUBNÍKŮ ŠÍŘ 100MM</t>
  </si>
  <si>
    <t xml:space="preserve"> 1,35+17,3+1,35 = 20,000 [A]</t>
  </si>
  <si>
    <t>Položka zahrnuje:
dodání a pokládku betonových obrubníků o rozměrech předepsaných zadávací dokumentací
betonové lože i boční betonovou opěrku.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</si>
</sst>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,###,###,##0.00"/>
    <numFmt numFmtId="166" formatCode="#,###,###,###,##0.000"/>
  </numFmts>
  <fonts count="10">
    <font>
      <sz val="11"/>
      <name val="Calibri"/>
      <family val="2"/>
    </font>
    <font>
      <sz val="10"/>
      <name val="Arial"/>
      <family val="2"/>
    </font>
    <font>
      <b/>
      <sz val="16"/>
      <color rgb="FF000000"/>
      <name val="Arial"/>
      <family val="0"/>
    </font>
    <font>
      <b/>
      <sz val="11"/>
      <color rgb="FF000000"/>
      <name val="Arial"/>
      <family val="0"/>
    </font>
    <font>
      <sz val="10"/>
      <color rgb="FFFFFFFF"/>
      <name val="Arial"/>
      <family val="0"/>
    </font>
    <font>
      <b/>
      <sz val="10"/>
      <color rgb="FF000000"/>
      <name val="Arial"/>
      <family val="0"/>
    </font>
    <font>
      <i/>
      <sz val="10"/>
      <color rgb="FF000000"/>
      <name val="Arial"/>
      <family val="0"/>
    </font>
    <font>
      <sz val="11"/>
      <color rgb="FFD9D9D9"/>
      <name val="Calibri"/>
      <family val="0"/>
    </font>
    <font>
      <b/>
      <sz val="11"/>
      <name val="Calibri"/>
      <family val="0"/>
    </font>
    <font>
      <i/>
      <sz val="11"/>
      <name val="Calibri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42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 horizontal="left" vertical="center" wrapText="1"/>
      <protection hidden="1"/>
    </xf>
    <xf numFmtId="164" fontId="3" fillId="0" borderId="0">
      <alignment horizontal="left" vertical="center" wrapText="1"/>
      <protection hidden="1"/>
    </xf>
    <xf numFmtId="164" fontId="4" fillId="0" borderId="0">
      <alignment horizontal="center" vertical="center" wrapText="1"/>
      <protection hidden="1"/>
    </xf>
    <xf numFmtId="164" fontId="5" fillId="0" borderId="0">
      <alignment horizontal="right" vertical="center" wrapText="1"/>
      <protection hidden="1"/>
    </xf>
    <xf numFmtId="164" fontId="6" fillId="0" borderId="0">
      <alignment horizontal="left" vertical="center" wrapText="1"/>
      <protection hidden="1"/>
    </xf>
    <xf numFmtId="164" fontId="5" fillId="0" borderId="0">
      <alignment horizontal="right" vertical="center" wrapText="1"/>
      <protection hidden="1"/>
    </xf>
    <xf numFmtId="164" fontId="3" fillId="0" borderId="0">
      <alignment horizontal="left" vertical="center" wrapText="1"/>
      <protection hidden="1"/>
    </xf>
    <xf numFmtId="164" fontId="5" fillId="0" borderId="0">
      <alignment horizontal="left" vertical="center" wrapText="1"/>
      <protection hidden="1"/>
    </xf>
  </cellStyleXfs>
  <cellXfs count="28">
    <xf numFmtId="164" fontId="0" fillId="0" borderId="0" xfId="0" applyAlignment="1" applyProtection="1">
      <alignment/>
      <protection hidden="1"/>
    </xf>
    <xf numFmtId="164" fontId="7" fillId="2" borderId="0" xfId="0" applyFont="1" applyAlignment="1" applyProtection="1">
      <alignment/>
      <protection hidden="1"/>
    </xf>
    <xf numFmtId="164" fontId="5" fillId="2" borderId="0" xfId="37" applyFont="1" applyAlignment="1" applyProtection="1">
      <alignment horizontal="right" vertical="center" wrapText="1"/>
      <protection hidden="1"/>
    </xf>
    <xf numFmtId="164" fontId="0" fillId="2" borderId="0" xfId="0" applyAlignment="1" applyProtection="1">
      <alignment/>
      <protection hidden="1"/>
    </xf>
    <xf numFmtId="164" fontId="2" fillId="2" borderId="0" xfId="34" applyFont="1" applyBorder="1" applyAlignment="1" applyProtection="1">
      <alignment horizontal="left" vertical="center" wrapText="1"/>
      <protection hidden="1"/>
    </xf>
    <xf numFmtId="164" fontId="5" fillId="2" borderId="0" xfId="39" applyFont="1" applyAlignment="1" applyProtection="1">
      <alignment horizontal="right" vertical="center" wrapText="1"/>
      <protection hidden="1"/>
    </xf>
    <xf numFmtId="165" fontId="5" fillId="2" borderId="0" xfId="39" applyAlignment="1" applyProtection="1">
      <alignment horizontal="right" vertical="center" wrapText="1"/>
      <protection hidden="1"/>
    </xf>
    <xf numFmtId="164" fontId="4" fillId="3" borderId="1" xfId="36" applyFont="1" applyBorder="1" applyAlignment="1" applyProtection="1">
      <alignment horizontal="center" vertical="center" wrapText="1"/>
      <protection hidden="1"/>
    </xf>
    <xf numFmtId="164" fontId="5" fillId="0" borderId="1" xfId="37" applyFont="1" applyBorder="1" applyAlignment="1" applyProtection="1">
      <alignment horizontal="right" vertical="center" wrapText="1"/>
      <protection hidden="1"/>
    </xf>
    <xf numFmtId="165" fontId="5" fillId="0" borderId="1" xfId="37" applyBorder="1" applyAlignment="1" applyProtection="1">
      <alignment horizontal="right" vertical="center" wrapText="1"/>
      <protection hidden="1"/>
    </xf>
    <xf numFmtId="164" fontId="7" fillId="0" borderId="0" xfId="0" applyFont="1" applyAlignment="1" applyProtection="1">
      <alignment/>
      <protection hidden="1"/>
    </xf>
    <xf numFmtId="164" fontId="2" fillId="2" borderId="0" xfId="34" applyFont="1" applyAlignment="1" applyProtection="1">
      <alignment horizontal="left" vertical="center" wrapText="1"/>
      <protection hidden="1"/>
    </xf>
    <xf numFmtId="164" fontId="3" fillId="2" borderId="0" xfId="40" applyFont="1" applyAlignment="1" applyProtection="1">
      <alignment horizontal="left" vertical="center" wrapText="1"/>
      <protection hidden="1"/>
    </xf>
    <xf numFmtId="164" fontId="3" fillId="2" borderId="0" xfId="40" applyFont="1" applyBorder="1" applyAlignment="1" applyProtection="1">
      <alignment horizontal="right" vertical="center" wrapText="1"/>
      <protection hidden="1"/>
    </xf>
    <xf numFmtId="164" fontId="0" fillId="2" borderId="1" xfId="0" applyFont="1" applyBorder="1" applyAlignment="1" applyProtection="1">
      <alignment horizontal="center"/>
      <protection hidden="1"/>
    </xf>
    <xf numFmtId="165" fontId="0" fillId="2" borderId="1" xfId="0" applyBorder="1" applyAlignment="1" applyProtection="1">
      <alignment horizontal="center"/>
      <protection hidden="1"/>
    </xf>
    <xf numFmtId="164" fontId="8" fillId="2" borderId="1" xfId="0" applyFont="1" applyBorder="1" applyAlignment="1" applyProtection="1">
      <alignment/>
      <protection hidden="1"/>
    </xf>
    <xf numFmtId="164" fontId="8" fillId="2" borderId="1" xfId="0" applyFont="1" applyBorder="1" applyAlignment="1" applyProtection="1">
      <alignment horizontal="right"/>
      <protection hidden="1"/>
    </xf>
    <xf numFmtId="165" fontId="8" fillId="2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/>
      <protection hidden="1"/>
    </xf>
    <xf numFmtId="164" fontId="0" fillId="0" borderId="1" xfId="0" applyFont="1" applyBorder="1" applyAlignment="1" applyProtection="1">
      <alignment horizontal="right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6" fontId="0" fillId="0" borderId="1" xfId="0" applyBorder="1" applyAlignment="1" applyProtection="1">
      <alignment horizontal="center"/>
      <protection hidden="1"/>
    </xf>
    <xf numFmtId="165" fontId="0" fillId="4" borderId="1" xfId="0" applyBorder="1" applyAlignment="1" applyProtection="1">
      <alignment horizontal="center"/>
      <protection hidden="1"/>
    </xf>
    <xf numFmtId="165" fontId="0" fillId="0" borderId="1" xfId="0" applyBorder="1" applyAlignment="1" applyProtection="1">
      <alignment horizontal="center"/>
      <protection hidden="1"/>
    </xf>
    <xf numFmtId="165" fontId="0" fillId="0" borderId="0" xfId="0" applyAlignment="1" applyProtection="1">
      <alignment/>
      <protection hidden="1"/>
    </xf>
    <xf numFmtId="164" fontId="9" fillId="0" borderId="1" xfId="0" applyFont="1" applyBorder="1" applyAlignment="1" applyProtection="1">
      <alignment wrapText="1"/>
      <protection hidden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RekapitulaceSoupisPraciStyle" xfId="34"/>
    <cellStyle name="NadpisStrukturyStyle" xfId="35"/>
    <cellStyle name="NadpisySloupcuStyle" xfId="36"/>
    <cellStyle name="NormalStyle" xfId="37"/>
    <cellStyle name="PolDoplnInfoStyle" xfId="38"/>
    <cellStyle name="RekapitulaceCenyStyle" xfId="39"/>
    <cellStyle name="StavbaRozpocetHeaderStyle" xfId="40"/>
    <cellStyle name="StavebniDilStyle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D8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1A5BD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361950</xdr:colOff>
      <xdr:row>1</xdr:row>
      <xdr:rowOff>171450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361950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361950</xdr:colOff>
      <xdr:row>1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361950</xdr:colOff>
      <xdr:row>1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12"/>
  <sheetViews>
    <sheetView tabSelected="1" workbookViewId="0" topLeftCell="A1">
      <selection activeCell="A1" sqref="A1"/>
    </sheetView>
  </sheetViews>
  <sheetFormatPr defaultColWidth="8.710937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 customHeight="1">
      <c r="A2" s="3"/>
      <c r="B2" s="4" t="s">
        <v>2</v>
      </c>
      <c r="C2" s="3"/>
      <c r="D2" s="3"/>
      <c r="E2" s="3"/>
    </row>
    <row r="3" spans="1:5" ht="15">
      <c r="A3" s="3"/>
      <c r="B3" s="4"/>
      <c r="C3" s="3"/>
      <c r="D3" s="3"/>
      <c r="E3" s="3"/>
    </row>
    <row r="4" spans="1:5" ht="20.25" customHeight="1">
      <c r="A4" s="3"/>
      <c r="B4" s="4" t="s">
        <v>3</v>
      </c>
      <c r="C4" s="4"/>
      <c r="D4" s="4"/>
      <c r="E4" s="4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SUM(C10:C12)</f>
        <v>0</v>
      </c>
      <c r="D6" s="3"/>
      <c r="E6" s="3"/>
    </row>
    <row r="7" spans="1:5" ht="15">
      <c r="A7" s="3"/>
      <c r="B7" s="5" t="s">
        <v>5</v>
      </c>
      <c r="C7" s="6">
        <f>SUM(E10:E12)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000'!I3</f>
        <v>0</v>
      </c>
      <c r="D10" s="9">
        <f>SUMIFS('SO 000'!O:O,'SO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201.1'!I3</f>
        <v>0</v>
      </c>
      <c r="D11" s="9">
        <f>SUMIFS('SO 201.1'!O:O,'SO 201.1'!A:A,"P")</f>
        <v>0</v>
      </c>
      <c r="E11" s="9">
        <f>C11+D11</f>
        <v>0</v>
      </c>
    </row>
    <row r="12" spans="1:5" ht="15">
      <c r="A12" s="8" t="s">
        <v>15</v>
      </c>
      <c r="B12" s="8" t="s">
        <v>16</v>
      </c>
      <c r="C12" s="9">
        <f>'SO 201.2'!I3</f>
        <v>0</v>
      </c>
      <c r="D12" s="9">
        <f>SUMIFS('SO 201.2'!O:O,'SO 201.2'!A:A,"P")</f>
        <v>0</v>
      </c>
      <c r="E12" s="9">
        <f>C12+D12</f>
        <v>0</v>
      </c>
    </row>
  </sheetData>
  <mergeCells count="2">
    <mergeCell ref="B2:B3"/>
    <mergeCell ref="B4:E4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scale="70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P51"/>
  <sheetViews>
    <sheetView workbookViewId="0" topLeftCell="A1">
      <selection activeCell="A1" sqref="A1"/>
    </sheetView>
  </sheetViews>
  <sheetFormatPr defaultColWidth="8.710937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11" t="s">
        <v>17</v>
      </c>
      <c r="F2" s="3"/>
      <c r="G2" s="3"/>
      <c r="H2" s="3"/>
      <c r="I2" s="3"/>
    </row>
    <row r="3" spans="1:16" ht="15" customHeight="1">
      <c r="A3" t="s">
        <v>18</v>
      </c>
      <c r="B3" s="12" t="s">
        <v>19</v>
      </c>
      <c r="C3" s="13" t="s">
        <v>20</v>
      </c>
      <c r="D3" s="13"/>
      <c r="E3" s="12" t="s">
        <v>21</v>
      </c>
      <c r="F3" s="3"/>
      <c r="G3" s="3"/>
      <c r="H3" s="14" t="s">
        <v>11</v>
      </c>
      <c r="I3" s="15">
        <f>SUMIFS(I8:I51,A8:A51,"SD")</f>
        <v>0</v>
      </c>
      <c r="O3">
        <v>0</v>
      </c>
      <c r="P3">
        <v>2</v>
      </c>
    </row>
    <row r="4" spans="1:16" ht="15" customHeight="1">
      <c r="A4" t="s">
        <v>22</v>
      </c>
      <c r="B4" s="12" t="s">
        <v>23</v>
      </c>
      <c r="C4" s="13" t="s">
        <v>11</v>
      </c>
      <c r="D4" s="13"/>
      <c r="E4" s="12" t="s">
        <v>12</v>
      </c>
      <c r="F4" s="3"/>
      <c r="G4" s="3"/>
      <c r="H4" s="3"/>
      <c r="I4" s="3"/>
      <c r="O4">
        <v>0.15</v>
      </c>
      <c r="P4">
        <v>2</v>
      </c>
    </row>
    <row r="5" spans="1:15" ht="15" customHeight="1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/>
      <c r="O5">
        <v>0.21</v>
      </c>
    </row>
    <row r="6" spans="1:9" ht="15">
      <c r="A6" s="7"/>
      <c r="B6" s="7"/>
      <c r="C6" s="7"/>
      <c r="D6" s="7"/>
      <c r="E6" s="7"/>
      <c r="F6" s="7"/>
      <c r="G6" s="7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6" t="s">
        <v>34</v>
      </c>
      <c r="B8" s="16"/>
      <c r="C8" s="17" t="s">
        <v>35</v>
      </c>
      <c r="D8" s="16"/>
      <c r="E8" s="16" t="s">
        <v>36</v>
      </c>
      <c r="F8" s="16"/>
      <c r="G8" s="16"/>
      <c r="H8" s="16"/>
      <c r="I8" s="18">
        <f>SUMIFS(I9:I51,A9:A51,"P")</f>
        <v>0</v>
      </c>
    </row>
    <row r="9" spans="1:16" ht="15">
      <c r="A9" s="19" t="s">
        <v>37</v>
      </c>
      <c r="B9" s="19">
        <v>1</v>
      </c>
      <c r="C9" s="20" t="s">
        <v>38</v>
      </c>
      <c r="D9" s="19"/>
      <c r="E9" s="21" t="s">
        <v>39</v>
      </c>
      <c r="F9" s="22" t="s">
        <v>40</v>
      </c>
      <c r="G9" s="23">
        <v>1</v>
      </c>
      <c r="H9" s="24">
        <v>0</v>
      </c>
      <c r="I9" s="25">
        <f>ROUND(G9*H9,P4)</f>
        <v>0</v>
      </c>
      <c r="O9" s="26">
        <f>I9*0.21</f>
        <v>0</v>
      </c>
      <c r="P9">
        <v>3</v>
      </c>
    </row>
    <row r="10" spans="1:9" ht="15">
      <c r="A10" s="19" t="s">
        <v>41</v>
      </c>
      <c r="B10" s="19"/>
      <c r="C10" s="19"/>
      <c r="D10" s="19"/>
      <c r="E10" s="21" t="s">
        <v>42</v>
      </c>
      <c r="F10" s="19"/>
      <c r="G10" s="19"/>
      <c r="H10" s="19"/>
      <c r="I10" s="19"/>
    </row>
    <row r="11" spans="1:9" ht="28.5">
      <c r="A11" s="19" t="s">
        <v>43</v>
      </c>
      <c r="B11" s="19"/>
      <c r="C11" s="19"/>
      <c r="D11" s="19"/>
      <c r="E11" s="21" t="s">
        <v>44</v>
      </c>
      <c r="F11" s="19"/>
      <c r="G11" s="19"/>
      <c r="H11" s="19"/>
      <c r="I11" s="19"/>
    </row>
    <row r="12" spans="1:16" ht="15">
      <c r="A12" s="19" t="s">
        <v>37</v>
      </c>
      <c r="B12" s="19">
        <v>2</v>
      </c>
      <c r="C12" s="20" t="s">
        <v>45</v>
      </c>
      <c r="D12" s="19"/>
      <c r="E12" s="21" t="s">
        <v>46</v>
      </c>
      <c r="F12" s="22" t="s">
        <v>40</v>
      </c>
      <c r="G12" s="23">
        <v>1</v>
      </c>
      <c r="H12" s="24">
        <v>0</v>
      </c>
      <c r="I12" s="25">
        <f>ROUND(G12*H12,P4)</f>
        <v>0</v>
      </c>
      <c r="O12" s="26">
        <f>I12*0.21</f>
        <v>0</v>
      </c>
      <c r="P12">
        <v>3</v>
      </c>
    </row>
    <row r="13" spans="1:9" ht="42.75">
      <c r="A13" s="19" t="s">
        <v>41</v>
      </c>
      <c r="B13" s="19"/>
      <c r="C13" s="19"/>
      <c r="D13" s="19"/>
      <c r="E13" s="21" t="s">
        <v>47</v>
      </c>
      <c r="F13" s="19"/>
      <c r="G13" s="19"/>
      <c r="H13" s="19"/>
      <c r="I13" s="19"/>
    </row>
    <row r="14" spans="1:9" ht="28.5">
      <c r="A14" s="19" t="s">
        <v>43</v>
      </c>
      <c r="B14" s="19"/>
      <c r="C14" s="19"/>
      <c r="D14" s="19"/>
      <c r="E14" s="21" t="s">
        <v>48</v>
      </c>
      <c r="F14" s="19"/>
      <c r="G14" s="19"/>
      <c r="H14" s="19"/>
      <c r="I14" s="19"/>
    </row>
    <row r="15" spans="1:16" ht="15">
      <c r="A15" s="19" t="s">
        <v>37</v>
      </c>
      <c r="B15" s="19">
        <v>3</v>
      </c>
      <c r="C15" s="20" t="s">
        <v>49</v>
      </c>
      <c r="D15" s="19"/>
      <c r="E15" s="21" t="s">
        <v>50</v>
      </c>
      <c r="F15" s="22" t="s">
        <v>40</v>
      </c>
      <c r="G15" s="23">
        <v>1</v>
      </c>
      <c r="H15" s="24">
        <v>0</v>
      </c>
      <c r="I15" s="25">
        <f>ROUND(G15*H15,P4)</f>
        <v>0</v>
      </c>
      <c r="O15" s="26">
        <f>I15*0.21</f>
        <v>0</v>
      </c>
      <c r="P15">
        <v>3</v>
      </c>
    </row>
    <row r="16" spans="1:9" ht="28.5">
      <c r="A16" s="19" t="s">
        <v>41</v>
      </c>
      <c r="B16" s="19"/>
      <c r="C16" s="19"/>
      <c r="D16" s="19"/>
      <c r="E16" s="21" t="s">
        <v>51</v>
      </c>
      <c r="F16" s="19"/>
      <c r="G16" s="19"/>
      <c r="H16" s="19"/>
      <c r="I16" s="19"/>
    </row>
    <row r="17" spans="1:9" ht="57">
      <c r="A17" s="19" t="s">
        <v>43</v>
      </c>
      <c r="B17" s="19"/>
      <c r="C17" s="19"/>
      <c r="D17" s="19"/>
      <c r="E17" s="21" t="s">
        <v>52</v>
      </c>
      <c r="F17" s="19"/>
      <c r="G17" s="19"/>
      <c r="H17" s="19"/>
      <c r="I17" s="19"/>
    </row>
    <row r="18" spans="1:16" ht="15">
      <c r="A18" s="19" t="s">
        <v>37</v>
      </c>
      <c r="B18" s="19">
        <v>4</v>
      </c>
      <c r="C18" s="20" t="s">
        <v>53</v>
      </c>
      <c r="D18" s="19"/>
      <c r="E18" s="21" t="s">
        <v>54</v>
      </c>
      <c r="F18" s="22" t="s">
        <v>40</v>
      </c>
      <c r="G18" s="23">
        <v>1</v>
      </c>
      <c r="H18" s="24">
        <v>0</v>
      </c>
      <c r="I18" s="25">
        <f>ROUND(G18*H18,P4)</f>
        <v>0</v>
      </c>
      <c r="O18" s="26">
        <f>I18*0.21</f>
        <v>0</v>
      </c>
      <c r="P18">
        <v>3</v>
      </c>
    </row>
    <row r="19" spans="1:9" ht="15">
      <c r="A19" s="19" t="s">
        <v>41</v>
      </c>
      <c r="B19" s="19"/>
      <c r="C19" s="19"/>
      <c r="D19" s="19"/>
      <c r="E19" s="21" t="s">
        <v>55</v>
      </c>
      <c r="F19" s="19"/>
      <c r="G19" s="19"/>
      <c r="H19" s="19"/>
      <c r="I19" s="19"/>
    </row>
    <row r="20" spans="1:9" ht="28.5">
      <c r="A20" s="19" t="s">
        <v>43</v>
      </c>
      <c r="B20" s="19"/>
      <c r="C20" s="19"/>
      <c r="D20" s="19"/>
      <c r="E20" s="21" t="s">
        <v>56</v>
      </c>
      <c r="F20" s="19"/>
      <c r="G20" s="19"/>
      <c r="H20" s="19"/>
      <c r="I20" s="19"/>
    </row>
    <row r="21" spans="1:16" ht="15">
      <c r="A21" s="19" t="s">
        <v>37</v>
      </c>
      <c r="B21" s="19">
        <v>5</v>
      </c>
      <c r="C21" s="20" t="s">
        <v>57</v>
      </c>
      <c r="D21" s="19"/>
      <c r="E21" s="21" t="s">
        <v>58</v>
      </c>
      <c r="F21" s="22" t="s">
        <v>40</v>
      </c>
      <c r="G21" s="23">
        <v>1</v>
      </c>
      <c r="H21" s="24">
        <v>0</v>
      </c>
      <c r="I21" s="25">
        <f>ROUND(G21*H21,P4)</f>
        <v>0</v>
      </c>
      <c r="O21" s="26">
        <f>I21*0.21</f>
        <v>0</v>
      </c>
      <c r="P21">
        <v>3</v>
      </c>
    </row>
    <row r="22" spans="1:9" ht="15">
      <c r="A22" s="19" t="s">
        <v>41</v>
      </c>
      <c r="B22" s="19"/>
      <c r="C22" s="19"/>
      <c r="D22" s="19"/>
      <c r="E22" s="21" t="s">
        <v>59</v>
      </c>
      <c r="F22" s="19"/>
      <c r="G22" s="19"/>
      <c r="H22" s="19"/>
      <c r="I22" s="19"/>
    </row>
    <row r="23" spans="1:9" ht="28.5">
      <c r="A23" s="19" t="s">
        <v>43</v>
      </c>
      <c r="B23" s="19"/>
      <c r="C23" s="19"/>
      <c r="D23" s="19"/>
      <c r="E23" s="21" t="s">
        <v>56</v>
      </c>
      <c r="F23" s="19"/>
      <c r="G23" s="19"/>
      <c r="H23" s="19"/>
      <c r="I23" s="19"/>
    </row>
    <row r="24" spans="1:16" ht="15">
      <c r="A24" s="19" t="s">
        <v>37</v>
      </c>
      <c r="B24" s="19">
        <v>6</v>
      </c>
      <c r="C24" s="20" t="s">
        <v>60</v>
      </c>
      <c r="D24" s="19"/>
      <c r="E24" s="21" t="s">
        <v>61</v>
      </c>
      <c r="F24" s="22" t="s">
        <v>62</v>
      </c>
      <c r="G24" s="23">
        <v>1</v>
      </c>
      <c r="H24" s="24">
        <v>0</v>
      </c>
      <c r="I24" s="25">
        <f>ROUND(G24*H24,P4)</f>
        <v>0</v>
      </c>
      <c r="O24" s="26">
        <f>I24*0.21</f>
        <v>0</v>
      </c>
      <c r="P24">
        <v>3</v>
      </c>
    </row>
    <row r="25" spans="1:9" ht="15">
      <c r="A25" s="19" t="s">
        <v>41</v>
      </c>
      <c r="B25" s="19"/>
      <c r="C25" s="19"/>
      <c r="D25" s="19"/>
      <c r="E25" s="21"/>
      <c r="F25" s="19"/>
      <c r="G25" s="19"/>
      <c r="H25" s="19"/>
      <c r="I25" s="19"/>
    </row>
    <row r="26" spans="1:9" ht="15">
      <c r="A26" s="19" t="s">
        <v>63</v>
      </c>
      <c r="B26" s="19"/>
      <c r="C26" s="19"/>
      <c r="D26" s="19"/>
      <c r="E26" s="27" t="s">
        <v>64</v>
      </c>
      <c r="F26" s="19"/>
      <c r="G26" s="19"/>
      <c r="H26" s="19"/>
      <c r="I26" s="19"/>
    </row>
    <row r="27" spans="1:9" ht="28.5">
      <c r="A27" s="19" t="s">
        <v>43</v>
      </c>
      <c r="B27" s="19"/>
      <c r="C27" s="19"/>
      <c r="D27" s="19"/>
      <c r="E27" s="21" t="s">
        <v>56</v>
      </c>
      <c r="F27" s="19"/>
      <c r="G27" s="19"/>
      <c r="H27" s="19"/>
      <c r="I27" s="19"/>
    </row>
    <row r="28" spans="1:16" ht="15">
      <c r="A28" s="19" t="s">
        <v>37</v>
      </c>
      <c r="B28" s="19">
        <v>7</v>
      </c>
      <c r="C28" s="20" t="s">
        <v>65</v>
      </c>
      <c r="D28" s="19"/>
      <c r="E28" s="21" t="s">
        <v>66</v>
      </c>
      <c r="F28" s="22" t="s">
        <v>40</v>
      </c>
      <c r="G28" s="23">
        <v>1</v>
      </c>
      <c r="H28" s="24">
        <v>0</v>
      </c>
      <c r="I28" s="25">
        <f>ROUND(G28*H28,P4)</f>
        <v>0</v>
      </c>
      <c r="O28" s="26">
        <f>I28*0.21</f>
        <v>0</v>
      </c>
      <c r="P28">
        <v>3</v>
      </c>
    </row>
    <row r="29" spans="1:9" ht="15">
      <c r="A29" s="19" t="s">
        <v>41</v>
      </c>
      <c r="B29" s="19"/>
      <c r="C29" s="19"/>
      <c r="D29" s="19"/>
      <c r="E29" s="21" t="s">
        <v>67</v>
      </c>
      <c r="F29" s="19"/>
      <c r="G29" s="19"/>
      <c r="H29" s="19"/>
      <c r="I29" s="19"/>
    </row>
    <row r="30" spans="1:9" ht="28.5">
      <c r="A30" s="19" t="s">
        <v>43</v>
      </c>
      <c r="B30" s="19"/>
      <c r="C30" s="19"/>
      <c r="D30" s="19"/>
      <c r="E30" s="21" t="s">
        <v>56</v>
      </c>
      <c r="F30" s="19"/>
      <c r="G30" s="19"/>
      <c r="H30" s="19"/>
      <c r="I30" s="19"/>
    </row>
    <row r="31" spans="1:16" ht="15">
      <c r="A31" s="19" t="s">
        <v>37</v>
      </c>
      <c r="B31" s="19">
        <v>8</v>
      </c>
      <c r="C31" s="20" t="s">
        <v>68</v>
      </c>
      <c r="D31" s="19"/>
      <c r="E31" s="21" t="s">
        <v>69</v>
      </c>
      <c r="F31" s="22" t="s">
        <v>40</v>
      </c>
      <c r="G31" s="23">
        <v>1</v>
      </c>
      <c r="H31" s="24">
        <v>0</v>
      </c>
      <c r="I31" s="25">
        <f>ROUND(G31*H31,P4)</f>
        <v>0</v>
      </c>
      <c r="O31" s="26">
        <f>I31*0.21</f>
        <v>0</v>
      </c>
      <c r="P31">
        <v>3</v>
      </c>
    </row>
    <row r="32" spans="1:9" ht="15">
      <c r="A32" s="19" t="s">
        <v>41</v>
      </c>
      <c r="B32" s="19"/>
      <c r="C32" s="19"/>
      <c r="D32" s="19"/>
      <c r="E32" s="21" t="s">
        <v>70</v>
      </c>
      <c r="F32" s="19"/>
      <c r="G32" s="19"/>
      <c r="H32" s="19"/>
      <c r="I32" s="19"/>
    </row>
    <row r="33" spans="1:9" ht="28.5">
      <c r="A33" s="19" t="s">
        <v>43</v>
      </c>
      <c r="B33" s="19"/>
      <c r="C33" s="19"/>
      <c r="D33" s="19"/>
      <c r="E33" s="21" t="s">
        <v>56</v>
      </c>
      <c r="F33" s="19"/>
      <c r="G33" s="19"/>
      <c r="H33" s="19"/>
      <c r="I33" s="19"/>
    </row>
    <row r="34" spans="1:16" ht="15">
      <c r="A34" s="19" t="s">
        <v>37</v>
      </c>
      <c r="B34" s="19">
        <v>9</v>
      </c>
      <c r="C34" s="20" t="s">
        <v>71</v>
      </c>
      <c r="D34" s="19"/>
      <c r="E34" s="21" t="s">
        <v>72</v>
      </c>
      <c r="F34" s="22" t="s">
        <v>40</v>
      </c>
      <c r="G34" s="23">
        <v>1</v>
      </c>
      <c r="H34" s="24">
        <v>0</v>
      </c>
      <c r="I34" s="25">
        <f>ROUND(G34*H34,P4)</f>
        <v>0</v>
      </c>
      <c r="O34" s="26">
        <f>I34*0.21</f>
        <v>0</v>
      </c>
      <c r="P34">
        <v>3</v>
      </c>
    </row>
    <row r="35" spans="1:9" ht="15">
      <c r="A35" s="19" t="s">
        <v>41</v>
      </c>
      <c r="B35" s="19"/>
      <c r="C35" s="19"/>
      <c r="D35" s="19"/>
      <c r="E35" s="21" t="s">
        <v>73</v>
      </c>
      <c r="F35" s="19"/>
      <c r="G35" s="19"/>
      <c r="H35" s="19"/>
      <c r="I35" s="19"/>
    </row>
    <row r="36" spans="1:9" ht="99.75">
      <c r="A36" s="19" t="s">
        <v>43</v>
      </c>
      <c r="B36" s="19"/>
      <c r="C36" s="19"/>
      <c r="D36" s="19"/>
      <c r="E36" s="21" t="s">
        <v>74</v>
      </c>
      <c r="F36" s="19"/>
      <c r="G36" s="19"/>
      <c r="H36" s="19"/>
      <c r="I36" s="19"/>
    </row>
    <row r="37" spans="1:16" ht="15">
      <c r="A37" s="19" t="s">
        <v>37</v>
      </c>
      <c r="B37" s="19">
        <v>10</v>
      </c>
      <c r="C37" s="20" t="s">
        <v>75</v>
      </c>
      <c r="D37" s="19"/>
      <c r="E37" s="21" t="s">
        <v>76</v>
      </c>
      <c r="F37" s="22" t="s">
        <v>62</v>
      </c>
      <c r="G37" s="23">
        <v>1</v>
      </c>
      <c r="H37" s="24">
        <v>0</v>
      </c>
      <c r="I37" s="25">
        <f>ROUND(G37*H37,P4)</f>
        <v>0</v>
      </c>
      <c r="O37" s="26">
        <f>I37*0.21</f>
        <v>0</v>
      </c>
      <c r="P37">
        <v>3</v>
      </c>
    </row>
    <row r="38" spans="1:9" ht="15">
      <c r="A38" s="19" t="s">
        <v>41</v>
      </c>
      <c r="B38" s="19"/>
      <c r="C38" s="19"/>
      <c r="D38" s="19"/>
      <c r="E38" s="21"/>
      <c r="F38" s="19"/>
      <c r="G38" s="19"/>
      <c r="H38" s="19"/>
      <c r="I38" s="19"/>
    </row>
    <row r="39" spans="1:9" ht="15">
      <c r="A39" s="19" t="s">
        <v>63</v>
      </c>
      <c r="B39" s="19"/>
      <c r="C39" s="19"/>
      <c r="D39" s="19"/>
      <c r="E39" s="27" t="s">
        <v>64</v>
      </c>
      <c r="F39" s="19"/>
      <c r="G39" s="19"/>
      <c r="H39" s="19"/>
      <c r="I39" s="19"/>
    </row>
    <row r="40" spans="1:9" ht="85.5">
      <c r="A40" s="19" t="s">
        <v>43</v>
      </c>
      <c r="B40" s="19"/>
      <c r="C40" s="19"/>
      <c r="D40" s="19"/>
      <c r="E40" s="21" t="s">
        <v>77</v>
      </c>
      <c r="F40" s="19"/>
      <c r="G40" s="19"/>
      <c r="H40" s="19"/>
      <c r="I40" s="19"/>
    </row>
    <row r="41" spans="1:16" ht="15">
      <c r="A41" s="19" t="s">
        <v>37</v>
      </c>
      <c r="B41" s="19">
        <v>11</v>
      </c>
      <c r="C41" s="20" t="s">
        <v>78</v>
      </c>
      <c r="D41" s="19"/>
      <c r="E41" s="21" t="s">
        <v>79</v>
      </c>
      <c r="F41" s="22" t="s">
        <v>80</v>
      </c>
      <c r="G41" s="23">
        <v>6</v>
      </c>
      <c r="H41" s="24">
        <v>0</v>
      </c>
      <c r="I41" s="25">
        <f>ROUND(G41*H41,P4)</f>
        <v>0</v>
      </c>
      <c r="O41" s="26">
        <f>I41*0.21</f>
        <v>0</v>
      </c>
      <c r="P41">
        <v>3</v>
      </c>
    </row>
    <row r="42" spans="1:9" ht="15">
      <c r="A42" s="19" t="s">
        <v>41</v>
      </c>
      <c r="B42" s="19"/>
      <c r="C42" s="19"/>
      <c r="D42" s="19"/>
      <c r="E42" s="21" t="s">
        <v>81</v>
      </c>
      <c r="F42" s="19"/>
      <c r="G42" s="19"/>
      <c r="H42" s="19"/>
      <c r="I42" s="19"/>
    </row>
    <row r="43" spans="1:9" ht="15">
      <c r="A43" s="19" t="s">
        <v>63</v>
      </c>
      <c r="B43" s="19"/>
      <c r="C43" s="19"/>
      <c r="D43" s="19"/>
      <c r="E43" s="27" t="s">
        <v>82</v>
      </c>
      <c r="F43" s="19"/>
      <c r="G43" s="19"/>
      <c r="H43" s="19"/>
      <c r="I43" s="19"/>
    </row>
    <row r="44" spans="1:9" ht="28.5">
      <c r="A44" s="19" t="s">
        <v>43</v>
      </c>
      <c r="B44" s="19"/>
      <c r="C44" s="19"/>
      <c r="D44" s="19"/>
      <c r="E44" s="21" t="s">
        <v>83</v>
      </c>
      <c r="F44" s="19"/>
      <c r="G44" s="19"/>
      <c r="H44" s="19"/>
      <c r="I44" s="19"/>
    </row>
    <row r="45" spans="1:16" ht="15">
      <c r="A45" s="19" t="s">
        <v>37</v>
      </c>
      <c r="B45" s="19">
        <v>12</v>
      </c>
      <c r="C45" s="20" t="s">
        <v>84</v>
      </c>
      <c r="D45" s="19"/>
      <c r="E45" s="21" t="s">
        <v>85</v>
      </c>
      <c r="F45" s="22" t="s">
        <v>40</v>
      </c>
      <c r="G45" s="23">
        <v>1</v>
      </c>
      <c r="H45" s="24">
        <v>0</v>
      </c>
      <c r="I45" s="25">
        <f>ROUND(G45*H45,P4)</f>
        <v>0</v>
      </c>
      <c r="O45" s="26">
        <f>I45*0.21</f>
        <v>0</v>
      </c>
      <c r="P45">
        <v>3</v>
      </c>
    </row>
    <row r="46" spans="1:9" ht="15">
      <c r="A46" s="19" t="s">
        <v>41</v>
      </c>
      <c r="B46" s="19"/>
      <c r="C46" s="19"/>
      <c r="D46" s="19"/>
      <c r="E46" s="21" t="s">
        <v>86</v>
      </c>
      <c r="F46" s="19"/>
      <c r="G46" s="19"/>
      <c r="H46" s="19"/>
      <c r="I46" s="19"/>
    </row>
    <row r="47" spans="1:9" ht="28.5">
      <c r="A47" s="19" t="s">
        <v>43</v>
      </c>
      <c r="B47" s="19"/>
      <c r="C47" s="19"/>
      <c r="D47" s="19"/>
      <c r="E47" s="21" t="s">
        <v>87</v>
      </c>
      <c r="F47" s="19"/>
      <c r="G47" s="19"/>
      <c r="H47" s="19"/>
      <c r="I47" s="19"/>
    </row>
    <row r="48" spans="1:16" ht="15">
      <c r="A48" s="19" t="s">
        <v>37</v>
      </c>
      <c r="B48" s="19">
        <v>13</v>
      </c>
      <c r="C48" s="20" t="s">
        <v>88</v>
      </c>
      <c r="D48" s="19"/>
      <c r="E48" s="21" t="s">
        <v>89</v>
      </c>
      <c r="F48" s="22" t="s">
        <v>40</v>
      </c>
      <c r="G48" s="23">
        <v>1</v>
      </c>
      <c r="H48" s="24">
        <v>0</v>
      </c>
      <c r="I48" s="25">
        <f>ROUND(G48*H48,P4)</f>
        <v>0</v>
      </c>
      <c r="O48" s="26">
        <f>I48*0.21</f>
        <v>0</v>
      </c>
      <c r="P48">
        <v>3</v>
      </c>
    </row>
    <row r="49" spans="1:9" ht="42.75">
      <c r="A49" s="19" t="s">
        <v>41</v>
      </c>
      <c r="B49" s="19"/>
      <c r="C49" s="19"/>
      <c r="D49" s="19"/>
      <c r="E49" s="21" t="s">
        <v>90</v>
      </c>
      <c r="F49" s="19"/>
      <c r="G49" s="19"/>
      <c r="H49" s="19"/>
      <c r="I49" s="19"/>
    </row>
    <row r="50" spans="1:9" ht="15">
      <c r="A50" s="19" t="s">
        <v>63</v>
      </c>
      <c r="B50" s="19"/>
      <c r="C50" s="19"/>
      <c r="D50" s="19"/>
      <c r="E50" s="27" t="s">
        <v>91</v>
      </c>
      <c r="F50" s="19"/>
      <c r="G50" s="19"/>
      <c r="H50" s="19"/>
      <c r="I50" s="19"/>
    </row>
    <row r="51" spans="1:9" ht="28.5">
      <c r="A51" s="19" t="s">
        <v>43</v>
      </c>
      <c r="B51" s="19"/>
      <c r="C51" s="19"/>
      <c r="D51" s="19"/>
      <c r="E51" s="21" t="s">
        <v>92</v>
      </c>
      <c r="F51" s="19"/>
      <c r="G51" s="19"/>
      <c r="H51" s="19"/>
      <c r="I51" s="19"/>
    </row>
  </sheetData>
  <sheetProtection password="CC05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P81"/>
  <sheetViews>
    <sheetView workbookViewId="0" topLeftCell="A1">
      <selection activeCell="A1" sqref="A1"/>
    </sheetView>
  </sheetViews>
  <sheetFormatPr defaultColWidth="8.710937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11" t="s">
        <v>17</v>
      </c>
      <c r="F2" s="3"/>
      <c r="G2" s="3"/>
      <c r="H2" s="3"/>
      <c r="I2" s="3"/>
    </row>
    <row r="3" spans="1:16" ht="15" customHeight="1">
      <c r="A3" t="s">
        <v>18</v>
      </c>
      <c r="B3" s="12" t="s">
        <v>19</v>
      </c>
      <c r="C3" s="13" t="s">
        <v>20</v>
      </c>
      <c r="D3" s="13"/>
      <c r="E3" s="12" t="s">
        <v>21</v>
      </c>
      <c r="F3" s="3"/>
      <c r="G3" s="3"/>
      <c r="H3" s="14" t="s">
        <v>13</v>
      </c>
      <c r="I3" s="15">
        <f>SUMIFS(I8:I81,A8:A81,"SD")</f>
        <v>0</v>
      </c>
      <c r="O3">
        <v>0</v>
      </c>
      <c r="P3">
        <v>2</v>
      </c>
    </row>
    <row r="4" spans="1:16" ht="15" customHeight="1">
      <c r="A4" t="s">
        <v>22</v>
      </c>
      <c r="B4" s="12" t="s">
        <v>23</v>
      </c>
      <c r="C4" s="13" t="s">
        <v>13</v>
      </c>
      <c r="D4" s="13"/>
      <c r="E4" s="12" t="s">
        <v>14</v>
      </c>
      <c r="F4" s="3"/>
      <c r="G4" s="3"/>
      <c r="H4" s="3"/>
      <c r="I4" s="3"/>
      <c r="O4">
        <v>0.15</v>
      </c>
      <c r="P4">
        <v>2</v>
      </c>
    </row>
    <row r="5" spans="1:15" ht="15" customHeight="1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/>
      <c r="O5">
        <v>0.21</v>
      </c>
    </row>
    <row r="6" spans="1:9" ht="15">
      <c r="A6" s="7"/>
      <c r="B6" s="7"/>
      <c r="C6" s="7"/>
      <c r="D6" s="7"/>
      <c r="E6" s="7"/>
      <c r="F6" s="7"/>
      <c r="G6" s="7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6" t="s">
        <v>34</v>
      </c>
      <c r="B8" s="16"/>
      <c r="C8" s="17" t="s">
        <v>35</v>
      </c>
      <c r="D8" s="16"/>
      <c r="E8" s="16" t="s">
        <v>36</v>
      </c>
      <c r="F8" s="16"/>
      <c r="G8" s="16"/>
      <c r="H8" s="16"/>
      <c r="I8" s="18">
        <f>SUMIFS(I9:I21,A9:A21,"P")</f>
        <v>0</v>
      </c>
    </row>
    <row r="9" spans="1:16" ht="15">
      <c r="A9" s="19" t="s">
        <v>37</v>
      </c>
      <c r="B9" s="19">
        <v>1</v>
      </c>
      <c r="C9" s="20" t="s">
        <v>93</v>
      </c>
      <c r="D9" s="19"/>
      <c r="E9" s="21" t="s">
        <v>94</v>
      </c>
      <c r="F9" s="22" t="s">
        <v>95</v>
      </c>
      <c r="G9" s="23">
        <v>3.6</v>
      </c>
      <c r="H9" s="24">
        <v>0</v>
      </c>
      <c r="I9" s="25">
        <f>ROUND(G9*H9,P4)</f>
        <v>0</v>
      </c>
      <c r="O9" s="26">
        <f>I9*0.21</f>
        <v>0</v>
      </c>
      <c r="P9">
        <v>3</v>
      </c>
    </row>
    <row r="10" spans="1:9" ht="15">
      <c r="A10" s="19" t="s">
        <v>41</v>
      </c>
      <c r="B10" s="19"/>
      <c r="C10" s="19"/>
      <c r="D10" s="19"/>
      <c r="E10" s="21" t="s">
        <v>96</v>
      </c>
      <c r="F10" s="19"/>
      <c r="G10" s="19"/>
      <c r="H10" s="19"/>
      <c r="I10" s="19"/>
    </row>
    <row r="11" spans="1:9" ht="15">
      <c r="A11" s="19" t="s">
        <v>63</v>
      </c>
      <c r="B11" s="19"/>
      <c r="C11" s="19"/>
      <c r="D11" s="19"/>
      <c r="E11" s="27" t="s">
        <v>97</v>
      </c>
      <c r="F11" s="19"/>
      <c r="G11" s="19"/>
      <c r="H11" s="19"/>
      <c r="I11" s="19"/>
    </row>
    <row r="12" spans="1:9" ht="28.5">
      <c r="A12" s="19" t="s">
        <v>43</v>
      </c>
      <c r="B12" s="19"/>
      <c r="C12" s="19"/>
      <c r="D12" s="19"/>
      <c r="E12" s="21" t="s">
        <v>98</v>
      </c>
      <c r="F12" s="19"/>
      <c r="G12" s="19"/>
      <c r="H12" s="19"/>
      <c r="I12" s="19"/>
    </row>
    <row r="13" spans="1:16" ht="15">
      <c r="A13" s="19" t="s">
        <v>37</v>
      </c>
      <c r="B13" s="19">
        <v>2</v>
      </c>
      <c r="C13" s="20" t="s">
        <v>99</v>
      </c>
      <c r="D13" s="19"/>
      <c r="E13" s="21" t="s">
        <v>100</v>
      </c>
      <c r="F13" s="22" t="s">
        <v>95</v>
      </c>
      <c r="G13" s="23">
        <v>138.507</v>
      </c>
      <c r="H13" s="24">
        <v>0</v>
      </c>
      <c r="I13" s="25">
        <f>ROUND(G13*H13,P4)</f>
        <v>0</v>
      </c>
      <c r="O13" s="26">
        <f>I13*0.21</f>
        <v>0</v>
      </c>
      <c r="P13">
        <v>3</v>
      </c>
    </row>
    <row r="14" spans="1:9" ht="57">
      <c r="A14" s="19" t="s">
        <v>41</v>
      </c>
      <c r="B14" s="19"/>
      <c r="C14" s="19"/>
      <c r="D14" s="19"/>
      <c r="E14" s="21" t="s">
        <v>101</v>
      </c>
      <c r="F14" s="19"/>
      <c r="G14" s="19"/>
      <c r="H14" s="19"/>
      <c r="I14" s="19"/>
    </row>
    <row r="15" spans="1:9" ht="15">
      <c r="A15" s="19" t="s">
        <v>63</v>
      </c>
      <c r="B15" s="19"/>
      <c r="C15" s="19"/>
      <c r="D15" s="19"/>
      <c r="E15" s="27" t="s">
        <v>102</v>
      </c>
      <c r="F15" s="19"/>
      <c r="G15" s="19"/>
      <c r="H15" s="19"/>
      <c r="I15" s="19"/>
    </row>
    <row r="16" spans="1:9" ht="15">
      <c r="A16" s="19" t="s">
        <v>63</v>
      </c>
      <c r="B16" s="19"/>
      <c r="C16" s="19"/>
      <c r="D16" s="19"/>
      <c r="E16" s="27" t="s">
        <v>103</v>
      </c>
      <c r="F16" s="19"/>
      <c r="G16" s="19"/>
      <c r="H16" s="19"/>
      <c r="I16" s="19"/>
    </row>
    <row r="17" spans="1:9" ht="15">
      <c r="A17" s="19" t="s">
        <v>63</v>
      </c>
      <c r="B17" s="19"/>
      <c r="C17" s="19"/>
      <c r="D17" s="19"/>
      <c r="E17" s="27" t="s">
        <v>104</v>
      </c>
      <c r="F17" s="19"/>
      <c r="G17" s="19"/>
      <c r="H17" s="19"/>
      <c r="I17" s="19"/>
    </row>
    <row r="18" spans="1:9" ht="15">
      <c r="A18" s="19" t="s">
        <v>63</v>
      </c>
      <c r="B18" s="19"/>
      <c r="C18" s="19"/>
      <c r="D18" s="19"/>
      <c r="E18" s="27" t="s">
        <v>105</v>
      </c>
      <c r="F18" s="19"/>
      <c r="G18" s="19"/>
      <c r="H18" s="19"/>
      <c r="I18" s="19"/>
    </row>
    <row r="19" spans="1:9" ht="15">
      <c r="A19" s="19" t="s">
        <v>63</v>
      </c>
      <c r="B19" s="19"/>
      <c r="C19" s="19"/>
      <c r="D19" s="19"/>
      <c r="E19" s="27" t="s">
        <v>106</v>
      </c>
      <c r="F19" s="19"/>
      <c r="G19" s="19"/>
      <c r="H19" s="19"/>
      <c r="I19" s="19"/>
    </row>
    <row r="20" spans="1:9" ht="15">
      <c r="A20" s="19" t="s">
        <v>63</v>
      </c>
      <c r="B20" s="19"/>
      <c r="C20" s="19"/>
      <c r="D20" s="19"/>
      <c r="E20" s="27" t="s">
        <v>107</v>
      </c>
      <c r="F20" s="19"/>
      <c r="G20" s="19"/>
      <c r="H20" s="19"/>
      <c r="I20" s="19"/>
    </row>
    <row r="21" spans="1:9" ht="28.5">
      <c r="A21" s="19" t="s">
        <v>43</v>
      </c>
      <c r="B21" s="19"/>
      <c r="C21" s="19"/>
      <c r="D21" s="19"/>
      <c r="E21" s="21" t="s">
        <v>98</v>
      </c>
      <c r="F21" s="19"/>
      <c r="G21" s="19"/>
      <c r="H21" s="19"/>
      <c r="I21" s="19"/>
    </row>
    <row r="22" spans="1:9" ht="15">
      <c r="A22" s="16" t="s">
        <v>34</v>
      </c>
      <c r="B22" s="16"/>
      <c r="C22" s="17" t="s">
        <v>108</v>
      </c>
      <c r="D22" s="16"/>
      <c r="E22" s="16" t="s">
        <v>109</v>
      </c>
      <c r="F22" s="16"/>
      <c r="G22" s="16"/>
      <c r="H22" s="16"/>
      <c r="I22" s="18">
        <f>SUMIFS(I23:I58,A23:A58,"P")</f>
        <v>0</v>
      </c>
    </row>
    <row r="23" spans="1:16" ht="28.5">
      <c r="A23" s="19" t="s">
        <v>37</v>
      </c>
      <c r="B23" s="19">
        <v>3</v>
      </c>
      <c r="C23" s="20" t="s">
        <v>110</v>
      </c>
      <c r="D23" s="19"/>
      <c r="E23" s="21" t="s">
        <v>111</v>
      </c>
      <c r="F23" s="22" t="s">
        <v>112</v>
      </c>
      <c r="G23" s="23">
        <v>0.181</v>
      </c>
      <c r="H23" s="24">
        <v>0</v>
      </c>
      <c r="I23" s="25">
        <f>ROUND(G23*H23,P4)</f>
        <v>0</v>
      </c>
      <c r="O23" s="26">
        <f>I23*0.21</f>
        <v>0</v>
      </c>
      <c r="P23">
        <v>3</v>
      </c>
    </row>
    <row r="24" spans="1:9" ht="15">
      <c r="A24" s="19" t="s">
        <v>41</v>
      </c>
      <c r="B24" s="19"/>
      <c r="C24" s="19"/>
      <c r="D24" s="19"/>
      <c r="E24" s="21" t="s">
        <v>113</v>
      </c>
      <c r="F24" s="19"/>
      <c r="G24" s="19"/>
      <c r="H24" s="19"/>
      <c r="I24" s="19"/>
    </row>
    <row r="25" spans="1:9" ht="15">
      <c r="A25" s="19" t="s">
        <v>63</v>
      </c>
      <c r="B25" s="19"/>
      <c r="C25" s="19"/>
      <c r="D25" s="19"/>
      <c r="E25" s="27" t="s">
        <v>114</v>
      </c>
      <c r="F25" s="19"/>
      <c r="G25" s="19"/>
      <c r="H25" s="19"/>
      <c r="I25" s="19"/>
    </row>
    <row r="26" spans="1:9" ht="85.5">
      <c r="A26" s="19" t="s">
        <v>43</v>
      </c>
      <c r="B26" s="19"/>
      <c r="C26" s="19"/>
      <c r="D26" s="19"/>
      <c r="E26" s="21" t="s">
        <v>115</v>
      </c>
      <c r="F26" s="19"/>
      <c r="G26" s="19"/>
      <c r="H26" s="19"/>
      <c r="I26" s="19"/>
    </row>
    <row r="27" spans="1:16" ht="15">
      <c r="A27" s="19" t="s">
        <v>37</v>
      </c>
      <c r="B27" s="19">
        <v>4</v>
      </c>
      <c r="C27" s="20" t="s">
        <v>116</v>
      </c>
      <c r="D27" s="19"/>
      <c r="E27" s="21" t="s">
        <v>117</v>
      </c>
      <c r="F27" s="22" t="s">
        <v>112</v>
      </c>
      <c r="G27" s="23">
        <v>0.24</v>
      </c>
      <c r="H27" s="24">
        <v>0</v>
      </c>
      <c r="I27" s="25">
        <f>ROUND(G27*H27,P4)</f>
        <v>0</v>
      </c>
      <c r="O27" s="26">
        <f>I27*0.21</f>
        <v>0</v>
      </c>
      <c r="P27">
        <v>3</v>
      </c>
    </row>
    <row r="28" spans="1:9" ht="28.5">
      <c r="A28" s="19" t="s">
        <v>41</v>
      </c>
      <c r="B28" s="19"/>
      <c r="C28" s="19"/>
      <c r="D28" s="19"/>
      <c r="E28" s="21" t="s">
        <v>118</v>
      </c>
      <c r="F28" s="19"/>
      <c r="G28" s="19"/>
      <c r="H28" s="19"/>
      <c r="I28" s="19"/>
    </row>
    <row r="29" spans="1:9" ht="15">
      <c r="A29" s="19" t="s">
        <v>63</v>
      </c>
      <c r="B29" s="19"/>
      <c r="C29" s="19"/>
      <c r="D29" s="19"/>
      <c r="E29" s="27" t="s">
        <v>119</v>
      </c>
      <c r="F29" s="19"/>
      <c r="G29" s="19"/>
      <c r="H29" s="19"/>
      <c r="I29" s="19"/>
    </row>
    <row r="30" spans="1:9" ht="85.5">
      <c r="A30" s="19" t="s">
        <v>43</v>
      </c>
      <c r="B30" s="19"/>
      <c r="C30" s="19"/>
      <c r="D30" s="19"/>
      <c r="E30" s="21" t="s">
        <v>120</v>
      </c>
      <c r="F30" s="19"/>
      <c r="G30" s="19"/>
      <c r="H30" s="19"/>
      <c r="I30" s="19"/>
    </row>
    <row r="31" spans="1:16" ht="28.5">
      <c r="A31" s="19" t="s">
        <v>37</v>
      </c>
      <c r="B31" s="19">
        <v>5</v>
      </c>
      <c r="C31" s="20" t="s">
        <v>121</v>
      </c>
      <c r="D31" s="19"/>
      <c r="E31" s="21" t="s">
        <v>122</v>
      </c>
      <c r="F31" s="22" t="s">
        <v>112</v>
      </c>
      <c r="G31" s="23">
        <v>5.018</v>
      </c>
      <c r="H31" s="24">
        <v>0</v>
      </c>
      <c r="I31" s="25">
        <f>ROUND(G31*H31,P4)</f>
        <v>0</v>
      </c>
      <c r="O31" s="26">
        <f>I31*0.21</f>
        <v>0</v>
      </c>
      <c r="P31">
        <v>3</v>
      </c>
    </row>
    <row r="32" spans="1:9" ht="28.5">
      <c r="A32" s="19" t="s">
        <v>41</v>
      </c>
      <c r="B32" s="19"/>
      <c r="C32" s="19"/>
      <c r="D32" s="19"/>
      <c r="E32" s="21" t="s">
        <v>123</v>
      </c>
      <c r="F32" s="19"/>
      <c r="G32" s="19"/>
      <c r="H32" s="19"/>
      <c r="I32" s="19"/>
    </row>
    <row r="33" spans="1:9" ht="15">
      <c r="A33" s="19" t="s">
        <v>63</v>
      </c>
      <c r="B33" s="19"/>
      <c r="C33" s="19"/>
      <c r="D33" s="19"/>
      <c r="E33" s="27" t="s">
        <v>124</v>
      </c>
      <c r="F33" s="19"/>
      <c r="G33" s="19"/>
      <c r="H33" s="19"/>
      <c r="I33" s="19"/>
    </row>
    <row r="34" spans="1:9" ht="85.5">
      <c r="A34" s="19" t="s">
        <v>43</v>
      </c>
      <c r="B34" s="19"/>
      <c r="C34" s="19"/>
      <c r="D34" s="19"/>
      <c r="E34" s="21" t="s">
        <v>120</v>
      </c>
      <c r="F34" s="19"/>
      <c r="G34" s="19"/>
      <c r="H34" s="19"/>
      <c r="I34" s="19"/>
    </row>
    <row r="35" spans="1:16" ht="15">
      <c r="A35" s="19" t="s">
        <v>37</v>
      </c>
      <c r="B35" s="19">
        <v>6</v>
      </c>
      <c r="C35" s="20" t="s">
        <v>125</v>
      </c>
      <c r="D35" s="19"/>
      <c r="E35" s="21" t="s">
        <v>126</v>
      </c>
      <c r="F35" s="22" t="s">
        <v>127</v>
      </c>
      <c r="G35" s="23">
        <v>1.2</v>
      </c>
      <c r="H35" s="24">
        <v>0</v>
      </c>
      <c r="I35" s="25">
        <f>ROUND(G35*H35,P4)</f>
        <v>0</v>
      </c>
      <c r="O35" s="26">
        <f>I35*0.21</f>
        <v>0</v>
      </c>
      <c r="P35">
        <v>3</v>
      </c>
    </row>
    <row r="36" spans="1:9" ht="15">
      <c r="A36" s="19" t="s">
        <v>41</v>
      </c>
      <c r="B36" s="19"/>
      <c r="C36" s="19"/>
      <c r="D36" s="19"/>
      <c r="E36" s="21" t="s">
        <v>128</v>
      </c>
      <c r="F36" s="19"/>
      <c r="G36" s="19"/>
      <c r="H36" s="19"/>
      <c r="I36" s="19"/>
    </row>
    <row r="37" spans="1:9" ht="15">
      <c r="A37" s="19" t="s">
        <v>63</v>
      </c>
      <c r="B37" s="19"/>
      <c r="C37" s="19"/>
      <c r="D37" s="19"/>
      <c r="E37" s="27" t="s">
        <v>129</v>
      </c>
      <c r="F37" s="19"/>
      <c r="G37" s="19"/>
      <c r="H37" s="19"/>
      <c r="I37" s="19"/>
    </row>
    <row r="38" spans="1:9" ht="15">
      <c r="A38" s="19" t="s">
        <v>63</v>
      </c>
      <c r="B38" s="19"/>
      <c r="C38" s="19"/>
      <c r="D38" s="19"/>
      <c r="E38" s="27" t="s">
        <v>130</v>
      </c>
      <c r="F38" s="19"/>
      <c r="G38" s="19"/>
      <c r="H38" s="19"/>
      <c r="I38" s="19"/>
    </row>
    <row r="39" spans="1:9" ht="85.5">
      <c r="A39" s="19" t="s">
        <v>43</v>
      </c>
      <c r="B39" s="19"/>
      <c r="C39" s="19"/>
      <c r="D39" s="19"/>
      <c r="E39" s="21" t="s">
        <v>120</v>
      </c>
      <c r="F39" s="19"/>
      <c r="G39" s="19"/>
      <c r="H39" s="19"/>
      <c r="I39" s="19"/>
    </row>
    <row r="40" spans="1:16" ht="15">
      <c r="A40" s="19" t="s">
        <v>37</v>
      </c>
      <c r="B40" s="19">
        <v>7</v>
      </c>
      <c r="C40" s="20" t="s">
        <v>131</v>
      </c>
      <c r="D40" s="19"/>
      <c r="E40" s="21" t="s">
        <v>132</v>
      </c>
      <c r="F40" s="22" t="s">
        <v>80</v>
      </c>
      <c r="G40" s="23">
        <v>50</v>
      </c>
      <c r="H40" s="24">
        <v>0</v>
      </c>
      <c r="I40" s="25">
        <f>ROUND(G40*H40,P4)</f>
        <v>0</v>
      </c>
      <c r="O40" s="26">
        <f>I40*0.21</f>
        <v>0</v>
      </c>
      <c r="P40">
        <v>3</v>
      </c>
    </row>
    <row r="41" spans="1:9" ht="15">
      <c r="A41" s="19" t="s">
        <v>41</v>
      </c>
      <c r="B41" s="19"/>
      <c r="C41" s="19"/>
      <c r="D41" s="19"/>
      <c r="E41" s="21"/>
      <c r="F41" s="19"/>
      <c r="G41" s="19"/>
      <c r="H41" s="19"/>
      <c r="I41" s="19"/>
    </row>
    <row r="42" spans="1:9" ht="15">
      <c r="A42" s="19" t="s">
        <v>63</v>
      </c>
      <c r="B42" s="19"/>
      <c r="C42" s="19"/>
      <c r="D42" s="19"/>
      <c r="E42" s="27" t="s">
        <v>133</v>
      </c>
      <c r="F42" s="19"/>
      <c r="G42" s="19"/>
      <c r="H42" s="19"/>
      <c r="I42" s="19"/>
    </row>
    <row r="43" spans="1:9" ht="42.75">
      <c r="A43" s="19" t="s">
        <v>43</v>
      </c>
      <c r="B43" s="19"/>
      <c r="C43" s="19"/>
      <c r="D43" s="19"/>
      <c r="E43" s="21" t="s">
        <v>134</v>
      </c>
      <c r="F43" s="19"/>
      <c r="G43" s="19"/>
      <c r="H43" s="19"/>
      <c r="I43" s="19"/>
    </row>
    <row r="44" spans="1:16" ht="15">
      <c r="A44" s="19" t="s">
        <v>37</v>
      </c>
      <c r="B44" s="19">
        <v>8</v>
      </c>
      <c r="C44" s="20" t="s">
        <v>135</v>
      </c>
      <c r="D44" s="19"/>
      <c r="E44" s="21" t="s">
        <v>136</v>
      </c>
      <c r="F44" s="22" t="s">
        <v>127</v>
      </c>
      <c r="G44" s="23">
        <v>24</v>
      </c>
      <c r="H44" s="24">
        <v>0</v>
      </c>
      <c r="I44" s="25">
        <f>ROUND(G44*H44,P4)</f>
        <v>0</v>
      </c>
      <c r="O44" s="26">
        <f>I44*0.21</f>
        <v>0</v>
      </c>
      <c r="P44">
        <v>3</v>
      </c>
    </row>
    <row r="45" spans="1:9" ht="28.5">
      <c r="A45" s="19" t="s">
        <v>41</v>
      </c>
      <c r="B45" s="19"/>
      <c r="C45" s="19"/>
      <c r="D45" s="19"/>
      <c r="E45" s="21" t="s">
        <v>137</v>
      </c>
      <c r="F45" s="19"/>
      <c r="G45" s="19"/>
      <c r="H45" s="19"/>
      <c r="I45" s="19"/>
    </row>
    <row r="46" spans="1:9" ht="15">
      <c r="A46" s="19" t="s">
        <v>63</v>
      </c>
      <c r="B46" s="19"/>
      <c r="C46" s="19"/>
      <c r="D46" s="19"/>
      <c r="E46" s="27" t="s">
        <v>138</v>
      </c>
      <c r="F46" s="19"/>
      <c r="G46" s="19"/>
      <c r="H46" s="19"/>
      <c r="I46" s="19"/>
    </row>
    <row r="47" spans="1:9" ht="42.75">
      <c r="A47" s="19" t="s">
        <v>43</v>
      </c>
      <c r="B47" s="19"/>
      <c r="C47" s="19"/>
      <c r="D47" s="19"/>
      <c r="E47" s="21" t="s">
        <v>139</v>
      </c>
      <c r="F47" s="19"/>
      <c r="G47" s="19"/>
      <c r="H47" s="19"/>
      <c r="I47" s="19"/>
    </row>
    <row r="48" spans="1:16" ht="15">
      <c r="A48" s="19" t="s">
        <v>37</v>
      </c>
      <c r="B48" s="19">
        <v>9</v>
      </c>
      <c r="C48" s="20" t="s">
        <v>140</v>
      </c>
      <c r="D48" s="19"/>
      <c r="E48" s="21" t="s">
        <v>141</v>
      </c>
      <c r="F48" s="22" t="s">
        <v>112</v>
      </c>
      <c r="G48" s="23">
        <v>18.72</v>
      </c>
      <c r="H48" s="24">
        <v>0</v>
      </c>
      <c r="I48" s="25">
        <f>ROUND(G48*H48,P4)</f>
        <v>0</v>
      </c>
      <c r="O48" s="26">
        <f>I48*0.21</f>
        <v>0</v>
      </c>
      <c r="P48">
        <v>3</v>
      </c>
    </row>
    <row r="49" spans="1:9" ht="28.5">
      <c r="A49" s="19" t="s">
        <v>41</v>
      </c>
      <c r="B49" s="19"/>
      <c r="C49" s="19"/>
      <c r="D49" s="19"/>
      <c r="E49" s="21" t="s">
        <v>142</v>
      </c>
      <c r="F49" s="19"/>
      <c r="G49" s="19"/>
      <c r="H49" s="19"/>
      <c r="I49" s="19"/>
    </row>
    <row r="50" spans="1:9" ht="15">
      <c r="A50" s="19" t="s">
        <v>63</v>
      </c>
      <c r="B50" s="19"/>
      <c r="C50" s="19"/>
      <c r="D50" s="19"/>
      <c r="E50" s="27" t="s">
        <v>143</v>
      </c>
      <c r="F50" s="19"/>
      <c r="G50" s="19"/>
      <c r="H50" s="19"/>
      <c r="I50" s="19"/>
    </row>
    <row r="51" spans="1:9" ht="409.5">
      <c r="A51" s="19" t="s">
        <v>43</v>
      </c>
      <c r="B51" s="19"/>
      <c r="C51" s="19"/>
      <c r="D51" s="19"/>
      <c r="E51" s="21" t="s">
        <v>144</v>
      </c>
      <c r="F51" s="19"/>
      <c r="G51" s="19"/>
      <c r="H51" s="19"/>
      <c r="I51" s="19"/>
    </row>
    <row r="52" spans="1:16" ht="15">
      <c r="A52" s="19" t="s">
        <v>37</v>
      </c>
      <c r="B52" s="19">
        <v>10</v>
      </c>
      <c r="C52" s="20" t="s">
        <v>145</v>
      </c>
      <c r="D52" s="19"/>
      <c r="E52" s="21" t="s">
        <v>146</v>
      </c>
      <c r="F52" s="22" t="s">
        <v>112</v>
      </c>
      <c r="G52" s="23">
        <v>28.227</v>
      </c>
      <c r="H52" s="24">
        <v>0</v>
      </c>
      <c r="I52" s="25">
        <f>ROUND(G52*H52,P4)</f>
        <v>0</v>
      </c>
      <c r="O52" s="26">
        <f>I52*0.21</f>
        <v>0</v>
      </c>
      <c r="P52">
        <v>3</v>
      </c>
    </row>
    <row r="53" spans="1:9" ht="15">
      <c r="A53" s="19" t="s">
        <v>41</v>
      </c>
      <c r="B53" s="19"/>
      <c r="C53" s="19"/>
      <c r="D53" s="19"/>
      <c r="E53" s="21" t="s">
        <v>147</v>
      </c>
      <c r="F53" s="19"/>
      <c r="G53" s="19"/>
      <c r="H53" s="19"/>
      <c r="I53" s="19"/>
    </row>
    <row r="54" spans="1:9" ht="15">
      <c r="A54" s="19" t="s">
        <v>63</v>
      </c>
      <c r="B54" s="19"/>
      <c r="C54" s="19"/>
      <c r="D54" s="19"/>
      <c r="E54" s="27" t="s">
        <v>148</v>
      </c>
      <c r="F54" s="19"/>
      <c r="G54" s="19"/>
      <c r="H54" s="19"/>
      <c r="I54" s="19"/>
    </row>
    <row r="55" spans="1:9" ht="15">
      <c r="A55" s="19" t="s">
        <v>63</v>
      </c>
      <c r="B55" s="19"/>
      <c r="C55" s="19"/>
      <c r="D55" s="19"/>
      <c r="E55" s="27" t="s">
        <v>149</v>
      </c>
      <c r="F55" s="19"/>
      <c r="G55" s="19"/>
      <c r="H55" s="19"/>
      <c r="I55" s="19"/>
    </row>
    <row r="56" spans="1:9" ht="15">
      <c r="A56" s="19" t="s">
        <v>63</v>
      </c>
      <c r="B56" s="19"/>
      <c r="C56" s="19"/>
      <c r="D56" s="19"/>
      <c r="E56" s="27" t="s">
        <v>150</v>
      </c>
      <c r="F56" s="19"/>
      <c r="G56" s="19"/>
      <c r="H56" s="19"/>
      <c r="I56" s="19"/>
    </row>
    <row r="57" spans="1:9" ht="15">
      <c r="A57" s="19" t="s">
        <v>63</v>
      </c>
      <c r="B57" s="19"/>
      <c r="C57" s="19"/>
      <c r="D57" s="19"/>
      <c r="E57" s="27" t="s">
        <v>151</v>
      </c>
      <c r="F57" s="19"/>
      <c r="G57" s="19"/>
      <c r="H57" s="19"/>
      <c r="I57" s="19"/>
    </row>
    <row r="58" spans="1:9" ht="409.5">
      <c r="A58" s="19" t="s">
        <v>43</v>
      </c>
      <c r="B58" s="19"/>
      <c r="C58" s="19"/>
      <c r="D58" s="19"/>
      <c r="E58" s="21" t="s">
        <v>152</v>
      </c>
      <c r="F58" s="19"/>
      <c r="G58" s="19"/>
      <c r="H58" s="19"/>
      <c r="I58" s="19"/>
    </row>
    <row r="59" spans="1:9" ht="15">
      <c r="A59" s="16" t="s">
        <v>34</v>
      </c>
      <c r="B59" s="16"/>
      <c r="C59" s="17" t="s">
        <v>153</v>
      </c>
      <c r="D59" s="16"/>
      <c r="E59" s="16" t="s">
        <v>154</v>
      </c>
      <c r="F59" s="16"/>
      <c r="G59" s="16"/>
      <c r="H59" s="16"/>
      <c r="I59" s="18">
        <f>SUMIFS(I60:I81,A60:A81,"P")</f>
        <v>0</v>
      </c>
    </row>
    <row r="60" spans="1:16" ht="15">
      <c r="A60" s="19" t="s">
        <v>37</v>
      </c>
      <c r="B60" s="19">
        <v>11</v>
      </c>
      <c r="C60" s="20" t="s">
        <v>155</v>
      </c>
      <c r="D60" s="19"/>
      <c r="E60" s="21" t="s">
        <v>156</v>
      </c>
      <c r="F60" s="22" t="s">
        <v>127</v>
      </c>
      <c r="G60" s="23">
        <v>20.4</v>
      </c>
      <c r="H60" s="24">
        <v>0</v>
      </c>
      <c r="I60" s="25">
        <f>ROUND(G60*H60,P4)</f>
        <v>0</v>
      </c>
      <c r="O60" s="26">
        <f>I60*0.21</f>
        <v>0</v>
      </c>
      <c r="P60">
        <v>3</v>
      </c>
    </row>
    <row r="61" spans="1:9" ht="28.5">
      <c r="A61" s="19" t="s">
        <v>41</v>
      </c>
      <c r="B61" s="19"/>
      <c r="C61" s="19"/>
      <c r="D61" s="19"/>
      <c r="E61" s="21" t="s">
        <v>157</v>
      </c>
      <c r="F61" s="19"/>
      <c r="G61" s="19"/>
      <c r="H61" s="19"/>
      <c r="I61" s="19"/>
    </row>
    <row r="62" spans="1:9" ht="15">
      <c r="A62" s="19" t="s">
        <v>63</v>
      </c>
      <c r="B62" s="19"/>
      <c r="C62" s="19"/>
      <c r="D62" s="19"/>
      <c r="E62" s="27" t="s">
        <v>158</v>
      </c>
      <c r="F62" s="19"/>
      <c r="G62" s="19"/>
      <c r="H62" s="19"/>
      <c r="I62" s="19"/>
    </row>
    <row r="63" spans="1:9" ht="42.75">
      <c r="A63" s="19" t="s">
        <v>43</v>
      </c>
      <c r="B63" s="19"/>
      <c r="C63" s="19"/>
      <c r="D63" s="19"/>
      <c r="E63" s="21" t="s">
        <v>159</v>
      </c>
      <c r="F63" s="19"/>
      <c r="G63" s="19"/>
      <c r="H63" s="19"/>
      <c r="I63" s="19"/>
    </row>
    <row r="64" spans="1:16" ht="15">
      <c r="A64" s="19" t="s">
        <v>37</v>
      </c>
      <c r="B64" s="19">
        <v>12</v>
      </c>
      <c r="C64" s="20" t="s">
        <v>160</v>
      </c>
      <c r="D64" s="19"/>
      <c r="E64" s="21" t="s">
        <v>161</v>
      </c>
      <c r="F64" s="22" t="s">
        <v>112</v>
      </c>
      <c r="G64" s="23">
        <v>15.602</v>
      </c>
      <c r="H64" s="24">
        <v>0</v>
      </c>
      <c r="I64" s="25">
        <f>ROUND(G64*H64,P4)</f>
        <v>0</v>
      </c>
      <c r="O64" s="26">
        <f>I64*0.21</f>
        <v>0</v>
      </c>
      <c r="P64">
        <v>3</v>
      </c>
    </row>
    <row r="65" spans="1:9" ht="15">
      <c r="A65" s="19" t="s">
        <v>41</v>
      </c>
      <c r="B65" s="19"/>
      <c r="C65" s="19"/>
      <c r="D65" s="19"/>
      <c r="E65" s="21" t="s">
        <v>147</v>
      </c>
      <c r="F65" s="19"/>
      <c r="G65" s="19"/>
      <c r="H65" s="19"/>
      <c r="I65" s="19"/>
    </row>
    <row r="66" spans="1:9" ht="15">
      <c r="A66" s="19" t="s">
        <v>63</v>
      </c>
      <c r="B66" s="19"/>
      <c r="C66" s="19"/>
      <c r="D66" s="19"/>
      <c r="E66" s="27" t="s">
        <v>162</v>
      </c>
      <c r="F66" s="19"/>
      <c r="G66" s="19"/>
      <c r="H66" s="19"/>
      <c r="I66" s="19"/>
    </row>
    <row r="67" spans="1:9" ht="15">
      <c r="A67" s="19" t="s">
        <v>63</v>
      </c>
      <c r="B67" s="19"/>
      <c r="C67" s="19"/>
      <c r="D67" s="19"/>
      <c r="E67" s="27" t="s">
        <v>163</v>
      </c>
      <c r="F67" s="19"/>
      <c r="G67" s="19"/>
      <c r="H67" s="19"/>
      <c r="I67" s="19"/>
    </row>
    <row r="68" spans="1:9" ht="15">
      <c r="A68" s="19" t="s">
        <v>63</v>
      </c>
      <c r="B68" s="19"/>
      <c r="C68" s="19"/>
      <c r="D68" s="19"/>
      <c r="E68" s="27" t="s">
        <v>164</v>
      </c>
      <c r="F68" s="19"/>
      <c r="G68" s="19"/>
      <c r="H68" s="19"/>
      <c r="I68" s="19"/>
    </row>
    <row r="69" spans="1:9" ht="142.5">
      <c r="A69" s="19" t="s">
        <v>43</v>
      </c>
      <c r="B69" s="19"/>
      <c r="C69" s="19"/>
      <c r="D69" s="19"/>
      <c r="E69" s="21" t="s">
        <v>165</v>
      </c>
      <c r="F69" s="19"/>
      <c r="G69" s="19"/>
      <c r="H69" s="19"/>
      <c r="I69" s="19"/>
    </row>
    <row r="70" spans="1:16" ht="15">
      <c r="A70" s="19" t="s">
        <v>37</v>
      </c>
      <c r="B70" s="19">
        <v>13</v>
      </c>
      <c r="C70" s="20" t="s">
        <v>166</v>
      </c>
      <c r="D70" s="19"/>
      <c r="E70" s="21" t="s">
        <v>167</v>
      </c>
      <c r="F70" s="22" t="s">
        <v>112</v>
      </c>
      <c r="G70" s="23">
        <v>4.06</v>
      </c>
      <c r="H70" s="24">
        <v>0</v>
      </c>
      <c r="I70" s="25">
        <f>ROUND(G70*H70,P4)</f>
        <v>0</v>
      </c>
      <c r="O70" s="26">
        <f>I70*0.21</f>
        <v>0</v>
      </c>
      <c r="P70">
        <v>3</v>
      </c>
    </row>
    <row r="71" spans="1:9" ht="15">
      <c r="A71" s="19" t="s">
        <v>41</v>
      </c>
      <c r="B71" s="19"/>
      <c r="C71" s="19"/>
      <c r="D71" s="19"/>
      <c r="E71" s="21" t="s">
        <v>147</v>
      </c>
      <c r="F71" s="19"/>
      <c r="G71" s="19"/>
      <c r="H71" s="19"/>
      <c r="I71" s="19"/>
    </row>
    <row r="72" spans="1:9" ht="15">
      <c r="A72" s="19" t="s">
        <v>63</v>
      </c>
      <c r="B72" s="19"/>
      <c r="C72" s="19"/>
      <c r="D72" s="19"/>
      <c r="E72" s="27" t="s">
        <v>168</v>
      </c>
      <c r="F72" s="19"/>
      <c r="G72" s="19"/>
      <c r="H72" s="19"/>
      <c r="I72" s="19"/>
    </row>
    <row r="73" spans="1:9" ht="142.5">
      <c r="A73" s="19" t="s">
        <v>43</v>
      </c>
      <c r="B73" s="19"/>
      <c r="C73" s="19"/>
      <c r="D73" s="19"/>
      <c r="E73" s="21" t="s">
        <v>165</v>
      </c>
      <c r="F73" s="19"/>
      <c r="G73" s="19"/>
      <c r="H73" s="19"/>
      <c r="I73" s="19"/>
    </row>
    <row r="74" spans="1:16" ht="15">
      <c r="A74" s="19" t="s">
        <v>37</v>
      </c>
      <c r="B74" s="19">
        <v>14</v>
      </c>
      <c r="C74" s="20" t="s">
        <v>169</v>
      </c>
      <c r="D74" s="19"/>
      <c r="E74" s="21" t="s">
        <v>170</v>
      </c>
      <c r="F74" s="22" t="s">
        <v>112</v>
      </c>
      <c r="G74" s="23">
        <v>1.44</v>
      </c>
      <c r="H74" s="24">
        <v>0</v>
      </c>
      <c r="I74" s="25">
        <f>ROUND(G74*H74,P4)</f>
        <v>0</v>
      </c>
      <c r="O74" s="26">
        <f>I74*0.21</f>
        <v>0</v>
      </c>
      <c r="P74">
        <v>3</v>
      </c>
    </row>
    <row r="75" spans="1:9" ht="15">
      <c r="A75" s="19" t="s">
        <v>41</v>
      </c>
      <c r="B75" s="19"/>
      <c r="C75" s="19"/>
      <c r="D75" s="19"/>
      <c r="E75" s="21" t="s">
        <v>147</v>
      </c>
      <c r="F75" s="19"/>
      <c r="G75" s="19"/>
      <c r="H75" s="19"/>
      <c r="I75" s="19"/>
    </row>
    <row r="76" spans="1:9" ht="15">
      <c r="A76" s="19" t="s">
        <v>63</v>
      </c>
      <c r="B76" s="19"/>
      <c r="C76" s="19"/>
      <c r="D76" s="19"/>
      <c r="E76" s="27" t="s">
        <v>171</v>
      </c>
      <c r="F76" s="19"/>
      <c r="G76" s="19"/>
      <c r="H76" s="19"/>
      <c r="I76" s="19"/>
    </row>
    <row r="77" spans="1:9" ht="142.5">
      <c r="A77" s="19" t="s">
        <v>43</v>
      </c>
      <c r="B77" s="19"/>
      <c r="C77" s="19"/>
      <c r="D77" s="19"/>
      <c r="E77" s="21" t="s">
        <v>165</v>
      </c>
      <c r="F77" s="19"/>
      <c r="G77" s="19"/>
      <c r="H77" s="19"/>
      <c r="I77" s="19"/>
    </row>
    <row r="78" spans="1:16" ht="15">
      <c r="A78" s="19" t="s">
        <v>37</v>
      </c>
      <c r="B78" s="19">
        <v>15</v>
      </c>
      <c r="C78" s="20" t="s">
        <v>172</v>
      </c>
      <c r="D78" s="19"/>
      <c r="E78" s="21" t="s">
        <v>173</v>
      </c>
      <c r="F78" s="22" t="s">
        <v>95</v>
      </c>
      <c r="G78" s="23">
        <v>1.44</v>
      </c>
      <c r="H78" s="24">
        <v>0</v>
      </c>
      <c r="I78" s="25">
        <f>ROUND(G78*H78,P4)</f>
        <v>0</v>
      </c>
      <c r="O78" s="26">
        <f>I78*0.21</f>
        <v>0</v>
      </c>
      <c r="P78">
        <v>3</v>
      </c>
    </row>
    <row r="79" spans="1:9" ht="15">
      <c r="A79" s="19" t="s">
        <v>41</v>
      </c>
      <c r="B79" s="19"/>
      <c r="C79" s="19"/>
      <c r="D79" s="19"/>
      <c r="E79" s="21" t="s">
        <v>174</v>
      </c>
      <c r="F79" s="19"/>
      <c r="G79" s="19"/>
      <c r="H79" s="19"/>
      <c r="I79" s="19"/>
    </row>
    <row r="80" spans="1:9" ht="15">
      <c r="A80" s="19" t="s">
        <v>63</v>
      </c>
      <c r="B80" s="19"/>
      <c r="C80" s="19"/>
      <c r="D80" s="19"/>
      <c r="E80" s="27" t="s">
        <v>175</v>
      </c>
      <c r="F80" s="19"/>
      <c r="G80" s="19"/>
      <c r="H80" s="19"/>
      <c r="I80" s="19"/>
    </row>
    <row r="81" spans="1:9" ht="128.25">
      <c r="A81" s="19" t="s">
        <v>43</v>
      </c>
      <c r="B81" s="19"/>
      <c r="C81" s="19"/>
      <c r="D81" s="19"/>
      <c r="E81" s="21" t="s">
        <v>176</v>
      </c>
      <c r="F81" s="19"/>
      <c r="G81" s="19"/>
      <c r="H81" s="19"/>
      <c r="I81" s="19"/>
    </row>
  </sheetData>
  <sheetProtection password="CC05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scale="50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P152"/>
  <sheetViews>
    <sheetView workbookViewId="0" topLeftCell="A1">
      <selection activeCell="A1" sqref="A1"/>
    </sheetView>
  </sheetViews>
  <sheetFormatPr defaultColWidth="8.710937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11" t="s">
        <v>17</v>
      </c>
      <c r="F2" s="3"/>
      <c r="G2" s="3"/>
      <c r="H2" s="3"/>
      <c r="I2" s="3"/>
    </row>
    <row r="3" spans="1:16" ht="15" customHeight="1">
      <c r="A3" t="s">
        <v>18</v>
      </c>
      <c r="B3" s="12" t="s">
        <v>19</v>
      </c>
      <c r="C3" s="13" t="s">
        <v>20</v>
      </c>
      <c r="D3" s="13"/>
      <c r="E3" s="12" t="s">
        <v>21</v>
      </c>
      <c r="F3" s="3"/>
      <c r="G3" s="3"/>
      <c r="H3" s="14" t="s">
        <v>15</v>
      </c>
      <c r="I3" s="15">
        <f>SUMIFS(I8:I152,A8:A152,"SD")</f>
        <v>0</v>
      </c>
      <c r="O3">
        <v>0</v>
      </c>
      <c r="P3">
        <v>2</v>
      </c>
    </row>
    <row r="4" spans="1:16" ht="15" customHeight="1">
      <c r="A4" t="s">
        <v>22</v>
      </c>
      <c r="B4" s="12" t="s">
        <v>23</v>
      </c>
      <c r="C4" s="13" t="s">
        <v>15</v>
      </c>
      <c r="D4" s="13"/>
      <c r="E4" s="12" t="s">
        <v>16</v>
      </c>
      <c r="F4" s="3"/>
      <c r="G4" s="3"/>
      <c r="H4" s="3"/>
      <c r="I4" s="3"/>
      <c r="O4">
        <v>0.15</v>
      </c>
      <c r="P4">
        <v>2</v>
      </c>
    </row>
    <row r="5" spans="1:15" ht="15" customHeight="1">
      <c r="A5" s="7" t="s">
        <v>24</v>
      </c>
      <c r="B5" s="7" t="s">
        <v>25</v>
      </c>
      <c r="C5" s="7" t="s">
        <v>26</v>
      </c>
      <c r="D5" s="7" t="s">
        <v>27</v>
      </c>
      <c r="E5" s="7" t="s">
        <v>28</v>
      </c>
      <c r="F5" s="7" t="s">
        <v>29</v>
      </c>
      <c r="G5" s="7" t="s">
        <v>30</v>
      </c>
      <c r="H5" s="7" t="s">
        <v>31</v>
      </c>
      <c r="I5" s="7"/>
      <c r="O5">
        <v>0.21</v>
      </c>
    </row>
    <row r="6" spans="1:9" ht="15">
      <c r="A6" s="7"/>
      <c r="B6" s="7"/>
      <c r="C6" s="7"/>
      <c r="D6" s="7"/>
      <c r="E6" s="7"/>
      <c r="F6" s="7"/>
      <c r="G6" s="7"/>
      <c r="H6" s="7" t="s">
        <v>32</v>
      </c>
      <c r="I6" s="7" t="s">
        <v>33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6" t="s">
        <v>34</v>
      </c>
      <c r="B8" s="16"/>
      <c r="C8" s="17" t="s">
        <v>35</v>
      </c>
      <c r="D8" s="16"/>
      <c r="E8" s="16" t="s">
        <v>36</v>
      </c>
      <c r="F8" s="16"/>
      <c r="G8" s="16"/>
      <c r="H8" s="16"/>
      <c r="I8" s="18">
        <f>SUMIFS(I9:I12,A9:A12,"P")</f>
        <v>0</v>
      </c>
    </row>
    <row r="9" spans="1:16" ht="15">
      <c r="A9" s="19" t="s">
        <v>37</v>
      </c>
      <c r="B9" s="19">
        <v>1</v>
      </c>
      <c r="C9" s="20" t="s">
        <v>99</v>
      </c>
      <c r="D9" s="19"/>
      <c r="E9" s="21" t="s">
        <v>100</v>
      </c>
      <c r="F9" s="22" t="s">
        <v>95</v>
      </c>
      <c r="G9" s="23">
        <v>1.809</v>
      </c>
      <c r="H9" s="24">
        <v>0</v>
      </c>
      <c r="I9" s="25">
        <f>ROUND(G9*H9,P4)</f>
        <v>0</v>
      </c>
      <c r="O9" s="26">
        <f>I9*0.21</f>
        <v>0</v>
      </c>
      <c r="P9">
        <v>3</v>
      </c>
    </row>
    <row r="10" spans="1:9" ht="15">
      <c r="A10" s="19" t="s">
        <v>41</v>
      </c>
      <c r="B10" s="19"/>
      <c r="C10" s="19"/>
      <c r="D10" s="19"/>
      <c r="E10" s="21" t="s">
        <v>177</v>
      </c>
      <c r="F10" s="19"/>
      <c r="G10" s="19"/>
      <c r="H10" s="19"/>
      <c r="I10" s="19"/>
    </row>
    <row r="11" spans="1:9" ht="15">
      <c r="A11" s="19" t="s">
        <v>63</v>
      </c>
      <c r="B11" s="19"/>
      <c r="C11" s="19"/>
      <c r="D11" s="19"/>
      <c r="E11" s="27" t="s">
        <v>178</v>
      </c>
      <c r="F11" s="19"/>
      <c r="G11" s="19"/>
      <c r="H11" s="19"/>
      <c r="I11" s="19"/>
    </row>
    <row r="12" spans="1:9" ht="28.5">
      <c r="A12" s="19" t="s">
        <v>43</v>
      </c>
      <c r="B12" s="19"/>
      <c r="C12" s="19"/>
      <c r="D12" s="19"/>
      <c r="E12" s="21" t="s">
        <v>98</v>
      </c>
      <c r="F12" s="19"/>
      <c r="G12" s="19"/>
      <c r="H12" s="19"/>
      <c r="I12" s="19"/>
    </row>
    <row r="13" spans="1:9" ht="15">
      <c r="A13" s="16" t="s">
        <v>34</v>
      </c>
      <c r="B13" s="16"/>
      <c r="C13" s="17" t="s">
        <v>108</v>
      </c>
      <c r="D13" s="16"/>
      <c r="E13" s="16" t="s">
        <v>109</v>
      </c>
      <c r="F13" s="16"/>
      <c r="G13" s="16"/>
      <c r="H13" s="16"/>
      <c r="I13" s="18">
        <f>SUMIFS(I14:I21,A14:A21,"P")</f>
        <v>0</v>
      </c>
    </row>
    <row r="14" spans="1:16" ht="15">
      <c r="A14" s="19" t="s">
        <v>37</v>
      </c>
      <c r="B14" s="19">
        <v>2</v>
      </c>
      <c r="C14" s="20" t="s">
        <v>179</v>
      </c>
      <c r="D14" s="19"/>
      <c r="E14" s="21" t="s">
        <v>180</v>
      </c>
      <c r="F14" s="22" t="s">
        <v>181</v>
      </c>
      <c r="G14" s="23">
        <v>55</v>
      </c>
      <c r="H14" s="24">
        <v>0</v>
      </c>
      <c r="I14" s="25">
        <f>ROUND(G14*H14,P4)</f>
        <v>0</v>
      </c>
      <c r="O14" s="26">
        <f>I14*0.21</f>
        <v>0</v>
      </c>
      <c r="P14">
        <v>3</v>
      </c>
    </row>
    <row r="15" spans="1:9" ht="15">
      <c r="A15" s="19" t="s">
        <v>41</v>
      </c>
      <c r="B15" s="19"/>
      <c r="C15" s="19"/>
      <c r="D15" s="19"/>
      <c r="E15" s="21"/>
      <c r="F15" s="19"/>
      <c r="G15" s="19"/>
      <c r="H15" s="19"/>
      <c r="I15" s="19"/>
    </row>
    <row r="16" spans="1:9" ht="15">
      <c r="A16" s="19" t="s">
        <v>63</v>
      </c>
      <c r="B16" s="19"/>
      <c r="C16" s="19"/>
      <c r="D16" s="19"/>
      <c r="E16" s="27" t="s">
        <v>182</v>
      </c>
      <c r="F16" s="19"/>
      <c r="G16" s="19"/>
      <c r="H16" s="19"/>
      <c r="I16" s="19"/>
    </row>
    <row r="17" spans="1:9" ht="42.75">
      <c r="A17" s="19" t="s">
        <v>43</v>
      </c>
      <c r="B17" s="19"/>
      <c r="C17" s="19"/>
      <c r="D17" s="19"/>
      <c r="E17" s="21" t="s">
        <v>183</v>
      </c>
      <c r="F17" s="19"/>
      <c r="G17" s="19"/>
      <c r="H17" s="19"/>
      <c r="I17" s="19"/>
    </row>
    <row r="18" spans="1:16" ht="15">
      <c r="A18" s="19" t="s">
        <v>37</v>
      </c>
      <c r="B18" s="19">
        <v>3</v>
      </c>
      <c r="C18" s="20" t="s">
        <v>184</v>
      </c>
      <c r="D18" s="19"/>
      <c r="E18" s="21" t="s">
        <v>185</v>
      </c>
      <c r="F18" s="22" t="s">
        <v>181</v>
      </c>
      <c r="G18" s="23">
        <v>55</v>
      </c>
      <c r="H18" s="24">
        <v>0</v>
      </c>
      <c r="I18" s="25">
        <f>ROUND(G18*H18,P4)</f>
        <v>0</v>
      </c>
      <c r="O18" s="26">
        <f>I18*0.21</f>
        <v>0</v>
      </c>
      <c r="P18">
        <v>3</v>
      </c>
    </row>
    <row r="19" spans="1:9" ht="15">
      <c r="A19" s="19" t="s">
        <v>41</v>
      </c>
      <c r="B19" s="19"/>
      <c r="C19" s="19"/>
      <c r="D19" s="19"/>
      <c r="E19" s="21"/>
      <c r="F19" s="19"/>
      <c r="G19" s="19"/>
      <c r="H19" s="19"/>
      <c r="I19" s="19"/>
    </row>
    <row r="20" spans="1:9" ht="15">
      <c r="A20" s="19" t="s">
        <v>63</v>
      </c>
      <c r="B20" s="19"/>
      <c r="C20" s="19"/>
      <c r="D20" s="19"/>
      <c r="E20" s="27" t="s">
        <v>182</v>
      </c>
      <c r="F20" s="19"/>
      <c r="G20" s="19"/>
      <c r="H20" s="19"/>
      <c r="I20" s="19"/>
    </row>
    <row r="21" spans="1:9" ht="42.75">
      <c r="A21" s="19" t="s">
        <v>43</v>
      </c>
      <c r="B21" s="19"/>
      <c r="C21" s="19"/>
      <c r="D21" s="19"/>
      <c r="E21" s="21" t="s">
        <v>186</v>
      </c>
      <c r="F21" s="19"/>
      <c r="G21" s="19"/>
      <c r="H21" s="19"/>
      <c r="I21" s="19"/>
    </row>
    <row r="22" spans="1:9" ht="15">
      <c r="A22" s="16" t="s">
        <v>34</v>
      </c>
      <c r="B22" s="16"/>
      <c r="C22" s="17" t="s">
        <v>187</v>
      </c>
      <c r="D22" s="16"/>
      <c r="E22" s="16" t="s">
        <v>188</v>
      </c>
      <c r="F22" s="16"/>
      <c r="G22" s="16"/>
      <c r="H22" s="16"/>
      <c r="I22" s="18">
        <f>SUMIFS(I23:I46,A23:A46,"P")</f>
        <v>0</v>
      </c>
    </row>
    <row r="23" spans="1:16" ht="15">
      <c r="A23" s="19" t="s">
        <v>37</v>
      </c>
      <c r="B23" s="19">
        <v>4</v>
      </c>
      <c r="C23" s="20" t="s">
        <v>189</v>
      </c>
      <c r="D23" s="19"/>
      <c r="E23" s="21" t="s">
        <v>190</v>
      </c>
      <c r="F23" s="22" t="s">
        <v>112</v>
      </c>
      <c r="G23" s="23">
        <v>0.27</v>
      </c>
      <c r="H23" s="24">
        <v>0</v>
      </c>
      <c r="I23" s="25">
        <f>ROUND(G23*H23,P4)</f>
        <v>0</v>
      </c>
      <c r="O23" s="26">
        <f>I23*0.21</f>
        <v>0</v>
      </c>
      <c r="P23">
        <v>3</v>
      </c>
    </row>
    <row r="24" spans="1:9" ht="15">
      <c r="A24" s="19" t="s">
        <v>41</v>
      </c>
      <c r="B24" s="19"/>
      <c r="C24" s="19"/>
      <c r="D24" s="19"/>
      <c r="E24" s="21" t="s">
        <v>191</v>
      </c>
      <c r="F24" s="19"/>
      <c r="G24" s="19"/>
      <c r="H24" s="19"/>
      <c r="I24" s="19"/>
    </row>
    <row r="25" spans="1:9" ht="15">
      <c r="A25" s="19" t="s">
        <v>63</v>
      </c>
      <c r="B25" s="19"/>
      <c r="C25" s="19"/>
      <c r="D25" s="19"/>
      <c r="E25" s="27" t="s">
        <v>192</v>
      </c>
      <c r="F25" s="19"/>
      <c r="G25" s="19"/>
      <c r="H25" s="19"/>
      <c r="I25" s="19"/>
    </row>
    <row r="26" spans="1:9" ht="71.25">
      <c r="A26" s="19" t="s">
        <v>43</v>
      </c>
      <c r="B26" s="19"/>
      <c r="C26" s="19"/>
      <c r="D26" s="19"/>
      <c r="E26" s="21" t="s">
        <v>193</v>
      </c>
      <c r="F26" s="19"/>
      <c r="G26" s="19"/>
      <c r="H26" s="19"/>
      <c r="I26" s="19"/>
    </row>
    <row r="27" spans="1:16" ht="15">
      <c r="A27" s="19" t="s">
        <v>37</v>
      </c>
      <c r="B27" s="19">
        <v>5</v>
      </c>
      <c r="C27" s="20" t="s">
        <v>194</v>
      </c>
      <c r="D27" s="19"/>
      <c r="E27" s="21" t="s">
        <v>195</v>
      </c>
      <c r="F27" s="22" t="s">
        <v>127</v>
      </c>
      <c r="G27" s="23">
        <v>32</v>
      </c>
      <c r="H27" s="24">
        <v>0</v>
      </c>
      <c r="I27" s="25">
        <f>ROUND(G27*H27,P4)</f>
        <v>0</v>
      </c>
      <c r="O27" s="26">
        <f>I27*0.21</f>
        <v>0</v>
      </c>
      <c r="P27">
        <v>3</v>
      </c>
    </row>
    <row r="28" spans="1:9" ht="28.5">
      <c r="A28" s="19" t="s">
        <v>41</v>
      </c>
      <c r="B28" s="19"/>
      <c r="C28" s="19"/>
      <c r="D28" s="19"/>
      <c r="E28" s="21" t="s">
        <v>196</v>
      </c>
      <c r="F28" s="19"/>
      <c r="G28" s="19"/>
      <c r="H28" s="19"/>
      <c r="I28" s="19"/>
    </row>
    <row r="29" spans="1:9" ht="15">
      <c r="A29" s="19" t="s">
        <v>63</v>
      </c>
      <c r="B29" s="19"/>
      <c r="C29" s="19"/>
      <c r="D29" s="19"/>
      <c r="E29" s="27" t="s">
        <v>197</v>
      </c>
      <c r="F29" s="19"/>
      <c r="G29" s="19"/>
      <c r="H29" s="19"/>
      <c r="I29" s="19"/>
    </row>
    <row r="30" spans="1:9" ht="71.25">
      <c r="A30" s="19" t="s">
        <v>43</v>
      </c>
      <c r="B30" s="19"/>
      <c r="C30" s="19"/>
      <c r="D30" s="19"/>
      <c r="E30" s="21" t="s">
        <v>198</v>
      </c>
      <c r="F30" s="19"/>
      <c r="G30" s="19"/>
      <c r="H30" s="19"/>
      <c r="I30" s="19"/>
    </row>
    <row r="31" spans="1:16" ht="28.5">
      <c r="A31" s="19" t="s">
        <v>37</v>
      </c>
      <c r="B31" s="19">
        <v>6</v>
      </c>
      <c r="C31" s="20" t="s">
        <v>199</v>
      </c>
      <c r="D31" s="19"/>
      <c r="E31" s="21" t="s">
        <v>200</v>
      </c>
      <c r="F31" s="22" t="s">
        <v>127</v>
      </c>
      <c r="G31" s="23">
        <v>32</v>
      </c>
      <c r="H31" s="24">
        <v>0</v>
      </c>
      <c r="I31" s="25">
        <f>ROUND(G31*H31,P4)</f>
        <v>0</v>
      </c>
      <c r="O31" s="26">
        <f>I31*0.21</f>
        <v>0</v>
      </c>
      <c r="P31">
        <v>3</v>
      </c>
    </row>
    <row r="32" spans="1:9" ht="15">
      <c r="A32" s="19" t="s">
        <v>41</v>
      </c>
      <c r="B32" s="19"/>
      <c r="C32" s="19"/>
      <c r="D32" s="19"/>
      <c r="E32" s="21" t="s">
        <v>201</v>
      </c>
      <c r="F32" s="19"/>
      <c r="G32" s="19"/>
      <c r="H32" s="19"/>
      <c r="I32" s="19"/>
    </row>
    <row r="33" spans="1:9" ht="15">
      <c r="A33" s="19" t="s">
        <v>63</v>
      </c>
      <c r="B33" s="19"/>
      <c r="C33" s="19"/>
      <c r="D33" s="19"/>
      <c r="E33" s="27" t="s">
        <v>197</v>
      </c>
      <c r="F33" s="19"/>
      <c r="G33" s="19"/>
      <c r="H33" s="19"/>
      <c r="I33" s="19"/>
    </row>
    <row r="34" spans="1:9" ht="71.25">
      <c r="A34" s="19" t="s">
        <v>43</v>
      </c>
      <c r="B34" s="19"/>
      <c r="C34" s="19"/>
      <c r="D34" s="19"/>
      <c r="E34" s="21" t="s">
        <v>202</v>
      </c>
      <c r="F34" s="19"/>
      <c r="G34" s="19"/>
      <c r="H34" s="19"/>
      <c r="I34" s="19"/>
    </row>
    <row r="35" spans="1:16" ht="15">
      <c r="A35" s="19" t="s">
        <v>37</v>
      </c>
      <c r="B35" s="19">
        <v>7</v>
      </c>
      <c r="C35" s="20" t="s">
        <v>203</v>
      </c>
      <c r="D35" s="19"/>
      <c r="E35" s="21" t="s">
        <v>204</v>
      </c>
      <c r="F35" s="22" t="s">
        <v>112</v>
      </c>
      <c r="G35" s="23">
        <v>2.352</v>
      </c>
      <c r="H35" s="24">
        <v>0</v>
      </c>
      <c r="I35" s="25">
        <f>ROUND(G35*H35,P4)</f>
        <v>0</v>
      </c>
      <c r="O35" s="26">
        <f>I35*0.21</f>
        <v>0</v>
      </c>
      <c r="P35">
        <v>3</v>
      </c>
    </row>
    <row r="36" spans="1:9" ht="15">
      <c r="A36" s="19" t="s">
        <v>41</v>
      </c>
      <c r="B36" s="19"/>
      <c r="C36" s="19"/>
      <c r="D36" s="19"/>
      <c r="E36" s="21" t="s">
        <v>205</v>
      </c>
      <c r="F36" s="19"/>
      <c r="G36" s="19"/>
      <c r="H36" s="19"/>
      <c r="I36" s="19"/>
    </row>
    <row r="37" spans="1:9" ht="15">
      <c r="A37" s="19" t="s">
        <v>63</v>
      </c>
      <c r="B37" s="19"/>
      <c r="C37" s="19"/>
      <c r="D37" s="19"/>
      <c r="E37" s="27" t="s">
        <v>206</v>
      </c>
      <c r="F37" s="19"/>
      <c r="G37" s="19"/>
      <c r="H37" s="19"/>
      <c r="I37" s="19"/>
    </row>
    <row r="38" spans="1:9" ht="409.5">
      <c r="A38" s="19" t="s">
        <v>43</v>
      </c>
      <c r="B38" s="19"/>
      <c r="C38" s="19"/>
      <c r="D38" s="19"/>
      <c r="E38" s="21" t="s">
        <v>207</v>
      </c>
      <c r="F38" s="19"/>
      <c r="G38" s="19"/>
      <c r="H38" s="19"/>
      <c r="I38" s="19"/>
    </row>
    <row r="39" spans="1:16" ht="15">
      <c r="A39" s="19" t="s">
        <v>37</v>
      </c>
      <c r="B39" s="19">
        <v>8</v>
      </c>
      <c r="C39" s="20" t="s">
        <v>208</v>
      </c>
      <c r="D39" s="19"/>
      <c r="E39" s="21" t="s">
        <v>209</v>
      </c>
      <c r="F39" s="22" t="s">
        <v>95</v>
      </c>
      <c r="G39" s="23">
        <v>0.47</v>
      </c>
      <c r="H39" s="24">
        <v>0</v>
      </c>
      <c r="I39" s="25">
        <f>ROUND(G39*H39,P4)</f>
        <v>0</v>
      </c>
      <c r="O39" s="26">
        <f>I39*0.21</f>
        <v>0</v>
      </c>
      <c r="P39">
        <v>3</v>
      </c>
    </row>
    <row r="40" spans="1:9" ht="28.5">
      <c r="A40" s="19" t="s">
        <v>41</v>
      </c>
      <c r="B40" s="19"/>
      <c r="C40" s="19"/>
      <c r="D40" s="19"/>
      <c r="E40" s="21" t="s">
        <v>210</v>
      </c>
      <c r="F40" s="19"/>
      <c r="G40" s="19"/>
      <c r="H40" s="19"/>
      <c r="I40" s="19"/>
    </row>
    <row r="41" spans="1:9" ht="15">
      <c r="A41" s="19" t="s">
        <v>63</v>
      </c>
      <c r="B41" s="19"/>
      <c r="C41" s="19"/>
      <c r="D41" s="19"/>
      <c r="E41" s="27" t="s">
        <v>211</v>
      </c>
      <c r="F41" s="19"/>
      <c r="G41" s="19"/>
      <c r="H41" s="19"/>
      <c r="I41" s="19"/>
    </row>
    <row r="42" spans="1:9" ht="313.5">
      <c r="A42" s="19" t="s">
        <v>43</v>
      </c>
      <c r="B42" s="19"/>
      <c r="C42" s="19"/>
      <c r="D42" s="19"/>
      <c r="E42" s="21" t="s">
        <v>212</v>
      </c>
      <c r="F42" s="19"/>
      <c r="G42" s="19"/>
      <c r="H42" s="19"/>
      <c r="I42" s="19"/>
    </row>
    <row r="43" spans="1:16" ht="15">
      <c r="A43" s="19" t="s">
        <v>37</v>
      </c>
      <c r="B43" s="19">
        <v>9</v>
      </c>
      <c r="C43" s="20" t="s">
        <v>213</v>
      </c>
      <c r="D43" s="19"/>
      <c r="E43" s="21" t="s">
        <v>214</v>
      </c>
      <c r="F43" s="22" t="s">
        <v>181</v>
      </c>
      <c r="G43" s="23">
        <v>3.358</v>
      </c>
      <c r="H43" s="24">
        <v>0</v>
      </c>
      <c r="I43" s="25">
        <f>ROUND(G43*H43,P4)</f>
        <v>0</v>
      </c>
      <c r="O43" s="26">
        <f>I43*0.21</f>
        <v>0</v>
      </c>
      <c r="P43">
        <v>3</v>
      </c>
    </row>
    <row r="44" spans="1:9" ht="42.75">
      <c r="A44" s="19" t="s">
        <v>41</v>
      </c>
      <c r="B44" s="19"/>
      <c r="C44" s="19"/>
      <c r="D44" s="19"/>
      <c r="E44" s="21" t="s">
        <v>215</v>
      </c>
      <c r="F44" s="19"/>
      <c r="G44" s="19"/>
      <c r="H44" s="19"/>
      <c r="I44" s="19"/>
    </row>
    <row r="45" spans="1:9" ht="15">
      <c r="A45" s="19" t="s">
        <v>63</v>
      </c>
      <c r="B45" s="19"/>
      <c r="C45" s="19"/>
      <c r="D45" s="19"/>
      <c r="E45" s="27" t="s">
        <v>216</v>
      </c>
      <c r="F45" s="19"/>
      <c r="G45" s="19"/>
      <c r="H45" s="19"/>
      <c r="I45" s="19"/>
    </row>
    <row r="46" spans="1:9" ht="114">
      <c r="A46" s="19" t="s">
        <v>43</v>
      </c>
      <c r="B46" s="19"/>
      <c r="C46" s="19"/>
      <c r="D46" s="19"/>
      <c r="E46" s="21" t="s">
        <v>217</v>
      </c>
      <c r="F46" s="19"/>
      <c r="G46" s="19"/>
      <c r="H46" s="19"/>
      <c r="I46" s="19"/>
    </row>
    <row r="47" spans="1:9" ht="15">
      <c r="A47" s="16" t="s">
        <v>34</v>
      </c>
      <c r="B47" s="16"/>
      <c r="C47" s="17" t="s">
        <v>218</v>
      </c>
      <c r="D47" s="16"/>
      <c r="E47" s="16" t="s">
        <v>219</v>
      </c>
      <c r="F47" s="16"/>
      <c r="G47" s="16"/>
      <c r="H47" s="16"/>
      <c r="I47" s="18">
        <f>SUMIFS(I48:I69,A48:A69,"P")</f>
        <v>0</v>
      </c>
    </row>
    <row r="48" spans="1:16" ht="15">
      <c r="A48" s="19" t="s">
        <v>37</v>
      </c>
      <c r="B48" s="19">
        <v>10</v>
      </c>
      <c r="C48" s="20" t="s">
        <v>220</v>
      </c>
      <c r="D48" s="19"/>
      <c r="E48" s="21" t="s">
        <v>221</v>
      </c>
      <c r="F48" s="22" t="s">
        <v>112</v>
      </c>
      <c r="G48" s="23">
        <v>16.146</v>
      </c>
      <c r="H48" s="24">
        <v>0</v>
      </c>
      <c r="I48" s="25">
        <f>ROUND(G48*H48,P4)</f>
        <v>0</v>
      </c>
      <c r="O48" s="26">
        <f>I48*0.21</f>
        <v>0</v>
      </c>
      <c r="P48">
        <v>3</v>
      </c>
    </row>
    <row r="49" spans="1:9" ht="15">
      <c r="A49" s="19" t="s">
        <v>41</v>
      </c>
      <c r="B49" s="19"/>
      <c r="C49" s="19"/>
      <c r="D49" s="19"/>
      <c r="E49" s="21" t="s">
        <v>222</v>
      </c>
      <c r="F49" s="19"/>
      <c r="G49" s="19"/>
      <c r="H49" s="19"/>
      <c r="I49" s="19"/>
    </row>
    <row r="50" spans="1:9" ht="15">
      <c r="A50" s="19" t="s">
        <v>63</v>
      </c>
      <c r="B50" s="19"/>
      <c r="C50" s="19"/>
      <c r="D50" s="19"/>
      <c r="E50" s="27" t="s">
        <v>223</v>
      </c>
      <c r="F50" s="19"/>
      <c r="G50" s="19"/>
      <c r="H50" s="19"/>
      <c r="I50" s="19"/>
    </row>
    <row r="51" spans="1:9" ht="28.5">
      <c r="A51" s="19" t="s">
        <v>43</v>
      </c>
      <c r="B51" s="19"/>
      <c r="C51" s="19"/>
      <c r="D51" s="19"/>
      <c r="E51" s="21" t="s">
        <v>224</v>
      </c>
      <c r="F51" s="19"/>
      <c r="G51" s="19"/>
      <c r="H51" s="19"/>
      <c r="I51" s="19"/>
    </row>
    <row r="52" spans="1:16" ht="15">
      <c r="A52" s="19" t="s">
        <v>37</v>
      </c>
      <c r="B52" s="19">
        <v>11</v>
      </c>
      <c r="C52" s="20" t="s">
        <v>225</v>
      </c>
      <c r="D52" s="19"/>
      <c r="E52" s="21" t="s">
        <v>226</v>
      </c>
      <c r="F52" s="22" t="s">
        <v>112</v>
      </c>
      <c r="G52" s="23">
        <v>3.107</v>
      </c>
      <c r="H52" s="24">
        <v>0</v>
      </c>
      <c r="I52" s="25">
        <f>ROUND(G52*H52,P4)</f>
        <v>0</v>
      </c>
      <c r="O52" s="26">
        <f>I52*0.21</f>
        <v>0</v>
      </c>
      <c r="P52">
        <v>3</v>
      </c>
    </row>
    <row r="53" spans="1:9" ht="42.75">
      <c r="A53" s="19" t="s">
        <v>41</v>
      </c>
      <c r="B53" s="19"/>
      <c r="C53" s="19"/>
      <c r="D53" s="19"/>
      <c r="E53" s="21" t="s">
        <v>227</v>
      </c>
      <c r="F53" s="19"/>
      <c r="G53" s="19"/>
      <c r="H53" s="19"/>
      <c r="I53" s="19"/>
    </row>
    <row r="54" spans="1:9" ht="15">
      <c r="A54" s="19" t="s">
        <v>63</v>
      </c>
      <c r="B54" s="19"/>
      <c r="C54" s="19"/>
      <c r="D54" s="19"/>
      <c r="E54" s="27" t="s">
        <v>228</v>
      </c>
      <c r="F54" s="19"/>
      <c r="G54" s="19"/>
      <c r="H54" s="19"/>
      <c r="I54" s="19"/>
    </row>
    <row r="55" spans="1:9" ht="15">
      <c r="A55" s="19" t="s">
        <v>63</v>
      </c>
      <c r="B55" s="19"/>
      <c r="C55" s="19"/>
      <c r="D55" s="19"/>
      <c r="E55" s="27" t="s">
        <v>229</v>
      </c>
      <c r="F55" s="19"/>
      <c r="G55" s="19"/>
      <c r="H55" s="19"/>
      <c r="I55" s="19"/>
    </row>
    <row r="56" spans="1:9" ht="15">
      <c r="A56" s="19" t="s">
        <v>63</v>
      </c>
      <c r="B56" s="19"/>
      <c r="C56" s="19"/>
      <c r="D56" s="19"/>
      <c r="E56" s="27" t="s">
        <v>230</v>
      </c>
      <c r="F56" s="19"/>
      <c r="G56" s="19"/>
      <c r="H56" s="19"/>
      <c r="I56" s="19"/>
    </row>
    <row r="57" spans="1:9" ht="409.5">
      <c r="A57" s="19" t="s">
        <v>43</v>
      </c>
      <c r="B57" s="19"/>
      <c r="C57" s="19"/>
      <c r="D57" s="19"/>
      <c r="E57" s="21" t="s">
        <v>231</v>
      </c>
      <c r="F57" s="19"/>
      <c r="G57" s="19"/>
      <c r="H57" s="19"/>
      <c r="I57" s="19"/>
    </row>
    <row r="58" spans="1:16" ht="15">
      <c r="A58" s="19" t="s">
        <v>37</v>
      </c>
      <c r="B58" s="19">
        <v>12</v>
      </c>
      <c r="C58" s="20" t="s">
        <v>232</v>
      </c>
      <c r="D58" s="19"/>
      <c r="E58" s="21" t="s">
        <v>233</v>
      </c>
      <c r="F58" s="22" t="s">
        <v>95</v>
      </c>
      <c r="G58" s="23">
        <v>0.497</v>
      </c>
      <c r="H58" s="24">
        <v>0</v>
      </c>
      <c r="I58" s="25">
        <f>ROUND(G58*H58,P4)</f>
        <v>0</v>
      </c>
      <c r="O58" s="26">
        <f>I58*0.21</f>
        <v>0</v>
      </c>
      <c r="P58">
        <v>3</v>
      </c>
    </row>
    <row r="59" spans="1:9" ht="15">
      <c r="A59" s="19" t="s">
        <v>41</v>
      </c>
      <c r="B59" s="19"/>
      <c r="C59" s="19"/>
      <c r="D59" s="19"/>
      <c r="E59" s="21" t="s">
        <v>234</v>
      </c>
      <c r="F59" s="19"/>
      <c r="G59" s="19"/>
      <c r="H59" s="19"/>
      <c r="I59" s="19"/>
    </row>
    <row r="60" spans="1:9" ht="15">
      <c r="A60" s="19" t="s">
        <v>63</v>
      </c>
      <c r="B60" s="19"/>
      <c r="C60" s="19"/>
      <c r="D60" s="19"/>
      <c r="E60" s="27" t="s">
        <v>235</v>
      </c>
      <c r="F60" s="19"/>
      <c r="G60" s="19"/>
      <c r="H60" s="19"/>
      <c r="I60" s="19"/>
    </row>
    <row r="61" spans="1:9" ht="313.5">
      <c r="A61" s="19" t="s">
        <v>43</v>
      </c>
      <c r="B61" s="19"/>
      <c r="C61" s="19"/>
      <c r="D61" s="19"/>
      <c r="E61" s="21" t="s">
        <v>212</v>
      </c>
      <c r="F61" s="19"/>
      <c r="G61" s="19"/>
      <c r="H61" s="19"/>
      <c r="I61" s="19"/>
    </row>
    <row r="62" spans="1:16" ht="15">
      <c r="A62" s="19" t="s">
        <v>37</v>
      </c>
      <c r="B62" s="19">
        <v>13</v>
      </c>
      <c r="C62" s="20" t="s">
        <v>236</v>
      </c>
      <c r="D62" s="19"/>
      <c r="E62" s="21" t="s">
        <v>237</v>
      </c>
      <c r="F62" s="22" t="s">
        <v>112</v>
      </c>
      <c r="G62" s="23">
        <v>5.508</v>
      </c>
      <c r="H62" s="24">
        <v>0</v>
      </c>
      <c r="I62" s="25">
        <f>ROUND(G62*H62,P4)</f>
        <v>0</v>
      </c>
      <c r="O62" s="26">
        <f>I62*0.21</f>
        <v>0</v>
      </c>
      <c r="P62">
        <v>3</v>
      </c>
    </row>
    <row r="63" spans="1:9" ht="15">
      <c r="A63" s="19" t="s">
        <v>41</v>
      </c>
      <c r="B63" s="19"/>
      <c r="C63" s="19"/>
      <c r="D63" s="19"/>
      <c r="E63" s="21" t="s">
        <v>238</v>
      </c>
      <c r="F63" s="19"/>
      <c r="G63" s="19"/>
      <c r="H63" s="19"/>
      <c r="I63" s="19"/>
    </row>
    <row r="64" spans="1:9" ht="15">
      <c r="A64" s="19" t="s">
        <v>63</v>
      </c>
      <c r="B64" s="19"/>
      <c r="C64" s="19"/>
      <c r="D64" s="19"/>
      <c r="E64" s="27" t="s">
        <v>239</v>
      </c>
      <c r="F64" s="19"/>
      <c r="G64" s="19"/>
      <c r="H64" s="19"/>
      <c r="I64" s="19"/>
    </row>
    <row r="65" spans="1:9" ht="409.5">
      <c r="A65" s="19" t="s">
        <v>43</v>
      </c>
      <c r="B65" s="19"/>
      <c r="C65" s="19"/>
      <c r="D65" s="19"/>
      <c r="E65" s="21" t="s">
        <v>231</v>
      </c>
      <c r="F65" s="19"/>
      <c r="G65" s="19"/>
      <c r="H65" s="19"/>
      <c r="I65" s="19"/>
    </row>
    <row r="66" spans="1:16" ht="15">
      <c r="A66" s="19" t="s">
        <v>37</v>
      </c>
      <c r="B66" s="19">
        <v>14</v>
      </c>
      <c r="C66" s="20" t="s">
        <v>240</v>
      </c>
      <c r="D66" s="19"/>
      <c r="E66" s="21" t="s">
        <v>241</v>
      </c>
      <c r="F66" s="22" t="s">
        <v>95</v>
      </c>
      <c r="G66" s="23">
        <v>0.881</v>
      </c>
      <c r="H66" s="24">
        <v>0</v>
      </c>
      <c r="I66" s="25">
        <f>ROUND(G66*H66,P4)</f>
        <v>0</v>
      </c>
      <c r="O66" s="26">
        <f>I66*0.21</f>
        <v>0</v>
      </c>
      <c r="P66">
        <v>3</v>
      </c>
    </row>
    <row r="67" spans="1:9" ht="15">
      <c r="A67" s="19" t="s">
        <v>41</v>
      </c>
      <c r="B67" s="19"/>
      <c r="C67" s="19"/>
      <c r="D67" s="19"/>
      <c r="E67" s="21"/>
      <c r="F67" s="19"/>
      <c r="G67" s="19"/>
      <c r="H67" s="19"/>
      <c r="I67" s="19"/>
    </row>
    <row r="68" spans="1:9" ht="15">
      <c r="A68" s="19" t="s">
        <v>63</v>
      </c>
      <c r="B68" s="19"/>
      <c r="C68" s="19"/>
      <c r="D68" s="19"/>
      <c r="E68" s="27" t="s">
        <v>242</v>
      </c>
      <c r="F68" s="19"/>
      <c r="G68" s="19"/>
      <c r="H68" s="19"/>
      <c r="I68" s="19"/>
    </row>
    <row r="69" spans="1:9" ht="313.5">
      <c r="A69" s="19" t="s">
        <v>43</v>
      </c>
      <c r="B69" s="19"/>
      <c r="C69" s="19"/>
      <c r="D69" s="19"/>
      <c r="E69" s="21" t="s">
        <v>212</v>
      </c>
      <c r="F69" s="19"/>
      <c r="G69" s="19"/>
      <c r="H69" s="19"/>
      <c r="I69" s="19"/>
    </row>
    <row r="70" spans="1:9" ht="15">
      <c r="A70" s="16" t="s">
        <v>34</v>
      </c>
      <c r="B70" s="16"/>
      <c r="C70" s="17" t="s">
        <v>243</v>
      </c>
      <c r="D70" s="16"/>
      <c r="E70" s="16" t="s">
        <v>244</v>
      </c>
      <c r="F70" s="16"/>
      <c r="G70" s="16"/>
      <c r="H70" s="16"/>
      <c r="I70" s="18">
        <f>SUMIFS(I71:I99,A71:A99,"P")</f>
        <v>0</v>
      </c>
    </row>
    <row r="71" spans="1:16" ht="15">
      <c r="A71" s="19" t="s">
        <v>37</v>
      </c>
      <c r="B71" s="19">
        <v>15</v>
      </c>
      <c r="C71" s="20" t="s">
        <v>245</v>
      </c>
      <c r="D71" s="19"/>
      <c r="E71" s="21" t="s">
        <v>246</v>
      </c>
      <c r="F71" s="22" t="s">
        <v>112</v>
      </c>
      <c r="G71" s="23">
        <v>1.345</v>
      </c>
      <c r="H71" s="24">
        <v>0</v>
      </c>
      <c r="I71" s="25">
        <f>ROUND(G71*H71,P4)</f>
        <v>0</v>
      </c>
      <c r="O71" s="26">
        <f>I71*0.21</f>
        <v>0</v>
      </c>
      <c r="P71">
        <v>3</v>
      </c>
    </row>
    <row r="72" spans="1:9" ht="15">
      <c r="A72" s="19" t="s">
        <v>41</v>
      </c>
      <c r="B72" s="19"/>
      <c r="C72" s="19"/>
      <c r="D72" s="19"/>
      <c r="E72" s="21"/>
      <c r="F72" s="19"/>
      <c r="G72" s="19"/>
      <c r="H72" s="19"/>
      <c r="I72" s="19"/>
    </row>
    <row r="73" spans="1:9" ht="15">
      <c r="A73" s="19" t="s">
        <v>63</v>
      </c>
      <c r="B73" s="19"/>
      <c r="C73" s="19"/>
      <c r="D73" s="19"/>
      <c r="E73" s="27" t="s">
        <v>247</v>
      </c>
      <c r="F73" s="19"/>
      <c r="G73" s="19"/>
      <c r="H73" s="19"/>
      <c r="I73" s="19"/>
    </row>
    <row r="74" spans="1:9" ht="15">
      <c r="A74" s="19" t="s">
        <v>63</v>
      </c>
      <c r="B74" s="19"/>
      <c r="C74" s="19"/>
      <c r="D74" s="19"/>
      <c r="E74" s="27" t="s">
        <v>248</v>
      </c>
      <c r="F74" s="19"/>
      <c r="G74" s="19"/>
      <c r="H74" s="19"/>
      <c r="I74" s="19"/>
    </row>
    <row r="75" spans="1:9" ht="15">
      <c r="A75" s="19" t="s">
        <v>63</v>
      </c>
      <c r="B75" s="19"/>
      <c r="C75" s="19"/>
      <c r="D75" s="19"/>
      <c r="E75" s="27" t="s">
        <v>249</v>
      </c>
      <c r="F75" s="19"/>
      <c r="G75" s="19"/>
      <c r="H75" s="19"/>
      <c r="I75" s="19"/>
    </row>
    <row r="76" spans="1:9" ht="409.5">
      <c r="A76" s="19" t="s">
        <v>43</v>
      </c>
      <c r="B76" s="19"/>
      <c r="C76" s="19"/>
      <c r="D76" s="19"/>
      <c r="E76" s="21" t="s">
        <v>231</v>
      </c>
      <c r="F76" s="19"/>
      <c r="G76" s="19"/>
      <c r="H76" s="19"/>
      <c r="I76" s="19"/>
    </row>
    <row r="77" spans="1:16" ht="15">
      <c r="A77" s="19" t="s">
        <v>37</v>
      </c>
      <c r="B77" s="19">
        <v>16</v>
      </c>
      <c r="C77" s="20" t="s">
        <v>250</v>
      </c>
      <c r="D77" s="19"/>
      <c r="E77" s="21" t="s">
        <v>251</v>
      </c>
      <c r="F77" s="22" t="s">
        <v>112</v>
      </c>
      <c r="G77" s="23">
        <v>10.764</v>
      </c>
      <c r="H77" s="24">
        <v>0</v>
      </c>
      <c r="I77" s="25">
        <f>ROUND(G77*H77,P4)</f>
        <v>0</v>
      </c>
      <c r="O77" s="26">
        <f>I77*0.21</f>
        <v>0</v>
      </c>
      <c r="P77">
        <v>3</v>
      </c>
    </row>
    <row r="78" spans="1:9" ht="15">
      <c r="A78" s="19" t="s">
        <v>41</v>
      </c>
      <c r="B78" s="19"/>
      <c r="C78" s="19"/>
      <c r="D78" s="19"/>
      <c r="E78" s="21" t="s">
        <v>252</v>
      </c>
      <c r="F78" s="19"/>
      <c r="G78" s="19"/>
      <c r="H78" s="19"/>
      <c r="I78" s="19"/>
    </row>
    <row r="79" spans="1:9" ht="15">
      <c r="A79" s="19" t="s">
        <v>63</v>
      </c>
      <c r="B79" s="19"/>
      <c r="C79" s="19"/>
      <c r="D79" s="19"/>
      <c r="E79" s="27" t="s">
        <v>253</v>
      </c>
      <c r="F79" s="19"/>
      <c r="G79" s="19"/>
      <c r="H79" s="19"/>
      <c r="I79" s="19"/>
    </row>
    <row r="80" spans="1:9" ht="409.5">
      <c r="A80" s="19" t="s">
        <v>43</v>
      </c>
      <c r="B80" s="19"/>
      <c r="C80" s="19"/>
      <c r="D80" s="19"/>
      <c r="E80" s="21" t="s">
        <v>231</v>
      </c>
      <c r="F80" s="19"/>
      <c r="G80" s="19"/>
      <c r="H80" s="19"/>
      <c r="I80" s="19"/>
    </row>
    <row r="81" spans="1:16" ht="15">
      <c r="A81" s="19" t="s">
        <v>37</v>
      </c>
      <c r="B81" s="19">
        <v>17</v>
      </c>
      <c r="C81" s="20" t="s">
        <v>254</v>
      </c>
      <c r="D81" s="19"/>
      <c r="E81" s="21" t="s">
        <v>255</v>
      </c>
      <c r="F81" s="22" t="s">
        <v>112</v>
      </c>
      <c r="G81" s="23">
        <v>21.133</v>
      </c>
      <c r="H81" s="24">
        <v>0</v>
      </c>
      <c r="I81" s="25">
        <f>ROUND(G81*H81,P4)</f>
        <v>0</v>
      </c>
      <c r="O81" s="26">
        <f>I81*0.21</f>
        <v>0</v>
      </c>
      <c r="P81">
        <v>3</v>
      </c>
    </row>
    <row r="82" spans="1:9" ht="15">
      <c r="A82" s="19" t="s">
        <v>41</v>
      </c>
      <c r="B82" s="19"/>
      <c r="C82" s="19"/>
      <c r="D82" s="19"/>
      <c r="E82" s="21" t="s">
        <v>256</v>
      </c>
      <c r="F82" s="19"/>
      <c r="G82" s="19"/>
      <c r="H82" s="19"/>
      <c r="I82" s="19"/>
    </row>
    <row r="83" spans="1:9" ht="15">
      <c r="A83" s="19" t="s">
        <v>63</v>
      </c>
      <c r="B83" s="19"/>
      <c r="C83" s="19"/>
      <c r="D83" s="19"/>
      <c r="E83" s="27" t="s">
        <v>257</v>
      </c>
      <c r="F83" s="19"/>
      <c r="G83" s="19"/>
      <c r="H83" s="19"/>
      <c r="I83" s="19"/>
    </row>
    <row r="84" spans="1:9" ht="15">
      <c r="A84" s="19" t="s">
        <v>63</v>
      </c>
      <c r="B84" s="19"/>
      <c r="C84" s="19"/>
      <c r="D84" s="19"/>
      <c r="E84" s="27" t="s">
        <v>258</v>
      </c>
      <c r="F84" s="19"/>
      <c r="G84" s="19"/>
      <c r="H84" s="19"/>
      <c r="I84" s="19"/>
    </row>
    <row r="85" spans="1:9" ht="15">
      <c r="A85" s="19" t="s">
        <v>63</v>
      </c>
      <c r="B85" s="19"/>
      <c r="C85" s="19"/>
      <c r="D85" s="19"/>
      <c r="E85" s="27" t="s">
        <v>259</v>
      </c>
      <c r="F85" s="19"/>
      <c r="G85" s="19"/>
      <c r="H85" s="19"/>
      <c r="I85" s="19"/>
    </row>
    <row r="86" spans="1:9" ht="57">
      <c r="A86" s="19" t="s">
        <v>43</v>
      </c>
      <c r="B86" s="19"/>
      <c r="C86" s="19"/>
      <c r="D86" s="19"/>
      <c r="E86" s="21" t="s">
        <v>260</v>
      </c>
      <c r="F86" s="19"/>
      <c r="G86" s="19"/>
      <c r="H86" s="19"/>
      <c r="I86" s="19"/>
    </row>
    <row r="87" spans="1:16" ht="15">
      <c r="A87" s="19" t="s">
        <v>37</v>
      </c>
      <c r="B87" s="19">
        <v>18</v>
      </c>
      <c r="C87" s="20" t="s">
        <v>261</v>
      </c>
      <c r="D87" s="19"/>
      <c r="E87" s="21" t="s">
        <v>262</v>
      </c>
      <c r="F87" s="22" t="s">
        <v>112</v>
      </c>
      <c r="G87" s="23">
        <v>2.5</v>
      </c>
      <c r="H87" s="24">
        <v>0</v>
      </c>
      <c r="I87" s="25">
        <f>ROUND(G87*H87,P4)</f>
        <v>0</v>
      </c>
      <c r="O87" s="26">
        <f>I87*0.21</f>
        <v>0</v>
      </c>
      <c r="P87">
        <v>3</v>
      </c>
    </row>
    <row r="88" spans="1:9" ht="15">
      <c r="A88" s="19" t="s">
        <v>41</v>
      </c>
      <c r="B88" s="19"/>
      <c r="C88" s="19"/>
      <c r="D88" s="19"/>
      <c r="E88" s="21" t="s">
        <v>263</v>
      </c>
      <c r="F88" s="19"/>
      <c r="G88" s="19"/>
      <c r="H88" s="19"/>
      <c r="I88" s="19"/>
    </row>
    <row r="89" spans="1:9" ht="15">
      <c r="A89" s="19" t="s">
        <v>63</v>
      </c>
      <c r="B89" s="19"/>
      <c r="C89" s="19"/>
      <c r="D89" s="19"/>
      <c r="E89" s="27" t="s">
        <v>264</v>
      </c>
      <c r="F89" s="19"/>
      <c r="G89" s="19"/>
      <c r="H89" s="19"/>
      <c r="I89" s="19"/>
    </row>
    <row r="90" spans="1:9" ht="15">
      <c r="A90" s="19" t="s">
        <v>63</v>
      </c>
      <c r="B90" s="19"/>
      <c r="C90" s="19"/>
      <c r="D90" s="19"/>
      <c r="E90" s="27" t="s">
        <v>265</v>
      </c>
      <c r="F90" s="19"/>
      <c r="G90" s="19"/>
      <c r="H90" s="19"/>
      <c r="I90" s="19"/>
    </row>
    <row r="91" spans="1:9" ht="57">
      <c r="A91" s="19" t="s">
        <v>43</v>
      </c>
      <c r="B91" s="19"/>
      <c r="C91" s="19"/>
      <c r="D91" s="19"/>
      <c r="E91" s="21" t="s">
        <v>260</v>
      </c>
      <c r="F91" s="19"/>
      <c r="G91" s="19"/>
      <c r="H91" s="19"/>
      <c r="I91" s="19"/>
    </row>
    <row r="92" spans="1:16" ht="15">
      <c r="A92" s="19" t="s">
        <v>37</v>
      </c>
      <c r="B92" s="19">
        <v>19</v>
      </c>
      <c r="C92" s="20" t="s">
        <v>266</v>
      </c>
      <c r="D92" s="19"/>
      <c r="E92" s="21" t="s">
        <v>267</v>
      </c>
      <c r="F92" s="22" t="s">
        <v>181</v>
      </c>
      <c r="G92" s="23">
        <v>27.27</v>
      </c>
      <c r="H92" s="24">
        <v>0</v>
      </c>
      <c r="I92" s="25">
        <f>ROUND(G92*H92,P4)</f>
        <v>0</v>
      </c>
      <c r="O92" s="26">
        <f>I92*0.21</f>
        <v>0</v>
      </c>
      <c r="P92">
        <v>3</v>
      </c>
    </row>
    <row r="93" spans="1:9" ht="15">
      <c r="A93" s="19" t="s">
        <v>41</v>
      </c>
      <c r="B93" s="19"/>
      <c r="C93" s="19"/>
      <c r="D93" s="19"/>
      <c r="E93" s="21" t="s">
        <v>268</v>
      </c>
      <c r="F93" s="19"/>
      <c r="G93" s="19"/>
      <c r="H93" s="19"/>
      <c r="I93" s="19"/>
    </row>
    <row r="94" spans="1:9" ht="15">
      <c r="A94" s="19" t="s">
        <v>63</v>
      </c>
      <c r="B94" s="19"/>
      <c r="C94" s="19"/>
      <c r="D94" s="19"/>
      <c r="E94" s="27" t="s">
        <v>269</v>
      </c>
      <c r="F94" s="19"/>
      <c r="G94" s="19"/>
      <c r="H94" s="19"/>
      <c r="I94" s="19"/>
    </row>
    <row r="95" spans="1:9" ht="128.25">
      <c r="A95" s="19" t="s">
        <v>43</v>
      </c>
      <c r="B95" s="19"/>
      <c r="C95" s="19"/>
      <c r="D95" s="19"/>
      <c r="E95" s="21" t="s">
        <v>270</v>
      </c>
      <c r="F95" s="19"/>
      <c r="G95" s="19"/>
      <c r="H95" s="19"/>
      <c r="I95" s="19"/>
    </row>
    <row r="96" spans="1:16" ht="15">
      <c r="A96" s="19" t="s">
        <v>37</v>
      </c>
      <c r="B96" s="19">
        <v>20</v>
      </c>
      <c r="C96" s="20" t="s">
        <v>271</v>
      </c>
      <c r="D96" s="19"/>
      <c r="E96" s="21" t="s">
        <v>272</v>
      </c>
      <c r="F96" s="22" t="s">
        <v>112</v>
      </c>
      <c r="G96" s="23">
        <v>30.24</v>
      </c>
      <c r="H96" s="24">
        <v>0</v>
      </c>
      <c r="I96" s="25">
        <f>ROUND(G96*H96,P4)</f>
        <v>0</v>
      </c>
      <c r="O96" s="26">
        <f>I96*0.21</f>
        <v>0</v>
      </c>
      <c r="P96">
        <v>3</v>
      </c>
    </row>
    <row r="97" spans="1:9" ht="15">
      <c r="A97" s="19" t="s">
        <v>41</v>
      </c>
      <c r="B97" s="19"/>
      <c r="C97" s="19"/>
      <c r="D97" s="19"/>
      <c r="E97" s="21"/>
      <c r="F97" s="19"/>
      <c r="G97" s="19"/>
      <c r="H97" s="19"/>
      <c r="I97" s="19"/>
    </row>
    <row r="98" spans="1:9" ht="15">
      <c r="A98" s="19" t="s">
        <v>63</v>
      </c>
      <c r="B98" s="19"/>
      <c r="C98" s="19"/>
      <c r="D98" s="19"/>
      <c r="E98" s="27" t="s">
        <v>273</v>
      </c>
      <c r="F98" s="19"/>
      <c r="G98" s="19"/>
      <c r="H98" s="19"/>
      <c r="I98" s="19"/>
    </row>
    <row r="99" spans="1:9" ht="409.5">
      <c r="A99" s="19" t="s">
        <v>43</v>
      </c>
      <c r="B99" s="19"/>
      <c r="C99" s="19"/>
      <c r="D99" s="19"/>
      <c r="E99" s="21" t="s">
        <v>274</v>
      </c>
      <c r="F99" s="19"/>
      <c r="G99" s="19"/>
      <c r="H99" s="19"/>
      <c r="I99" s="19"/>
    </row>
    <row r="100" spans="1:9" ht="15">
      <c r="A100" s="16" t="s">
        <v>34</v>
      </c>
      <c r="B100" s="16"/>
      <c r="C100" s="17" t="s">
        <v>275</v>
      </c>
      <c r="D100" s="16"/>
      <c r="E100" s="16" t="s">
        <v>276</v>
      </c>
      <c r="F100" s="16"/>
      <c r="G100" s="16"/>
      <c r="H100" s="16"/>
      <c r="I100" s="18">
        <f>SUMIFS(I101:I114,A101:A114,"P")</f>
        <v>0</v>
      </c>
    </row>
    <row r="101" spans="1:16" ht="15">
      <c r="A101" s="19" t="s">
        <v>37</v>
      </c>
      <c r="B101" s="19">
        <v>21</v>
      </c>
      <c r="C101" s="20" t="s">
        <v>277</v>
      </c>
      <c r="D101" s="19"/>
      <c r="E101" s="21" t="s">
        <v>278</v>
      </c>
      <c r="F101" s="22" t="s">
        <v>181</v>
      </c>
      <c r="G101" s="23">
        <v>27.27</v>
      </c>
      <c r="H101" s="24">
        <v>0</v>
      </c>
      <c r="I101" s="25">
        <f>ROUND(G101*H101,P4)</f>
        <v>0</v>
      </c>
      <c r="O101" s="26">
        <f>I101*0.21</f>
        <v>0</v>
      </c>
      <c r="P101">
        <v>3</v>
      </c>
    </row>
    <row r="102" spans="1:9" ht="15">
      <c r="A102" s="19" t="s">
        <v>41</v>
      </c>
      <c r="B102" s="19"/>
      <c r="C102" s="19"/>
      <c r="D102" s="19"/>
      <c r="E102" s="21" t="s">
        <v>279</v>
      </c>
      <c r="F102" s="19"/>
      <c r="G102" s="19"/>
      <c r="H102" s="19"/>
      <c r="I102" s="19"/>
    </row>
    <row r="103" spans="1:9" ht="15">
      <c r="A103" s="19" t="s">
        <v>63</v>
      </c>
      <c r="B103" s="19"/>
      <c r="C103" s="19"/>
      <c r="D103" s="19"/>
      <c r="E103" s="27" t="s">
        <v>280</v>
      </c>
      <c r="F103" s="19"/>
      <c r="G103" s="19"/>
      <c r="H103" s="19"/>
      <c r="I103" s="19"/>
    </row>
    <row r="104" spans="1:9" ht="15">
      <c r="A104" s="19" t="s">
        <v>63</v>
      </c>
      <c r="B104" s="19"/>
      <c r="C104" s="19"/>
      <c r="D104" s="19"/>
      <c r="E104" s="27" t="s">
        <v>281</v>
      </c>
      <c r="F104" s="19"/>
      <c r="G104" s="19"/>
      <c r="H104" s="19"/>
      <c r="I104" s="19"/>
    </row>
    <row r="105" spans="1:9" ht="57">
      <c r="A105" s="19" t="s">
        <v>43</v>
      </c>
      <c r="B105" s="19"/>
      <c r="C105" s="19"/>
      <c r="D105" s="19"/>
      <c r="E105" s="21" t="s">
        <v>282</v>
      </c>
      <c r="F105" s="19"/>
      <c r="G105" s="19"/>
      <c r="H105" s="19"/>
      <c r="I105" s="19"/>
    </row>
    <row r="106" spans="1:16" ht="15">
      <c r="A106" s="19" t="s">
        <v>37</v>
      </c>
      <c r="B106" s="19">
        <v>22</v>
      </c>
      <c r="C106" s="20" t="s">
        <v>283</v>
      </c>
      <c r="D106" s="19"/>
      <c r="E106" s="21" t="s">
        <v>284</v>
      </c>
      <c r="F106" s="22" t="s">
        <v>181</v>
      </c>
      <c r="G106" s="23">
        <v>27.27</v>
      </c>
      <c r="H106" s="24">
        <v>0</v>
      </c>
      <c r="I106" s="25">
        <f>ROUND(G106*H106,P4)</f>
        <v>0</v>
      </c>
      <c r="O106" s="26">
        <f>I106*0.21</f>
        <v>0</v>
      </c>
      <c r="P106">
        <v>3</v>
      </c>
    </row>
    <row r="107" spans="1:9" ht="15">
      <c r="A107" s="19" t="s">
        <v>41</v>
      </c>
      <c r="B107" s="19"/>
      <c r="C107" s="19"/>
      <c r="D107" s="19"/>
      <c r="E107" s="21" t="s">
        <v>285</v>
      </c>
      <c r="F107" s="19"/>
      <c r="G107" s="19"/>
      <c r="H107" s="19"/>
      <c r="I107" s="19"/>
    </row>
    <row r="108" spans="1:9" ht="15">
      <c r="A108" s="19" t="s">
        <v>63</v>
      </c>
      <c r="B108" s="19"/>
      <c r="C108" s="19"/>
      <c r="D108" s="19"/>
      <c r="E108" s="27" t="s">
        <v>280</v>
      </c>
      <c r="F108" s="19"/>
      <c r="G108" s="19"/>
      <c r="H108" s="19"/>
      <c r="I108" s="19"/>
    </row>
    <row r="109" spans="1:9" ht="15">
      <c r="A109" s="19" t="s">
        <v>63</v>
      </c>
      <c r="B109" s="19"/>
      <c r="C109" s="19"/>
      <c r="D109" s="19"/>
      <c r="E109" s="27" t="s">
        <v>281</v>
      </c>
      <c r="F109" s="19"/>
      <c r="G109" s="19"/>
      <c r="H109" s="19"/>
      <c r="I109" s="19"/>
    </row>
    <row r="110" spans="1:9" ht="57">
      <c r="A110" s="19" t="s">
        <v>43</v>
      </c>
      <c r="B110" s="19"/>
      <c r="C110" s="19"/>
      <c r="D110" s="19"/>
      <c r="E110" s="21" t="s">
        <v>282</v>
      </c>
      <c r="F110" s="19"/>
      <c r="G110" s="19"/>
      <c r="H110" s="19"/>
      <c r="I110" s="19"/>
    </row>
    <row r="111" spans="1:16" ht="15">
      <c r="A111" s="19" t="s">
        <v>37</v>
      </c>
      <c r="B111" s="19">
        <v>23</v>
      </c>
      <c r="C111" s="20" t="s">
        <v>286</v>
      </c>
      <c r="D111" s="19"/>
      <c r="E111" s="21" t="s">
        <v>287</v>
      </c>
      <c r="F111" s="22" t="s">
        <v>181</v>
      </c>
      <c r="G111" s="23">
        <v>17.67</v>
      </c>
      <c r="H111" s="24">
        <v>0</v>
      </c>
      <c r="I111" s="25">
        <f>ROUND(G111*H111,P4)</f>
        <v>0</v>
      </c>
      <c r="O111" s="26">
        <f>I111*0.21</f>
        <v>0</v>
      </c>
      <c r="P111">
        <v>3</v>
      </c>
    </row>
    <row r="112" spans="1:9" ht="28.5">
      <c r="A112" s="19" t="s">
        <v>41</v>
      </c>
      <c r="B112" s="19"/>
      <c r="C112" s="19"/>
      <c r="D112" s="19"/>
      <c r="E112" s="21" t="s">
        <v>288</v>
      </c>
      <c r="F112" s="19"/>
      <c r="G112" s="19"/>
      <c r="H112" s="19"/>
      <c r="I112" s="19"/>
    </row>
    <row r="113" spans="1:9" ht="15">
      <c r="A113" s="19" t="s">
        <v>63</v>
      </c>
      <c r="B113" s="19"/>
      <c r="C113" s="19"/>
      <c r="D113" s="19"/>
      <c r="E113" s="27" t="s">
        <v>289</v>
      </c>
      <c r="F113" s="19"/>
      <c r="G113" s="19"/>
      <c r="H113" s="19"/>
      <c r="I113" s="19"/>
    </row>
    <row r="114" spans="1:9" ht="128.25">
      <c r="A114" s="19" t="s">
        <v>43</v>
      </c>
      <c r="B114" s="19"/>
      <c r="C114" s="19"/>
      <c r="D114" s="19"/>
      <c r="E114" s="21" t="s">
        <v>290</v>
      </c>
      <c r="F114" s="19"/>
      <c r="G114" s="19"/>
      <c r="H114" s="19"/>
      <c r="I114" s="19"/>
    </row>
    <row r="115" spans="1:9" ht="15">
      <c r="A115" s="16" t="s">
        <v>34</v>
      </c>
      <c r="B115" s="16"/>
      <c r="C115" s="17" t="s">
        <v>291</v>
      </c>
      <c r="D115" s="16"/>
      <c r="E115" s="16" t="s">
        <v>292</v>
      </c>
      <c r="F115" s="16"/>
      <c r="G115" s="16"/>
      <c r="H115" s="16"/>
      <c r="I115" s="18">
        <f>SUMIFS(I116:I123,A116:A123,"P")</f>
        <v>0</v>
      </c>
    </row>
    <row r="116" spans="1:16" ht="28.5">
      <c r="A116" s="19" t="s">
        <v>37</v>
      </c>
      <c r="B116" s="19">
        <v>24</v>
      </c>
      <c r="C116" s="20" t="s">
        <v>293</v>
      </c>
      <c r="D116" s="19"/>
      <c r="E116" s="21" t="s">
        <v>294</v>
      </c>
      <c r="F116" s="22" t="s">
        <v>181</v>
      </c>
      <c r="G116" s="23">
        <v>7.712</v>
      </c>
      <c r="H116" s="24">
        <v>0</v>
      </c>
      <c r="I116" s="25">
        <f>ROUND(G116*H116,P4)</f>
        <v>0</v>
      </c>
      <c r="O116" s="26">
        <f>I116*0.21</f>
        <v>0</v>
      </c>
      <c r="P116">
        <v>3</v>
      </c>
    </row>
    <row r="117" spans="1:9" ht="15">
      <c r="A117" s="19" t="s">
        <v>41</v>
      </c>
      <c r="B117" s="19"/>
      <c r="C117" s="19"/>
      <c r="D117" s="19"/>
      <c r="E117" s="21" t="s">
        <v>295</v>
      </c>
      <c r="F117" s="19"/>
      <c r="G117" s="19"/>
      <c r="H117" s="19"/>
      <c r="I117" s="19"/>
    </row>
    <row r="118" spans="1:9" ht="15">
      <c r="A118" s="19" t="s">
        <v>63</v>
      </c>
      <c r="B118" s="19"/>
      <c r="C118" s="19"/>
      <c r="D118" s="19"/>
      <c r="E118" s="27" t="s">
        <v>296</v>
      </c>
      <c r="F118" s="19"/>
      <c r="G118" s="19"/>
      <c r="H118" s="19"/>
      <c r="I118" s="19"/>
    </row>
    <row r="119" spans="1:9" ht="256.5">
      <c r="A119" s="19" t="s">
        <v>43</v>
      </c>
      <c r="B119" s="19"/>
      <c r="C119" s="19"/>
      <c r="D119" s="19"/>
      <c r="E119" s="21" t="s">
        <v>297</v>
      </c>
      <c r="F119" s="19"/>
      <c r="G119" s="19"/>
      <c r="H119" s="19"/>
      <c r="I119" s="19"/>
    </row>
    <row r="120" spans="1:16" ht="15">
      <c r="A120" s="19" t="s">
        <v>37</v>
      </c>
      <c r="B120" s="19">
        <v>25</v>
      </c>
      <c r="C120" s="20" t="s">
        <v>298</v>
      </c>
      <c r="D120" s="19"/>
      <c r="E120" s="21" t="s">
        <v>299</v>
      </c>
      <c r="F120" s="22" t="s">
        <v>181</v>
      </c>
      <c r="G120" s="23">
        <v>12.31</v>
      </c>
      <c r="H120" s="24">
        <v>0</v>
      </c>
      <c r="I120" s="25">
        <f>ROUND(G120*H120,P4)</f>
        <v>0</v>
      </c>
      <c r="O120" s="26">
        <f>I120*0.21</f>
        <v>0</v>
      </c>
      <c r="P120">
        <v>3</v>
      </c>
    </row>
    <row r="121" spans="1:9" ht="15">
      <c r="A121" s="19" t="s">
        <v>41</v>
      </c>
      <c r="B121" s="19"/>
      <c r="C121" s="19"/>
      <c r="D121" s="19"/>
      <c r="E121" s="21" t="s">
        <v>300</v>
      </c>
      <c r="F121" s="19"/>
      <c r="G121" s="19"/>
      <c r="H121" s="19"/>
      <c r="I121" s="19"/>
    </row>
    <row r="122" spans="1:9" ht="15">
      <c r="A122" s="19" t="s">
        <v>63</v>
      </c>
      <c r="B122" s="19"/>
      <c r="C122" s="19"/>
      <c r="D122" s="19"/>
      <c r="E122" s="27" t="s">
        <v>301</v>
      </c>
      <c r="F122" s="19"/>
      <c r="G122" s="19"/>
      <c r="H122" s="19"/>
      <c r="I122" s="19"/>
    </row>
    <row r="123" spans="1:9" ht="42.75">
      <c r="A123" s="19" t="s">
        <v>43</v>
      </c>
      <c r="B123" s="19"/>
      <c r="C123" s="19"/>
      <c r="D123" s="19"/>
      <c r="E123" s="21" t="s">
        <v>302</v>
      </c>
      <c r="F123" s="19"/>
      <c r="G123" s="19"/>
      <c r="H123" s="19"/>
      <c r="I123" s="19"/>
    </row>
    <row r="124" spans="1:9" ht="15">
      <c r="A124" s="16" t="s">
        <v>34</v>
      </c>
      <c r="B124" s="16"/>
      <c r="C124" s="17" t="s">
        <v>303</v>
      </c>
      <c r="D124" s="16"/>
      <c r="E124" s="16" t="s">
        <v>304</v>
      </c>
      <c r="F124" s="16"/>
      <c r="G124" s="16"/>
      <c r="H124" s="16"/>
      <c r="I124" s="18">
        <f>SUMIFS(I125:I140,A125:A140,"P")</f>
        <v>0</v>
      </c>
    </row>
    <row r="125" spans="1:16" ht="15">
      <c r="A125" s="19" t="s">
        <v>37</v>
      </c>
      <c r="B125" s="19">
        <v>26</v>
      </c>
      <c r="C125" s="20" t="s">
        <v>305</v>
      </c>
      <c r="D125" s="19"/>
      <c r="E125" s="21" t="s">
        <v>306</v>
      </c>
      <c r="F125" s="22" t="s">
        <v>127</v>
      </c>
      <c r="G125" s="23">
        <v>3.446</v>
      </c>
      <c r="H125" s="24">
        <v>0</v>
      </c>
      <c r="I125" s="25">
        <f>ROUND(G125*H125,P4)</f>
        <v>0</v>
      </c>
      <c r="O125" s="26">
        <f>I125*0.21</f>
        <v>0</v>
      </c>
      <c r="P125">
        <v>3</v>
      </c>
    </row>
    <row r="126" spans="1:9" ht="28.5">
      <c r="A126" s="19" t="s">
        <v>41</v>
      </c>
      <c r="B126" s="19"/>
      <c r="C126" s="19"/>
      <c r="D126" s="19"/>
      <c r="E126" s="21" t="s">
        <v>307</v>
      </c>
      <c r="F126" s="19"/>
      <c r="G126" s="19"/>
      <c r="H126" s="19"/>
      <c r="I126" s="19"/>
    </row>
    <row r="127" spans="1:9" ht="15">
      <c r="A127" s="19" t="s">
        <v>63</v>
      </c>
      <c r="B127" s="19"/>
      <c r="C127" s="19"/>
      <c r="D127" s="19"/>
      <c r="E127" s="27" t="s">
        <v>308</v>
      </c>
      <c r="F127" s="19"/>
      <c r="G127" s="19"/>
      <c r="H127" s="19"/>
      <c r="I127" s="19"/>
    </row>
    <row r="128" spans="1:9" ht="299.25">
      <c r="A128" s="19" t="s">
        <v>43</v>
      </c>
      <c r="B128" s="19"/>
      <c r="C128" s="19"/>
      <c r="D128" s="19"/>
      <c r="E128" s="21" t="s">
        <v>309</v>
      </c>
      <c r="F128" s="19"/>
      <c r="G128" s="19"/>
      <c r="H128" s="19"/>
      <c r="I128" s="19"/>
    </row>
    <row r="129" spans="1:16" ht="15">
      <c r="A129" s="19" t="s">
        <v>37</v>
      </c>
      <c r="B129" s="19">
        <v>27</v>
      </c>
      <c r="C129" s="20" t="s">
        <v>310</v>
      </c>
      <c r="D129" s="19"/>
      <c r="E129" s="21" t="s">
        <v>311</v>
      </c>
      <c r="F129" s="22" t="s">
        <v>127</v>
      </c>
      <c r="G129" s="23">
        <v>20</v>
      </c>
      <c r="H129" s="24">
        <v>0</v>
      </c>
      <c r="I129" s="25">
        <f>ROUND(G129*H129,P4)</f>
        <v>0</v>
      </c>
      <c r="O129" s="26">
        <f>I129*0.21</f>
        <v>0</v>
      </c>
      <c r="P129">
        <v>3</v>
      </c>
    </row>
    <row r="130" spans="1:9" ht="15">
      <c r="A130" s="19" t="s">
        <v>41</v>
      </c>
      <c r="B130" s="19"/>
      <c r="C130" s="19"/>
      <c r="D130" s="19"/>
      <c r="E130" s="21" t="s">
        <v>312</v>
      </c>
      <c r="F130" s="19"/>
      <c r="G130" s="19"/>
      <c r="H130" s="19"/>
      <c r="I130" s="19"/>
    </row>
    <row r="131" spans="1:9" ht="15">
      <c r="A131" s="19" t="s">
        <v>63</v>
      </c>
      <c r="B131" s="19"/>
      <c r="C131" s="19"/>
      <c r="D131" s="19"/>
      <c r="E131" s="27" t="s">
        <v>313</v>
      </c>
      <c r="F131" s="19"/>
      <c r="G131" s="19"/>
      <c r="H131" s="19"/>
      <c r="I131" s="19"/>
    </row>
    <row r="132" spans="1:9" ht="285">
      <c r="A132" s="19" t="s">
        <v>43</v>
      </c>
      <c r="B132" s="19"/>
      <c r="C132" s="19"/>
      <c r="D132" s="19"/>
      <c r="E132" s="21" t="s">
        <v>314</v>
      </c>
      <c r="F132" s="19"/>
      <c r="G132" s="19"/>
      <c r="H132" s="19"/>
      <c r="I132" s="19"/>
    </row>
    <row r="133" spans="1:16" ht="15">
      <c r="A133" s="19" t="s">
        <v>37</v>
      </c>
      <c r="B133" s="19">
        <v>28</v>
      </c>
      <c r="C133" s="20" t="s">
        <v>315</v>
      </c>
      <c r="D133" s="19"/>
      <c r="E133" s="21" t="s">
        <v>316</v>
      </c>
      <c r="F133" s="22" t="s">
        <v>127</v>
      </c>
      <c r="G133" s="23">
        <v>40.5</v>
      </c>
      <c r="H133" s="24">
        <v>0</v>
      </c>
      <c r="I133" s="25">
        <f>ROUND(G133*H133,P4)</f>
        <v>0</v>
      </c>
      <c r="O133" s="26">
        <f>I133*0.21</f>
        <v>0</v>
      </c>
      <c r="P133">
        <v>3</v>
      </c>
    </row>
    <row r="134" spans="1:9" ht="15">
      <c r="A134" s="19" t="s">
        <v>41</v>
      </c>
      <c r="B134" s="19"/>
      <c r="C134" s="19"/>
      <c r="D134" s="19"/>
      <c r="E134" s="21" t="s">
        <v>317</v>
      </c>
      <c r="F134" s="19"/>
      <c r="G134" s="19"/>
      <c r="H134" s="19"/>
      <c r="I134" s="19"/>
    </row>
    <row r="135" spans="1:9" ht="15">
      <c r="A135" s="19" t="s">
        <v>63</v>
      </c>
      <c r="B135" s="19"/>
      <c r="C135" s="19"/>
      <c r="D135" s="19"/>
      <c r="E135" s="27" t="s">
        <v>318</v>
      </c>
      <c r="F135" s="19"/>
      <c r="G135" s="19"/>
      <c r="H135" s="19"/>
      <c r="I135" s="19"/>
    </row>
    <row r="136" spans="1:9" ht="285">
      <c r="A136" s="19" t="s">
        <v>43</v>
      </c>
      <c r="B136" s="19"/>
      <c r="C136" s="19"/>
      <c r="D136" s="19"/>
      <c r="E136" s="21" t="s">
        <v>314</v>
      </c>
      <c r="F136" s="19"/>
      <c r="G136" s="19"/>
      <c r="H136" s="19"/>
      <c r="I136" s="19"/>
    </row>
    <row r="137" spans="1:16" ht="15">
      <c r="A137" s="19" t="s">
        <v>37</v>
      </c>
      <c r="B137" s="19">
        <v>29</v>
      </c>
      <c r="C137" s="20" t="s">
        <v>319</v>
      </c>
      <c r="D137" s="19"/>
      <c r="E137" s="21" t="s">
        <v>320</v>
      </c>
      <c r="F137" s="22" t="s">
        <v>127</v>
      </c>
      <c r="G137" s="23">
        <v>20</v>
      </c>
      <c r="H137" s="24">
        <v>0</v>
      </c>
      <c r="I137" s="25">
        <f>ROUND(G137*H137,P4)</f>
        <v>0</v>
      </c>
      <c r="O137" s="26">
        <f>I137*0.21</f>
        <v>0</v>
      </c>
      <c r="P137">
        <v>3</v>
      </c>
    </row>
    <row r="138" spans="1:9" ht="15">
      <c r="A138" s="19" t="s">
        <v>41</v>
      </c>
      <c r="B138" s="19"/>
      <c r="C138" s="19"/>
      <c r="D138" s="19"/>
      <c r="E138" s="21"/>
      <c r="F138" s="19"/>
      <c r="G138" s="19"/>
      <c r="H138" s="19"/>
      <c r="I138" s="19"/>
    </row>
    <row r="139" spans="1:9" ht="15">
      <c r="A139" s="19" t="s">
        <v>63</v>
      </c>
      <c r="B139" s="19"/>
      <c r="C139" s="19"/>
      <c r="D139" s="19"/>
      <c r="E139" s="27" t="s">
        <v>313</v>
      </c>
      <c r="F139" s="19"/>
      <c r="G139" s="19"/>
      <c r="H139" s="19"/>
      <c r="I139" s="19"/>
    </row>
    <row r="140" spans="1:9" ht="42.75">
      <c r="A140" s="19" t="s">
        <v>43</v>
      </c>
      <c r="B140" s="19"/>
      <c r="C140" s="19"/>
      <c r="D140" s="19"/>
      <c r="E140" s="21" t="s">
        <v>321</v>
      </c>
      <c r="F140" s="19"/>
      <c r="G140" s="19"/>
      <c r="H140" s="19"/>
      <c r="I140" s="19"/>
    </row>
    <row r="141" spans="1:9" ht="15">
      <c r="A141" s="16" t="s">
        <v>34</v>
      </c>
      <c r="B141" s="16"/>
      <c r="C141" s="17" t="s">
        <v>153</v>
      </c>
      <c r="D141" s="16"/>
      <c r="E141" s="16" t="s">
        <v>154</v>
      </c>
      <c r="F141" s="16"/>
      <c r="G141" s="16"/>
      <c r="H141" s="16"/>
      <c r="I141" s="18">
        <f>SUMIFS(I142:I152,A142:A152,"P")</f>
        <v>0</v>
      </c>
    </row>
    <row r="142" spans="1:16" ht="15">
      <c r="A142" s="19" t="s">
        <v>37</v>
      </c>
      <c r="B142" s="19">
        <v>30</v>
      </c>
      <c r="C142" s="20" t="s">
        <v>322</v>
      </c>
      <c r="D142" s="19"/>
      <c r="E142" s="21" t="s">
        <v>323</v>
      </c>
      <c r="F142" s="22" t="s">
        <v>127</v>
      </c>
      <c r="G142" s="23">
        <v>18</v>
      </c>
      <c r="H142" s="24">
        <v>0</v>
      </c>
      <c r="I142" s="25">
        <f>ROUND(G142*H142,P4)</f>
        <v>0</v>
      </c>
      <c r="O142" s="26">
        <f>I142*0.21</f>
        <v>0</v>
      </c>
      <c r="P142">
        <v>3</v>
      </c>
    </row>
    <row r="143" spans="1:9" ht="42.75">
      <c r="A143" s="19" t="s">
        <v>41</v>
      </c>
      <c r="B143" s="19"/>
      <c r="C143" s="19"/>
      <c r="D143" s="19"/>
      <c r="E143" s="21" t="s">
        <v>324</v>
      </c>
      <c r="F143" s="19"/>
      <c r="G143" s="19"/>
      <c r="H143" s="19"/>
      <c r="I143" s="19"/>
    </row>
    <row r="144" spans="1:9" ht="15">
      <c r="A144" s="19" t="s">
        <v>63</v>
      </c>
      <c r="B144" s="19"/>
      <c r="C144" s="19"/>
      <c r="D144" s="19"/>
      <c r="E144" s="27" t="s">
        <v>325</v>
      </c>
      <c r="F144" s="19"/>
      <c r="G144" s="19"/>
      <c r="H144" s="19"/>
      <c r="I144" s="19"/>
    </row>
    <row r="145" spans="1:9" ht="85.5">
      <c r="A145" s="19" t="s">
        <v>43</v>
      </c>
      <c r="B145" s="19"/>
      <c r="C145" s="19"/>
      <c r="D145" s="19"/>
      <c r="E145" s="21" t="s">
        <v>326</v>
      </c>
      <c r="F145" s="19"/>
      <c r="G145" s="19"/>
      <c r="H145" s="19"/>
      <c r="I145" s="19"/>
    </row>
    <row r="146" spans="1:16" ht="15">
      <c r="A146" s="19" t="s">
        <v>37</v>
      </c>
      <c r="B146" s="19">
        <v>31</v>
      </c>
      <c r="C146" s="20" t="s">
        <v>327</v>
      </c>
      <c r="D146" s="19"/>
      <c r="E146" s="21" t="s">
        <v>328</v>
      </c>
      <c r="F146" s="22" t="s">
        <v>62</v>
      </c>
      <c r="G146" s="23">
        <v>2</v>
      </c>
      <c r="H146" s="24">
        <v>0</v>
      </c>
      <c r="I146" s="25">
        <f>ROUND(G146*H146,P4)</f>
        <v>0</v>
      </c>
      <c r="O146" s="26">
        <f>I146*0.21</f>
        <v>0</v>
      </c>
      <c r="P146">
        <v>3</v>
      </c>
    </row>
    <row r="147" spans="1:9" ht="15">
      <c r="A147" s="19" t="s">
        <v>41</v>
      </c>
      <c r="B147" s="19"/>
      <c r="C147" s="19"/>
      <c r="D147" s="19"/>
      <c r="E147" s="21" t="s">
        <v>329</v>
      </c>
      <c r="F147" s="19"/>
      <c r="G147" s="19"/>
      <c r="H147" s="19"/>
      <c r="I147" s="19"/>
    </row>
    <row r="148" spans="1:9" ht="42.75">
      <c r="A148" s="19" t="s">
        <v>43</v>
      </c>
      <c r="B148" s="19"/>
      <c r="C148" s="19"/>
      <c r="D148" s="19"/>
      <c r="E148" s="21" t="s">
        <v>330</v>
      </c>
      <c r="F148" s="19"/>
      <c r="G148" s="19"/>
      <c r="H148" s="19"/>
      <c r="I148" s="19"/>
    </row>
    <row r="149" spans="1:16" ht="28.5">
      <c r="A149" s="19" t="s">
        <v>37</v>
      </c>
      <c r="B149" s="19">
        <v>32</v>
      </c>
      <c r="C149" s="20" t="s">
        <v>331</v>
      </c>
      <c r="D149" s="19"/>
      <c r="E149" s="21" t="s">
        <v>332</v>
      </c>
      <c r="F149" s="22" t="s">
        <v>127</v>
      </c>
      <c r="G149" s="23">
        <v>20</v>
      </c>
      <c r="H149" s="24">
        <v>0</v>
      </c>
      <c r="I149" s="25">
        <f>ROUND(G149*H149,P4)</f>
        <v>0</v>
      </c>
      <c r="O149" s="26">
        <f>I149*0.21</f>
        <v>0</v>
      </c>
      <c r="P149">
        <v>3</v>
      </c>
    </row>
    <row r="150" spans="1:9" ht="15">
      <c r="A150" s="19" t="s">
        <v>41</v>
      </c>
      <c r="B150" s="19"/>
      <c r="C150" s="19"/>
      <c r="D150" s="19"/>
      <c r="E150" s="21"/>
      <c r="F150" s="19"/>
      <c r="G150" s="19"/>
      <c r="H150" s="19"/>
      <c r="I150" s="19"/>
    </row>
    <row r="151" spans="1:9" ht="15">
      <c r="A151" s="19" t="s">
        <v>63</v>
      </c>
      <c r="B151" s="19"/>
      <c r="C151" s="19"/>
      <c r="D151" s="19"/>
      <c r="E151" s="27" t="s">
        <v>333</v>
      </c>
      <c r="F151" s="19"/>
      <c r="G151" s="19"/>
      <c r="H151" s="19"/>
      <c r="I151" s="19"/>
    </row>
    <row r="152" spans="1:9" ht="57">
      <c r="A152" s="19" t="s">
        <v>43</v>
      </c>
      <c r="B152" s="19"/>
      <c r="C152" s="19"/>
      <c r="D152" s="19"/>
      <c r="E152" s="21" t="s">
        <v>334</v>
      </c>
      <c r="F152" s="19"/>
      <c r="G152" s="19"/>
      <c r="H152" s="19"/>
      <c r="I152" s="19"/>
    </row>
  </sheetData>
  <sheetProtection password="CC05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47916666666667" right="0.747916666666667" top="0.984027777777778" bottom="0.984027777777778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LibreOffice/7.2.6.2$Windows_X86_64 LibreOffice_project/b0ec3a565991f7569a5a7f5d24fed7f52653d754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Mlčák</dc:creator>
  <cp:keywords/>
  <dc:description/>
  <cp:lastModifiedBy/>
  <dcterms:created xsi:type="dcterms:W3CDTF">2022-12-21T08:44:04Z</dcterms:created>
  <dcterms:modified xsi:type="dcterms:W3CDTF">2022-12-23T08:04:58Z</dcterms:modified>
  <cp:category/>
  <cp:version/>
  <cp:contentType/>
  <cp:contentStatus/>
  <cp:revision>2</cp:revision>
</cp:coreProperties>
</file>