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1 - Komunikace" sheetId="2" r:id="rId2"/>
    <sheet name="901 - Vedlejší rozpočtové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'101 - Komunikace'!$C$87:$K$917</definedName>
    <definedName name="_xlnm.Print_Area" localSheetId="1">'101 - Komunikace'!$C$4:$J$39,'101 - Komunikace'!$C$45:$J$69,'101 - Komunikace'!$C$75:$K$917</definedName>
    <definedName name="_xlnm.Print_Titles" localSheetId="1">'101 - Komunikace'!$87:$87</definedName>
    <definedName name="_xlnm._FilterDatabase" localSheetId="2" hidden="1">'901 - Vedlejší rozpočtové...'!$C$83:$K$116</definedName>
    <definedName name="_xlnm.Print_Area" localSheetId="2">'901 - Vedlejší rozpočtové...'!$C$4:$J$39,'901 - Vedlejší rozpočtové...'!$C$45:$J$65,'901 - Vedlejší rozpočtové...'!$C$71:$K$116</definedName>
    <definedName name="_xlnm.Print_Titles" localSheetId="2">'901 - Vedlejší rozpočtové...'!$83:$83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14"/>
  <c r="BH114"/>
  <c r="BG114"/>
  <c r="BF114"/>
  <c r="T114"/>
  <c r="R114"/>
  <c r="P114"/>
  <c r="BI112"/>
  <c r="BH112"/>
  <c r="BG112"/>
  <c r="BF112"/>
  <c r="T112"/>
  <c r="R112"/>
  <c r="P112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T95"/>
  <c r="R96"/>
  <c r="R95"/>
  <c r="P96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2" r="J37"/>
  <c r="J36"/>
  <c i="1" r="AY55"/>
  <c i="2" r="J35"/>
  <c i="1" r="AX55"/>
  <c i="2" r="BI917"/>
  <c r="BH917"/>
  <c r="BG917"/>
  <c r="BF917"/>
  <c r="T917"/>
  <c r="T916"/>
  <c r="R917"/>
  <c r="R916"/>
  <c r="P917"/>
  <c r="P916"/>
  <c r="BI914"/>
  <c r="BH914"/>
  <c r="BG914"/>
  <c r="BF914"/>
  <c r="T914"/>
  <c r="R914"/>
  <c r="P914"/>
  <c r="BI910"/>
  <c r="BH910"/>
  <c r="BG910"/>
  <c r="BF910"/>
  <c r="T910"/>
  <c r="R910"/>
  <c r="P910"/>
  <c r="BI906"/>
  <c r="BH906"/>
  <c r="BG906"/>
  <c r="BF906"/>
  <c r="T906"/>
  <c r="R906"/>
  <c r="P906"/>
  <c r="BI895"/>
  <c r="BH895"/>
  <c r="BG895"/>
  <c r="BF895"/>
  <c r="T895"/>
  <c r="R895"/>
  <c r="P895"/>
  <c r="BI886"/>
  <c r="BH886"/>
  <c r="BG886"/>
  <c r="BF886"/>
  <c r="T886"/>
  <c r="R886"/>
  <c r="P886"/>
  <c r="BI883"/>
  <c r="BH883"/>
  <c r="BG883"/>
  <c r="BF883"/>
  <c r="T883"/>
  <c r="R883"/>
  <c r="P883"/>
  <c r="BI881"/>
  <c r="BH881"/>
  <c r="BG881"/>
  <c r="BF881"/>
  <c r="T881"/>
  <c r="R881"/>
  <c r="P881"/>
  <c r="BI876"/>
  <c r="BH876"/>
  <c r="BG876"/>
  <c r="BF876"/>
  <c r="T876"/>
  <c r="R876"/>
  <c r="P876"/>
  <c r="BI872"/>
  <c r="BH872"/>
  <c r="BG872"/>
  <c r="BF872"/>
  <c r="T872"/>
  <c r="R872"/>
  <c r="P872"/>
  <c r="BI869"/>
  <c r="BH869"/>
  <c r="BG869"/>
  <c r="BF869"/>
  <c r="T869"/>
  <c r="R869"/>
  <c r="P869"/>
  <c r="BI867"/>
  <c r="BH867"/>
  <c r="BG867"/>
  <c r="BF867"/>
  <c r="T867"/>
  <c r="R867"/>
  <c r="P867"/>
  <c r="BI861"/>
  <c r="BH861"/>
  <c r="BG861"/>
  <c r="BF861"/>
  <c r="T861"/>
  <c r="R861"/>
  <c r="P861"/>
  <c r="BI859"/>
  <c r="BH859"/>
  <c r="BG859"/>
  <c r="BF859"/>
  <c r="T859"/>
  <c r="R859"/>
  <c r="P859"/>
  <c r="BI854"/>
  <c r="BH854"/>
  <c r="BG854"/>
  <c r="BF854"/>
  <c r="T854"/>
  <c r="R854"/>
  <c r="P854"/>
  <c r="BI849"/>
  <c r="BH849"/>
  <c r="BG849"/>
  <c r="BF849"/>
  <c r="T849"/>
  <c r="R849"/>
  <c r="P849"/>
  <c r="BI837"/>
  <c r="BH837"/>
  <c r="BG837"/>
  <c r="BF837"/>
  <c r="T837"/>
  <c r="R837"/>
  <c r="P837"/>
  <c r="BI834"/>
  <c r="BH834"/>
  <c r="BG834"/>
  <c r="BF834"/>
  <c r="T834"/>
  <c r="R834"/>
  <c r="P834"/>
  <c r="BI831"/>
  <c r="BH831"/>
  <c r="BG831"/>
  <c r="BF831"/>
  <c r="T831"/>
  <c r="R831"/>
  <c r="P831"/>
  <c r="BI829"/>
  <c r="BH829"/>
  <c r="BG829"/>
  <c r="BF829"/>
  <c r="T829"/>
  <c r="R829"/>
  <c r="P829"/>
  <c r="BI826"/>
  <c r="BH826"/>
  <c r="BG826"/>
  <c r="BF826"/>
  <c r="T826"/>
  <c r="R826"/>
  <c r="P826"/>
  <c r="BI823"/>
  <c r="BH823"/>
  <c r="BG823"/>
  <c r="BF823"/>
  <c r="T823"/>
  <c r="R823"/>
  <c r="P823"/>
  <c r="BI814"/>
  <c r="BH814"/>
  <c r="BG814"/>
  <c r="BF814"/>
  <c r="T814"/>
  <c r="R814"/>
  <c r="P814"/>
  <c r="BI805"/>
  <c r="BH805"/>
  <c r="BG805"/>
  <c r="BF805"/>
  <c r="T805"/>
  <c r="R805"/>
  <c r="P805"/>
  <c r="BI796"/>
  <c r="BH796"/>
  <c r="BG796"/>
  <c r="BF796"/>
  <c r="T796"/>
  <c r="R796"/>
  <c r="P796"/>
  <c r="BI795"/>
  <c r="BH795"/>
  <c r="BG795"/>
  <c r="BF795"/>
  <c r="T795"/>
  <c r="R795"/>
  <c r="P795"/>
  <c r="BI787"/>
  <c r="BH787"/>
  <c r="BG787"/>
  <c r="BF787"/>
  <c r="T787"/>
  <c r="R787"/>
  <c r="P787"/>
  <c r="BI786"/>
  <c r="BH786"/>
  <c r="BG786"/>
  <c r="BF786"/>
  <c r="T786"/>
  <c r="R786"/>
  <c r="P786"/>
  <c r="BI770"/>
  <c r="BH770"/>
  <c r="BG770"/>
  <c r="BF770"/>
  <c r="T770"/>
  <c r="R770"/>
  <c r="P770"/>
  <c r="BI768"/>
  <c r="BH768"/>
  <c r="BG768"/>
  <c r="BF768"/>
  <c r="T768"/>
  <c r="R768"/>
  <c r="P768"/>
  <c r="BI762"/>
  <c r="BH762"/>
  <c r="BG762"/>
  <c r="BF762"/>
  <c r="T762"/>
  <c r="R762"/>
  <c r="P762"/>
  <c r="BI757"/>
  <c r="BH757"/>
  <c r="BG757"/>
  <c r="BF757"/>
  <c r="T757"/>
  <c r="R757"/>
  <c r="P757"/>
  <c r="BI754"/>
  <c r="BH754"/>
  <c r="BG754"/>
  <c r="BF754"/>
  <c r="T754"/>
  <c r="R754"/>
  <c r="P754"/>
  <c r="BI748"/>
  <c r="BH748"/>
  <c r="BG748"/>
  <c r="BF748"/>
  <c r="T748"/>
  <c r="R748"/>
  <c r="P748"/>
  <c r="BI739"/>
  <c r="BH739"/>
  <c r="BG739"/>
  <c r="BF739"/>
  <c r="T739"/>
  <c r="R739"/>
  <c r="P739"/>
  <c r="BI738"/>
  <c r="BH738"/>
  <c r="BG738"/>
  <c r="BF738"/>
  <c r="T738"/>
  <c r="R738"/>
  <c r="P738"/>
  <c r="BI737"/>
  <c r="BH737"/>
  <c r="BG737"/>
  <c r="BF737"/>
  <c r="T737"/>
  <c r="R737"/>
  <c r="P737"/>
  <c r="BI734"/>
  <c r="BH734"/>
  <c r="BG734"/>
  <c r="BF734"/>
  <c r="T734"/>
  <c r="R734"/>
  <c r="P734"/>
  <c r="BI731"/>
  <c r="BH731"/>
  <c r="BG731"/>
  <c r="BF731"/>
  <c r="T731"/>
  <c r="R731"/>
  <c r="P731"/>
  <c r="BI726"/>
  <c r="BH726"/>
  <c r="BG726"/>
  <c r="BF726"/>
  <c r="T726"/>
  <c r="R726"/>
  <c r="P726"/>
  <c r="BI724"/>
  <c r="BH724"/>
  <c r="BG724"/>
  <c r="BF724"/>
  <c r="T724"/>
  <c r="R724"/>
  <c r="P724"/>
  <c r="BI723"/>
  <c r="BH723"/>
  <c r="BG723"/>
  <c r="BF723"/>
  <c r="T723"/>
  <c r="R723"/>
  <c r="P723"/>
  <c r="BI722"/>
  <c r="BH722"/>
  <c r="BG722"/>
  <c r="BF722"/>
  <c r="T722"/>
  <c r="R722"/>
  <c r="P722"/>
  <c r="BI721"/>
  <c r="BH721"/>
  <c r="BG721"/>
  <c r="BF721"/>
  <c r="T721"/>
  <c r="R721"/>
  <c r="P721"/>
  <c r="BI718"/>
  <c r="BH718"/>
  <c r="BG718"/>
  <c r="BF718"/>
  <c r="T718"/>
  <c r="R718"/>
  <c r="P718"/>
  <c r="BI717"/>
  <c r="BH717"/>
  <c r="BG717"/>
  <c r="BF717"/>
  <c r="T717"/>
  <c r="R717"/>
  <c r="P717"/>
  <c r="BI712"/>
  <c r="BH712"/>
  <c r="BG712"/>
  <c r="BF712"/>
  <c r="T712"/>
  <c r="R712"/>
  <c r="P712"/>
  <c r="BI709"/>
  <c r="BH709"/>
  <c r="BG709"/>
  <c r="BF709"/>
  <c r="T709"/>
  <c r="R709"/>
  <c r="P709"/>
  <c r="BI706"/>
  <c r="BH706"/>
  <c r="BG706"/>
  <c r="BF706"/>
  <c r="T706"/>
  <c r="R706"/>
  <c r="P706"/>
  <c r="BI700"/>
  <c r="BH700"/>
  <c r="BG700"/>
  <c r="BF700"/>
  <c r="T700"/>
  <c r="R700"/>
  <c r="P700"/>
  <c r="BI697"/>
  <c r="BH697"/>
  <c r="BG697"/>
  <c r="BF697"/>
  <c r="T697"/>
  <c r="R697"/>
  <c r="P697"/>
  <c r="BI688"/>
  <c r="BH688"/>
  <c r="BG688"/>
  <c r="BF688"/>
  <c r="T688"/>
  <c r="R688"/>
  <c r="P688"/>
  <c r="BI685"/>
  <c r="BH685"/>
  <c r="BG685"/>
  <c r="BF685"/>
  <c r="T685"/>
  <c r="R685"/>
  <c r="P685"/>
  <c r="BI678"/>
  <c r="BH678"/>
  <c r="BG678"/>
  <c r="BF678"/>
  <c r="T678"/>
  <c r="R678"/>
  <c r="P678"/>
  <c r="BI675"/>
  <c r="BH675"/>
  <c r="BG675"/>
  <c r="BF675"/>
  <c r="T675"/>
  <c r="R675"/>
  <c r="P675"/>
  <c r="BI668"/>
  <c r="BH668"/>
  <c r="BG668"/>
  <c r="BF668"/>
  <c r="T668"/>
  <c r="R668"/>
  <c r="P668"/>
  <c r="BI665"/>
  <c r="BH665"/>
  <c r="BG665"/>
  <c r="BF665"/>
  <c r="T665"/>
  <c r="R665"/>
  <c r="P665"/>
  <c r="BI654"/>
  <c r="BH654"/>
  <c r="BG654"/>
  <c r="BF654"/>
  <c r="T654"/>
  <c r="R654"/>
  <c r="P654"/>
  <c r="BI653"/>
  <c r="BH653"/>
  <c r="BG653"/>
  <c r="BF653"/>
  <c r="T653"/>
  <c r="R653"/>
  <c r="P653"/>
  <c r="BI640"/>
  <c r="BH640"/>
  <c r="BG640"/>
  <c r="BF640"/>
  <c r="T640"/>
  <c r="R640"/>
  <c r="P640"/>
  <c r="BI636"/>
  <c r="BH636"/>
  <c r="BG636"/>
  <c r="BF636"/>
  <c r="T636"/>
  <c r="R636"/>
  <c r="P636"/>
  <c r="BI634"/>
  <c r="BH634"/>
  <c r="BG634"/>
  <c r="BF634"/>
  <c r="T634"/>
  <c r="R634"/>
  <c r="P634"/>
  <c r="BI632"/>
  <c r="BH632"/>
  <c r="BG632"/>
  <c r="BF632"/>
  <c r="T632"/>
  <c r="R632"/>
  <c r="P632"/>
  <c r="BI630"/>
  <c r="BH630"/>
  <c r="BG630"/>
  <c r="BF630"/>
  <c r="T630"/>
  <c r="R630"/>
  <c r="P630"/>
  <c r="BI628"/>
  <c r="BH628"/>
  <c r="BG628"/>
  <c r="BF628"/>
  <c r="T628"/>
  <c r="R628"/>
  <c r="P628"/>
  <c r="BI627"/>
  <c r="BH627"/>
  <c r="BG627"/>
  <c r="BF627"/>
  <c r="T627"/>
  <c r="R627"/>
  <c r="P627"/>
  <c r="BI626"/>
  <c r="BH626"/>
  <c r="BG626"/>
  <c r="BF626"/>
  <c r="T626"/>
  <c r="R626"/>
  <c r="P626"/>
  <c r="BI619"/>
  <c r="BH619"/>
  <c r="BG619"/>
  <c r="BF619"/>
  <c r="T619"/>
  <c r="R619"/>
  <c r="P619"/>
  <c r="BI617"/>
  <c r="BH617"/>
  <c r="BG617"/>
  <c r="BF617"/>
  <c r="T617"/>
  <c r="R617"/>
  <c r="P617"/>
  <c r="BI616"/>
  <c r="BH616"/>
  <c r="BG616"/>
  <c r="BF616"/>
  <c r="T616"/>
  <c r="R616"/>
  <c r="P616"/>
  <c r="BI612"/>
  <c r="BH612"/>
  <c r="BG612"/>
  <c r="BF612"/>
  <c r="T612"/>
  <c r="R612"/>
  <c r="P612"/>
  <c r="BI611"/>
  <c r="BH611"/>
  <c r="BG611"/>
  <c r="BF611"/>
  <c r="T611"/>
  <c r="R611"/>
  <c r="P611"/>
  <c r="BI610"/>
  <c r="BH610"/>
  <c r="BG610"/>
  <c r="BF610"/>
  <c r="T610"/>
  <c r="R610"/>
  <c r="P610"/>
  <c r="BI609"/>
  <c r="BH609"/>
  <c r="BG609"/>
  <c r="BF609"/>
  <c r="T609"/>
  <c r="R609"/>
  <c r="P609"/>
  <c r="BI608"/>
  <c r="BH608"/>
  <c r="BG608"/>
  <c r="BF608"/>
  <c r="T608"/>
  <c r="R608"/>
  <c r="P608"/>
  <c r="BI607"/>
  <c r="BH607"/>
  <c r="BG607"/>
  <c r="BF607"/>
  <c r="T607"/>
  <c r="R607"/>
  <c r="P607"/>
  <c r="BI592"/>
  <c r="BH592"/>
  <c r="BG592"/>
  <c r="BF592"/>
  <c r="T592"/>
  <c r="R592"/>
  <c r="P592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2"/>
  <c r="BH582"/>
  <c r="BG582"/>
  <c r="BF582"/>
  <c r="T582"/>
  <c r="R582"/>
  <c r="P582"/>
  <c r="BI581"/>
  <c r="BH581"/>
  <c r="BG581"/>
  <c r="BF581"/>
  <c r="T581"/>
  <c r="R581"/>
  <c r="P581"/>
  <c r="BI577"/>
  <c r="BH577"/>
  <c r="BG577"/>
  <c r="BF577"/>
  <c r="T577"/>
  <c r="R577"/>
  <c r="P577"/>
  <c r="BI576"/>
  <c r="BH576"/>
  <c r="BG576"/>
  <c r="BF576"/>
  <c r="T576"/>
  <c r="R576"/>
  <c r="P576"/>
  <c r="BI560"/>
  <c r="BH560"/>
  <c r="BG560"/>
  <c r="BF560"/>
  <c r="T560"/>
  <c r="R560"/>
  <c r="P560"/>
  <c r="BI558"/>
  <c r="BH558"/>
  <c r="BG558"/>
  <c r="BF558"/>
  <c r="T558"/>
  <c r="R558"/>
  <c r="P558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23"/>
  <c r="BH523"/>
  <c r="BG523"/>
  <c r="BF523"/>
  <c r="T523"/>
  <c r="R523"/>
  <c r="P523"/>
  <c r="BI520"/>
  <c r="BH520"/>
  <c r="BG520"/>
  <c r="BF520"/>
  <c r="T520"/>
  <c r="R520"/>
  <c r="P520"/>
  <c r="BI516"/>
  <c r="BH516"/>
  <c r="BG516"/>
  <c r="BF516"/>
  <c r="T516"/>
  <c r="R516"/>
  <c r="P516"/>
  <c r="BI514"/>
  <c r="BH514"/>
  <c r="BG514"/>
  <c r="BF514"/>
  <c r="T514"/>
  <c r="R514"/>
  <c r="P514"/>
  <c r="BI505"/>
  <c r="BH505"/>
  <c r="BG505"/>
  <c r="BF505"/>
  <c r="T505"/>
  <c r="R505"/>
  <c r="P505"/>
  <c r="BI498"/>
  <c r="BH498"/>
  <c r="BG498"/>
  <c r="BF498"/>
  <c r="T498"/>
  <c r="R498"/>
  <c r="P498"/>
  <c r="BI493"/>
  <c r="BH493"/>
  <c r="BG493"/>
  <c r="BF493"/>
  <c r="T493"/>
  <c r="R493"/>
  <c r="P493"/>
  <c r="BI485"/>
  <c r="BH485"/>
  <c r="BG485"/>
  <c r="BF485"/>
  <c r="T485"/>
  <c r="R485"/>
  <c r="P485"/>
  <c r="BI472"/>
  <c r="BH472"/>
  <c r="BG472"/>
  <c r="BF472"/>
  <c r="T472"/>
  <c r="R472"/>
  <c r="P472"/>
  <c r="BI462"/>
  <c r="BH462"/>
  <c r="BG462"/>
  <c r="BF462"/>
  <c r="T462"/>
  <c r="R462"/>
  <c r="P462"/>
  <c r="BI449"/>
  <c r="BH449"/>
  <c r="BG449"/>
  <c r="BF449"/>
  <c r="T449"/>
  <c r="R449"/>
  <c r="P449"/>
  <c r="BI439"/>
  <c r="BH439"/>
  <c r="BG439"/>
  <c r="BF439"/>
  <c r="T439"/>
  <c r="R439"/>
  <c r="P439"/>
  <c r="BI435"/>
  <c r="BH435"/>
  <c r="BG435"/>
  <c r="BF435"/>
  <c r="T435"/>
  <c r="R435"/>
  <c r="P435"/>
  <c r="BI431"/>
  <c r="BH431"/>
  <c r="BG431"/>
  <c r="BF431"/>
  <c r="T431"/>
  <c r="R431"/>
  <c r="P431"/>
  <c r="BI398"/>
  <c r="BH398"/>
  <c r="BG398"/>
  <c r="BF398"/>
  <c r="T398"/>
  <c r="R398"/>
  <c r="P398"/>
  <c r="BI390"/>
  <c r="BH390"/>
  <c r="BG390"/>
  <c r="BF390"/>
  <c r="T390"/>
  <c r="R390"/>
  <c r="P390"/>
  <c r="BI387"/>
  <c r="BH387"/>
  <c r="BG387"/>
  <c r="BF387"/>
  <c r="T387"/>
  <c r="R387"/>
  <c r="P387"/>
  <c r="BI381"/>
  <c r="BH381"/>
  <c r="BG381"/>
  <c r="BF381"/>
  <c r="T381"/>
  <c r="R381"/>
  <c r="P381"/>
  <c r="BI369"/>
  <c r="BH369"/>
  <c r="BG369"/>
  <c r="BF369"/>
  <c r="T369"/>
  <c r="R369"/>
  <c r="P369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38"/>
  <c r="BH338"/>
  <c r="BG338"/>
  <c r="BF338"/>
  <c r="T338"/>
  <c r="R338"/>
  <c r="P338"/>
  <c r="BI336"/>
  <c r="BH336"/>
  <c r="BG336"/>
  <c r="BF336"/>
  <c r="T336"/>
  <c r="R336"/>
  <c r="P336"/>
  <c r="BI331"/>
  <c r="BH331"/>
  <c r="BG331"/>
  <c r="BF331"/>
  <c r="T331"/>
  <c r="R331"/>
  <c r="P331"/>
  <c r="BI326"/>
  <c r="BH326"/>
  <c r="BG326"/>
  <c r="BF326"/>
  <c r="T326"/>
  <c r="R326"/>
  <c r="P326"/>
  <c r="BI290"/>
  <c r="BH290"/>
  <c r="BG290"/>
  <c r="BF290"/>
  <c r="T290"/>
  <c r="R290"/>
  <c r="P290"/>
  <c r="BI288"/>
  <c r="BH288"/>
  <c r="BG288"/>
  <c r="BF288"/>
  <c r="T288"/>
  <c r="R288"/>
  <c r="P288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1"/>
  <c r="BH271"/>
  <c r="BG271"/>
  <c r="BF271"/>
  <c r="T271"/>
  <c r="R271"/>
  <c r="P271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36"/>
  <c r="BH236"/>
  <c r="BG236"/>
  <c r="BF236"/>
  <c r="T236"/>
  <c r="R236"/>
  <c r="P236"/>
  <c r="BI233"/>
  <c r="BH233"/>
  <c r="BG233"/>
  <c r="BF233"/>
  <c r="T233"/>
  <c r="R233"/>
  <c r="P233"/>
  <c r="BI224"/>
  <c r="BH224"/>
  <c r="BG224"/>
  <c r="BF224"/>
  <c r="T224"/>
  <c r="R224"/>
  <c r="P224"/>
  <c r="BI218"/>
  <c r="BH218"/>
  <c r="BG218"/>
  <c r="BF218"/>
  <c r="T218"/>
  <c r="R218"/>
  <c r="P218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57"/>
  <c r="BH157"/>
  <c r="BG157"/>
  <c r="BF157"/>
  <c r="T157"/>
  <c r="R157"/>
  <c r="P157"/>
  <c r="BI145"/>
  <c r="BH145"/>
  <c r="BG145"/>
  <c r="BF145"/>
  <c r="T145"/>
  <c r="R145"/>
  <c r="P145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52"/>
  <c r="E7"/>
  <c r="E78"/>
  <c i="1" r="L50"/>
  <c r="AM50"/>
  <c r="AM49"/>
  <c r="L49"/>
  <c r="AM47"/>
  <c r="L47"/>
  <c r="L45"/>
  <c r="L44"/>
  <c i="3" r="J112"/>
  <c r="J107"/>
  <c r="BK96"/>
  <c r="BK91"/>
  <c r="BK87"/>
  <c i="2" r="J917"/>
  <c r="J914"/>
  <c r="J910"/>
  <c r="BK895"/>
  <c r="J895"/>
  <c r="J883"/>
  <c r="BK876"/>
  <c r="BK869"/>
  <c r="J861"/>
  <c r="J854"/>
  <c r="J837"/>
  <c r="BK834"/>
  <c r="BK829"/>
  <c r="BK823"/>
  <c r="BK805"/>
  <c r="J795"/>
  <c i="3" r="BK112"/>
  <c r="BK107"/>
  <c r="J100"/>
  <c r="J93"/>
  <c r="J89"/>
  <c i="2" r="J886"/>
  <c r="BK881"/>
  <c r="BK872"/>
  <c r="J867"/>
  <c r="J859"/>
  <c r="BK849"/>
  <c r="J834"/>
  <c r="J829"/>
  <c r="BK814"/>
  <c r="J805"/>
  <c r="BK795"/>
  <c r="BK786"/>
  <c r="BK770"/>
  <c r="J768"/>
  <c r="BK762"/>
  <c r="BK757"/>
  <c r="BK754"/>
  <c r="BK748"/>
  <c r="BK739"/>
  <c r="J738"/>
  <c r="J737"/>
  <c r="J734"/>
  <c r="J726"/>
  <c r="J723"/>
  <c r="BK721"/>
  <c r="BK717"/>
  <c r="BK706"/>
  <c r="BK700"/>
  <c r="BK688"/>
  <c r="BK678"/>
  <c r="J668"/>
  <c r="BK654"/>
  <c r="J640"/>
  <c r="J632"/>
  <c r="BK630"/>
  <c r="BK627"/>
  <c r="BK619"/>
  <c r="J612"/>
  <c r="BK610"/>
  <c r="BK607"/>
  <c r="BK590"/>
  <c r="J589"/>
  <c r="J582"/>
  <c r="J560"/>
  <c r="BK540"/>
  <c r="BK538"/>
  <c r="J520"/>
  <c r="J514"/>
  <c r="J505"/>
  <c r="BK493"/>
  <c r="J472"/>
  <c r="BK449"/>
  <c r="J431"/>
  <c r="BK390"/>
  <c r="BK387"/>
  <c r="BK369"/>
  <c r="BK358"/>
  <c r="J349"/>
  <c r="BK345"/>
  <c r="BK336"/>
  <c r="J331"/>
  <c r="BK290"/>
  <c r="BK284"/>
  <c r="J280"/>
  <c r="BK271"/>
  <c r="BK262"/>
  <c r="J251"/>
  <c r="J246"/>
  <c r="J236"/>
  <c r="J224"/>
  <c r="BK211"/>
  <c r="BK206"/>
  <c r="J200"/>
  <c r="BK194"/>
  <c r="J188"/>
  <c r="BK184"/>
  <c r="BK180"/>
  <c r="J176"/>
  <c r="BK169"/>
  <c r="BK157"/>
  <c r="BK140"/>
  <c r="BK136"/>
  <c r="BK129"/>
  <c r="J125"/>
  <c r="BK119"/>
  <c r="J115"/>
  <c r="J111"/>
  <c r="J105"/>
  <c r="BK99"/>
  <c r="J95"/>
  <c r="BK91"/>
  <c r="BK734"/>
  <c r="J731"/>
  <c r="BK726"/>
  <c r="J724"/>
  <c r="BK723"/>
  <c r="J721"/>
  <c r="J717"/>
  <c r="J712"/>
  <c r="J706"/>
  <c r="J697"/>
  <c r="BK685"/>
  <c r="BK675"/>
  <c r="BK665"/>
  <c r="BK653"/>
  <c r="J636"/>
  <c r="BK632"/>
  <c r="BK628"/>
  <c r="J619"/>
  <c r="BK616"/>
  <c r="BK612"/>
  <c r="J611"/>
  <c r="J609"/>
  <c r="J607"/>
  <c r="J590"/>
  <c r="J588"/>
  <c r="J581"/>
  <c r="J577"/>
  <c r="BK560"/>
  <c r="J540"/>
  <c r="J538"/>
  <c r="BK520"/>
  <c r="BK505"/>
  <c r="J493"/>
  <c r="BK472"/>
  <c r="BK462"/>
  <c r="BK439"/>
  <c r="BK431"/>
  <c r="J387"/>
  <c r="J369"/>
  <c r="J358"/>
  <c r="BK349"/>
  <c r="J345"/>
  <c r="BK338"/>
  <c r="BK331"/>
  <c r="J290"/>
  <c r="J284"/>
  <c r="BK280"/>
  <c r="J271"/>
  <c r="J262"/>
  <c r="BK251"/>
  <c r="BK246"/>
  <c r="BK236"/>
  <c r="BK224"/>
  <c r="J211"/>
  <c r="J206"/>
  <c r="BK200"/>
  <c r="J194"/>
  <c r="BK188"/>
  <c r="J184"/>
  <c r="J180"/>
  <c r="BK176"/>
  <c r="J169"/>
  <c r="J157"/>
  <c r="J140"/>
  <c r="J136"/>
  <c r="J129"/>
  <c r="BK125"/>
  <c r="BK121"/>
  <c r="BK117"/>
  <c r="BK113"/>
  <c r="BK108"/>
  <c r="J102"/>
  <c r="BK97"/>
  <c r="BK95"/>
  <c r="J91"/>
  <c i="3" r="J114"/>
  <c r="J104"/>
  <c r="BK100"/>
  <c r="BK93"/>
  <c r="BK89"/>
  <c i="2" r="BK917"/>
  <c r="BK914"/>
  <c r="BK910"/>
  <c r="BK906"/>
  <c r="J906"/>
  <c r="BK886"/>
  <c r="J881"/>
  <c r="J872"/>
  <c r="BK867"/>
  <c r="BK859"/>
  <c r="J849"/>
  <c r="J831"/>
  <c r="J826"/>
  <c r="J814"/>
  <c r="BK796"/>
  <c r="BK787"/>
  <c i="3" r="BK114"/>
  <c r="BK104"/>
  <c r="J96"/>
  <c r="J91"/>
  <c r="J87"/>
  <c i="2" r="BK883"/>
  <c r="J876"/>
  <c r="J869"/>
  <c r="BK861"/>
  <c r="BK854"/>
  <c r="BK837"/>
  <c r="BK831"/>
  <c r="BK826"/>
  <c r="J823"/>
  <c r="J796"/>
  <c r="J787"/>
  <c r="J786"/>
  <c r="J770"/>
  <c r="BK768"/>
  <c r="J762"/>
  <c r="J757"/>
  <c r="J754"/>
  <c r="J748"/>
  <c r="J739"/>
  <c r="BK738"/>
  <c r="BK737"/>
  <c r="BK731"/>
  <c r="BK724"/>
  <c r="J722"/>
  <c r="J718"/>
  <c r="BK712"/>
  <c r="BK709"/>
  <c r="BK697"/>
  <c r="J685"/>
  <c r="J675"/>
  <c r="J665"/>
  <c r="J653"/>
  <c r="BK636"/>
  <c r="BK634"/>
  <c r="J628"/>
  <c r="J626"/>
  <c r="BK617"/>
  <c r="BK611"/>
  <c r="BK609"/>
  <c r="BK608"/>
  <c r="BK592"/>
  <c r="BK588"/>
  <c r="BK581"/>
  <c r="J576"/>
  <c r="BK558"/>
  <c r="BK539"/>
  <c r="BK523"/>
  <c r="J516"/>
  <c r="BK498"/>
  <c r="J485"/>
  <c r="J462"/>
  <c r="J439"/>
  <c r="J435"/>
  <c r="BK398"/>
  <c r="J381"/>
  <c r="BK361"/>
  <c r="J355"/>
  <c r="J347"/>
  <c r="J343"/>
  <c r="J338"/>
  <c r="J326"/>
  <c r="J288"/>
  <c r="J282"/>
  <c r="BK278"/>
  <c r="BK265"/>
  <c r="BK260"/>
  <c r="BK248"/>
  <c r="J243"/>
  <c r="J233"/>
  <c r="BK218"/>
  <c r="J208"/>
  <c r="BK203"/>
  <c r="BK197"/>
  <c r="J191"/>
  <c r="J186"/>
  <c r="J182"/>
  <c r="J178"/>
  <c r="J172"/>
  <c r="BK165"/>
  <c r="J145"/>
  <c r="J138"/>
  <c r="J131"/>
  <c r="BK127"/>
  <c r="BK123"/>
  <c r="J121"/>
  <c r="J117"/>
  <c r="J113"/>
  <c r="J108"/>
  <c r="BK102"/>
  <c r="J97"/>
  <c r="BK93"/>
  <c i="1" r="AS54"/>
  <c i="2" r="BK722"/>
  <c r="BK718"/>
  <c r="J709"/>
  <c r="J700"/>
  <c r="J688"/>
  <c r="J678"/>
  <c r="BK668"/>
  <c r="J654"/>
  <c r="BK640"/>
  <c r="J634"/>
  <c r="J630"/>
  <c r="J627"/>
  <c r="BK626"/>
  <c r="J617"/>
  <c r="J616"/>
  <c r="J610"/>
  <c r="J608"/>
  <c r="J592"/>
  <c r="BK589"/>
  <c r="BK582"/>
  <c r="BK577"/>
  <c r="BK576"/>
  <c r="J558"/>
  <c r="J539"/>
  <c r="J523"/>
  <c r="BK516"/>
  <c r="BK514"/>
  <c r="J498"/>
  <c r="BK485"/>
  <c r="J449"/>
  <c r="BK435"/>
  <c r="J398"/>
  <c r="J390"/>
  <c r="BK381"/>
  <c r="J361"/>
  <c r="BK355"/>
  <c r="BK347"/>
  <c r="BK343"/>
  <c r="J336"/>
  <c r="BK326"/>
  <c r="BK288"/>
  <c r="BK282"/>
  <c r="J278"/>
  <c r="J265"/>
  <c r="J260"/>
  <c r="J248"/>
  <c r="BK243"/>
  <c r="BK233"/>
  <c r="J218"/>
  <c r="BK208"/>
  <c r="J203"/>
  <c r="J197"/>
  <c r="BK191"/>
  <c r="BK186"/>
  <c r="BK182"/>
  <c r="BK178"/>
  <c r="BK172"/>
  <c r="J165"/>
  <c r="BK145"/>
  <c r="BK138"/>
  <c r="BK131"/>
  <c r="J127"/>
  <c r="J123"/>
  <c r="J119"/>
  <c r="BK115"/>
  <c r="BK111"/>
  <c r="BK105"/>
  <c r="J99"/>
  <c r="J93"/>
  <c l="1" r="BK90"/>
  <c r="R90"/>
  <c r="BK354"/>
  <c r="J354"/>
  <c r="J62"/>
  <c r="R354"/>
  <c r="T354"/>
  <c r="P368"/>
  <c r="T368"/>
  <c r="P397"/>
  <c r="R397"/>
  <c r="BK522"/>
  <c r="J522"/>
  <c r="J65"/>
  <c r="R522"/>
  <c r="BK639"/>
  <c r="J639"/>
  <c r="J66"/>
  <c r="R639"/>
  <c r="BK871"/>
  <c r="J871"/>
  <c r="J67"/>
  <c r="T871"/>
  <c i="3" r="R111"/>
  <c i="2" r="P90"/>
  <c r="T90"/>
  <c r="P354"/>
  <c r="BK368"/>
  <c r="J368"/>
  <c r="J63"/>
  <c r="R368"/>
  <c r="BK397"/>
  <c r="J397"/>
  <c r="J64"/>
  <c r="T397"/>
  <c r="P522"/>
  <c r="T522"/>
  <c r="P639"/>
  <c r="T639"/>
  <c r="P871"/>
  <c r="R871"/>
  <c i="3" r="BK86"/>
  <c r="J86"/>
  <c r="J61"/>
  <c r="P86"/>
  <c r="R86"/>
  <c r="T86"/>
  <c r="BK99"/>
  <c r="J99"/>
  <c r="J63"/>
  <c r="P99"/>
  <c r="R99"/>
  <c r="T99"/>
  <c r="BK111"/>
  <c r="J111"/>
  <c r="J64"/>
  <c r="P111"/>
  <c r="T111"/>
  <c i="2" r="E48"/>
  <c r="J82"/>
  <c r="BE93"/>
  <c r="BE95"/>
  <c r="BE99"/>
  <c r="BE102"/>
  <c r="BE105"/>
  <c r="BE111"/>
  <c r="BE115"/>
  <c r="BE119"/>
  <c r="BE123"/>
  <c r="BE129"/>
  <c r="BE136"/>
  <c r="BE140"/>
  <c r="BE157"/>
  <c r="BE169"/>
  <c r="BE172"/>
  <c r="BE176"/>
  <c r="BE180"/>
  <c r="BE184"/>
  <c r="BE186"/>
  <c r="BE188"/>
  <c r="BE197"/>
  <c r="BE206"/>
  <c r="BE218"/>
  <c r="BE224"/>
  <c r="BE233"/>
  <c r="BE236"/>
  <c r="BE243"/>
  <c r="BE248"/>
  <c r="BE265"/>
  <c r="BE278"/>
  <c r="BE280"/>
  <c r="BE282"/>
  <c r="BE284"/>
  <c r="BE326"/>
  <c r="BE336"/>
  <c r="BE338"/>
  <c r="BE345"/>
  <c r="BE347"/>
  <c r="BE349"/>
  <c r="BE358"/>
  <c r="BE361"/>
  <c r="BE369"/>
  <c r="BE381"/>
  <c r="BE390"/>
  <c r="BE398"/>
  <c r="BE431"/>
  <c r="BE435"/>
  <c r="BE439"/>
  <c r="BE449"/>
  <c r="BE462"/>
  <c r="BE472"/>
  <c r="BE493"/>
  <c r="BE505"/>
  <c r="BE514"/>
  <c r="BE516"/>
  <c r="BE539"/>
  <c r="BE558"/>
  <c r="BE560"/>
  <c r="BE576"/>
  <c r="BE577"/>
  <c r="BE581"/>
  <c r="BE588"/>
  <c r="BE589"/>
  <c r="BE592"/>
  <c r="BE611"/>
  <c r="BE616"/>
  <c r="BE619"/>
  <c r="BE627"/>
  <c r="BE630"/>
  <c r="BE634"/>
  <c r="BE653"/>
  <c r="BE665"/>
  <c r="BE668"/>
  <c r="BE675"/>
  <c r="BE678"/>
  <c r="BE697"/>
  <c r="BE709"/>
  <c r="BE712"/>
  <c r="BE717"/>
  <c r="BE721"/>
  <c r="BE722"/>
  <c r="BE723"/>
  <c r="BE724"/>
  <c r="BE726"/>
  <c r="BE731"/>
  <c r="BE737"/>
  <c r="F55"/>
  <c r="BE91"/>
  <c r="BE97"/>
  <c r="BE108"/>
  <c r="BE113"/>
  <c r="BE117"/>
  <c r="BE121"/>
  <c r="BE125"/>
  <c r="BE127"/>
  <c r="BE131"/>
  <c r="BE138"/>
  <c r="BE145"/>
  <c r="BE165"/>
  <c r="BE178"/>
  <c r="BE182"/>
  <c r="BE191"/>
  <c r="BE194"/>
  <c r="BE200"/>
  <c r="BE203"/>
  <c r="BE208"/>
  <c r="BE211"/>
  <c r="BE246"/>
  <c r="BE251"/>
  <c r="BE260"/>
  <c r="BE262"/>
  <c r="BE271"/>
  <c r="BE288"/>
  <c r="BE290"/>
  <c r="BE331"/>
  <c r="BE343"/>
  <c r="BE355"/>
  <c r="BE387"/>
  <c r="BE485"/>
  <c r="BE498"/>
  <c r="BE520"/>
  <c r="BE523"/>
  <c r="BE538"/>
  <c r="BE540"/>
  <c r="BE582"/>
  <c r="BE590"/>
  <c r="BE607"/>
  <c r="BE608"/>
  <c r="BE609"/>
  <c r="BE610"/>
  <c r="BE612"/>
  <c r="BE617"/>
  <c r="BE626"/>
  <c r="BE628"/>
  <c r="BE632"/>
  <c r="BE636"/>
  <c r="BE640"/>
  <c r="BE654"/>
  <c r="BE685"/>
  <c r="BE688"/>
  <c r="BE700"/>
  <c r="BE706"/>
  <c r="BE718"/>
  <c r="BE734"/>
  <c r="BE738"/>
  <c r="BE739"/>
  <c r="BE748"/>
  <c r="BE754"/>
  <c r="BE757"/>
  <c r="BE762"/>
  <c r="BE768"/>
  <c r="BE770"/>
  <c r="BE787"/>
  <c r="BE805"/>
  <c r="BE823"/>
  <c r="BE829"/>
  <c r="BE834"/>
  <c r="BE837"/>
  <c r="BE849"/>
  <c r="BE859"/>
  <c r="BE881"/>
  <c r="BE886"/>
  <c r="BE895"/>
  <c r="BK916"/>
  <c r="J916"/>
  <c r="J68"/>
  <c i="3" r="E48"/>
  <c r="J52"/>
  <c r="F55"/>
  <c r="BE93"/>
  <c r="BE96"/>
  <c r="BE100"/>
  <c r="BE104"/>
  <c r="BE112"/>
  <c r="BE114"/>
  <c i="2" r="BE786"/>
  <c r="BE795"/>
  <c r="BE796"/>
  <c r="BE814"/>
  <c r="BE826"/>
  <c r="BE831"/>
  <c r="BE854"/>
  <c r="BE861"/>
  <c r="BE867"/>
  <c r="BE869"/>
  <c r="BE872"/>
  <c r="BE876"/>
  <c r="BE883"/>
  <c r="BE906"/>
  <c r="BE910"/>
  <c r="BE914"/>
  <c r="BE917"/>
  <c i="3" r="BE87"/>
  <c r="BE89"/>
  <c r="BE91"/>
  <c r="BE107"/>
  <c r="BK95"/>
  <c r="J95"/>
  <c r="J62"/>
  <c i="2" r="F34"/>
  <c i="1" r="BA55"/>
  <c i="2" r="J34"/>
  <c i="1" r="AW55"/>
  <c i="3" r="J34"/>
  <c i="1" r="AW56"/>
  <c i="3" r="F36"/>
  <c i="1" r="BC56"/>
  <c i="2" r="F36"/>
  <c i="1" r="BC55"/>
  <c i="2" r="F37"/>
  <c i="1" r="BD55"/>
  <c i="3" r="F34"/>
  <c i="1" r="BA56"/>
  <c i="3" r="F35"/>
  <c i="1" r="BB56"/>
  <c i="2" r="F35"/>
  <c i="1" r="BB55"/>
  <c i="3" r="F37"/>
  <c i="1" r="BD56"/>
  <c i="3" l="1" r="T85"/>
  <c r="T84"/>
  <c r="P85"/>
  <c r="P84"/>
  <c i="1" r="AU56"/>
  <c i="2" r="R89"/>
  <c r="R88"/>
  <c r="BK89"/>
  <c r="J89"/>
  <c r="J60"/>
  <c i="3" r="R85"/>
  <c r="R84"/>
  <c i="2" r="T89"/>
  <c r="T88"/>
  <c r="P89"/>
  <c r="P88"/>
  <c i="1" r="AU55"/>
  <c i="2" r="J90"/>
  <c r="J61"/>
  <c i="3" r="BK85"/>
  <c r="BK84"/>
  <c r="J84"/>
  <c i="1" r="BC54"/>
  <c r="W32"/>
  <c i="3" r="J33"/>
  <c i="1" r="AV56"/>
  <c r="AT56"/>
  <c i="3" r="F33"/>
  <c i="1" r="AZ56"/>
  <c r="BA54"/>
  <c r="W30"/>
  <c r="BB54"/>
  <c r="W31"/>
  <c i="2" r="F33"/>
  <c i="1" r="AZ55"/>
  <c r="BD54"/>
  <c r="W33"/>
  <c i="2" r="J33"/>
  <c i="1" r="AV55"/>
  <c r="AT55"/>
  <c i="3" r="J30"/>
  <c i="1" r="AG56"/>
  <c i="3" l="1" r="J39"/>
  <c r="J59"/>
  <c r="J85"/>
  <c r="J60"/>
  <c i="2" r="BK88"/>
  <c r="J88"/>
  <c r="J59"/>
  <c i="1" r="AN56"/>
  <c r="AU54"/>
  <c r="AZ54"/>
  <c r="W29"/>
  <c r="AY54"/>
  <c r="AW54"/>
  <c r="AK30"/>
  <c r="AX54"/>
  <c l="1" r="AV54"/>
  <c r="AK29"/>
  <c i="2" r="J30"/>
  <c i="1" r="AG55"/>
  <c r="AN55"/>
  <c i="2" l="1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<sst xmlns="http://schemas.openxmlformats.org/spreadsheetml/2006/main">
  <si>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</si>
  <si>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</si>
  <si>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</si>
  <si>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</si>
  <si>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</si>
  <si>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{4db31225-308e-4a62-9399-d03202ac4331}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</si>
  <si>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</si>
  <si>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</si>
  <si>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</si>
  <si>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</si>
  <si>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</si>
  <si>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</si>
  <si>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</si>
  <si>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</si>
  <si>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2022_06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</si>
  <si>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</si>
  <si>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</si>
  <si>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ULICE KOSMONAUTŮ V DOMAŽLICÍCH</t>
  </si>
  <si>
    <t>KSO:</t>
  </si>
  <si>
    <t/>
  </si>
  <si>
    <t>CC-CZ:</t>
  </si>
  <si>
    <t>Místo:</t>
  </si>
  <si>
    <t>Domažlice</t>
  </si>
  <si>
    <t>Datum:</t>
  </si>
  <si>
    <t>1. 4. 2022</t>
  </si>
  <si>
    <t>Zadavatel:</t>
  </si>
  <si>
    <t>IČ:</t>
  </si>
  <si>
    <t>Město Domažlice</t>
  </si>
  <si>
    <t>DIČ:</t>
  </si>
  <si>
    <t>Uchazeč:</t>
  </si>
  <si>
    <t>Vyplň údaj</t>
  </si>
  <si>
    <t>Projektant:</t>
  </si>
  <si>
    <t>12285447</t>
  </si>
  <si>
    <t>Ing. Jaroslav Rojt</t>
  </si>
  <si>
    <t>True</t>
  </si>
  <si>
    <t>Zpracovatel:</t>
  </si>
  <si>
    <t>Jan Leinhäupel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</si>
  <si>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</si>
  <si>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</si>
  <si>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</si>
  <si>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</si>
  <si>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</si>
  <si>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</si>
  <si>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</si>
  <si>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</si>
  <si>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</si>
  <si>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</si>
  <si>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</si>
  <si>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</si>
  <si>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</si>
  <si>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</si>
  <si>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</si>
  <si>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</si>
  <si>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</si>
  <si>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</si>
  <si>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</si>
  <si>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</si>
  <si>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</si>
  <si>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</si>
  <si>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</si>
  <si>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</si>
  <si>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</si>
  <si>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</si>
  <si>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</si>
  <si>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</si>
  <si>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</si>
  <si>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</si>
  <si>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</si>
  <si>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</si>
  <si>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</si>
  <si>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</si>
  <si>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</si>
  <si>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</si>
  <si>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</si>
  <si>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</si>
  <si>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</si>
  <si>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</si>
  <si>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</si>
  <si>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101</t>
  </si>
  <si>
    <t>Komunikace</t>
  </si>
  <si>
    <t>STA</t>
  </si>
  <si>
    <t>1</t>
  </si>
  <si>
    <t>{43549e22-d5f0-4c6d-b6f7-e3ce07c5119e}</t>
  </si>
  <si>
    <t>822 27 76</t>
  </si>
  <si>
    <t>2</t>
  </si>
  <si>
    <t>901</t>
  </si>
  <si>
    <t>Vedlejší rozpočtové náklady</t>
  </si>
  <si>
    <t>{e737e8be-6848-4e5d-bee6-237b9a17d53c}</t>
  </si>
  <si>
    <t>KRYCÍ LIST SOUPISU PRACÍ</t>
  </si>
  <si>
    <t>Objekt:</t>
  </si>
  <si>
    <t>101 -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</si>
  <si>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</si>
  <si>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</si>
  <si>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</si>
  <si>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</si>
  <si>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</si>
  <si>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</si>
  <si>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</si>
  <si>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</si>
  <si>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</si>
  <si>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</si>
  <si>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</si>
  <si>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</si>
  <si>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</si>
  <si>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</si>
  <si>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</si>
  <si>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</si>
  <si>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</si>
  <si>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</si>
  <si>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</si>
  <si>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</si>
  <si>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</si>
  <si>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</si>
  <si>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</si>
  <si>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</si>
  <si>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</si>
  <si>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</si>
  <si>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</si>
  <si>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</si>
  <si>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</si>
  <si>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</si>
  <si>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</si>
  <si>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111211201</t>
  </si>
  <si>
    <t>Odstranění křovin a stromů s odstraněním kořenů ručně průměru kmene do 100 mm jakékoliv plochy v rovině nebo ve svahu o sklonu přes 1:5</t>
  </si>
  <si>
    <t>m2</t>
  </si>
  <si>
    <t>CS ÚRS 2021 01</t>
  </si>
  <si>
    <t>4</t>
  </si>
  <si>
    <t>1680561399</t>
  </si>
  <si>
    <t>VV</t>
  </si>
  <si>
    <t>"stáv. okrasná výsadba" 195</t>
  </si>
  <si>
    <t>112101101</t>
  </si>
  <si>
    <t>Odstranění stromů s odřezáním kmene a s odvětvením listnatých, průměru kmene přes 100 do 300 mm</t>
  </si>
  <si>
    <t>kus</t>
  </si>
  <si>
    <t>2055180060</t>
  </si>
  <si>
    <t>"stáv. zeleň v trase" 2</t>
  </si>
  <si>
    <t>3</t>
  </si>
  <si>
    <t>112101122</t>
  </si>
  <si>
    <t>Odstranění stromů s odřezáním kmene a s odvětvením jehličnatých bez odkornění, průměru kmene přes 300 do 500 mm</t>
  </si>
  <si>
    <t>310432491</t>
  </si>
  <si>
    <t>"stáv. zeleň v trase" 8</t>
  </si>
  <si>
    <t>112101123</t>
  </si>
  <si>
    <t>Odstranění stromů s odřezáním kmene a s odvětvením jehličnatých bez odkornění, průměru kmene přes 500 do 700 mm</t>
  </si>
  <si>
    <t>-1685822595</t>
  </si>
  <si>
    <t>5</t>
  </si>
  <si>
    <t>112155215</t>
  </si>
  <si>
    <t>Štěpkování s naložením na dopravní prostředek a odvozem do 20 km stromků a větví solitérů, průměru kmene do 300 mm</t>
  </si>
  <si>
    <t>985516068</t>
  </si>
  <si>
    <t>"viz položka odstanění" 2</t>
  </si>
  <si>
    <t>"(na místo určené investorem)"</t>
  </si>
  <si>
    <t>6</t>
  </si>
  <si>
    <t>112155221</t>
  </si>
  <si>
    <t>Štěpkování s naložením na dopravní prostředek a odvozem do 20 km stromků a větví solitérů, průměru kmene přes 300 do 500 mm</t>
  </si>
  <si>
    <t>-1498731545</t>
  </si>
  <si>
    <t>"viz položka odstranění" 8</t>
  </si>
  <si>
    <t>7</t>
  </si>
  <si>
    <t>112155225</t>
  </si>
  <si>
    <t>Štěpkování s naložením na dopravní prostředek a odvozem do 20 km stromků a větví solitérů, průměru kmene přes 500 do 700 mm</t>
  </si>
  <si>
    <t>116370183</t>
  </si>
  <si>
    <t>8</t>
  </si>
  <si>
    <t>112155315</t>
  </si>
  <si>
    <t>Štěpkování s naložením na dopravní prostředek a odvozem do 20 km keřového porostu hustého</t>
  </si>
  <si>
    <t>-1028960806</t>
  </si>
  <si>
    <t>"viz položka odstranění" 195</t>
  </si>
  <si>
    <t>"(odvoz na místo určené investorem)"</t>
  </si>
  <si>
    <t>9</t>
  </si>
  <si>
    <t>112251101</t>
  </si>
  <si>
    <t>Odstranění pařezů strojně s jejich vykopáním, vytrháním nebo odstřelením průměru přes 100 do 300 mm</t>
  </si>
  <si>
    <t>1551178046</t>
  </si>
  <si>
    <t>"viz položka odstranění" 2</t>
  </si>
  <si>
    <t>10</t>
  </si>
  <si>
    <t>112251102</t>
  </si>
  <si>
    <t>Odstranění pařezů strojně s jejich vykopáním, vytrháním nebo odstřelením průměru přes 300 do 500 mm</t>
  </si>
  <si>
    <t>539749011</t>
  </si>
  <si>
    <t>11</t>
  </si>
  <si>
    <t>112251103</t>
  </si>
  <si>
    <t>Odstranění pařezů strojně s jejich vykopáním, vytrháním nebo odstřelením průměru přes 500 do 700 mm</t>
  </si>
  <si>
    <t>767944603</t>
  </si>
  <si>
    <t>12</t>
  </si>
  <si>
    <t>113106134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</si>
  <si>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</si>
  <si>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849963146</t>
  </si>
  <si>
    <t>"stáv. kryt chodníků" 124</t>
  </si>
  <si>
    <t>13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</si>
  <si>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</si>
  <si>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</si>
  <si>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814943231</t>
  </si>
  <si>
    <t>"stáv. kryt komunikace" 83</t>
  </si>
  <si>
    <t>14</t>
  </si>
  <si>
    <t>113107226</t>
  </si>
  <si>
    <t>Odstranění podkladů nebo krytů strojně plochy jednotlivě přes 200 m2 s přemístěním hmot na skládku na vzdálenost do 20 m nebo s naložením na dopravní prostředek z kameniva hrubého drceného se štětem, o tl. vrstvy přes 250 do 450 mm</t>
  </si>
  <si>
    <t>-667187297</t>
  </si>
  <si>
    <t>"pod stáv. krytem komunikace" 2003</t>
  </si>
  <si>
    <t>113107243</t>
  </si>
  <si>
    <t>Odstranění podkladů nebo krytů strojně plochy jednotlivě přes 200 m2 s přemístěním hmot na skládku na vzdálenost do 20 m nebo s naložením na dopravní prostředek živičných, o tl. vrstvy přes 100 do 150 mm</t>
  </si>
  <si>
    <t>-803106093</t>
  </si>
  <si>
    <t>"stáv. kryt komunikace" 2003</t>
  </si>
  <si>
    <t>16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</si>
  <si>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</si>
  <si>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</si>
  <si>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-1483677307</t>
  </si>
  <si>
    <t>"pod stáv. krytem chodníků" 185+124</t>
  </si>
  <si>
    <t>17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</si>
  <si>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</si>
  <si>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</si>
  <si>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-1067452398</t>
  </si>
  <si>
    <t>18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</si>
  <si>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</si>
  <si>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</si>
  <si>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</si>
  <si>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-1358910325</t>
  </si>
  <si>
    <t>"stáv. žul. obrubníky v trase" 21</t>
  </si>
  <si>
    <t>19</t>
  </si>
  <si>
    <t>113202111</t>
  </si>
  <si>
    <t>Vytrhání obrub s vybouráním lože, s přemístěním hmot na skládku na vzdálenost do 3 m nebo s naložením na dopravní prostředek z krajníků nebo obrubníků stojatých</t>
  </si>
  <si>
    <t>-161222199</t>
  </si>
  <si>
    <t>"stáv. obrubníky v trase"</t>
  </si>
  <si>
    <t>"žul. krajník" 537</t>
  </si>
  <si>
    <t>"beton. silniční" 13</t>
  </si>
  <si>
    <t>Součet</t>
  </si>
  <si>
    <t>20</t>
  </si>
  <si>
    <t>113203111</t>
  </si>
  <si>
    <t>Vytrhání obrub s vybouráním lože, s přemístěním hmot na skládku na vzdálenost do 3 m nebo s naložením na dopravní prostředek z dlažebních kostek</t>
  </si>
  <si>
    <t>382826563</t>
  </si>
  <si>
    <t>"stáv. přídlažba" 13</t>
  </si>
  <si>
    <t>113204111</t>
  </si>
  <si>
    <t>Vytrhání obrub s vybouráním lože, s přemístěním hmot na skládku na vzdálenost do 3 m nebo s naložením na dopravní prostředek záhonových</t>
  </si>
  <si>
    <t>1626173439</t>
  </si>
  <si>
    <t>"stáv. obrubníky v trase" 167</t>
  </si>
  <si>
    <t>22</t>
  </si>
  <si>
    <t>121151113</t>
  </si>
  <si>
    <t>Sejmutí ornice strojně při souvislé ploše přes 100 do 500 m2, tl. vrstvy do 200 mm</t>
  </si>
  <si>
    <t>-689703588</t>
  </si>
  <si>
    <t>"pouze v místech jejího výskytu, v tl. 0,2 m"</t>
  </si>
  <si>
    <t>"VĚTEV A" 1950</t>
  </si>
  <si>
    <t>"VĚTEV B" 180</t>
  </si>
  <si>
    <t>23</t>
  </si>
  <si>
    <t>122452204</t>
  </si>
  <si>
    <t>Odkopávky a prokopávky nezapažené pro silnice a dálnice strojně v hornině třídy těžitelnosti II přes 100 do 500 m3</t>
  </si>
  <si>
    <t>m3</t>
  </si>
  <si>
    <t>981572795</t>
  </si>
  <si>
    <t>"pro novou konstrukci komunikace - určeno z příčných řezů"</t>
  </si>
  <si>
    <t>"VĚTEV A" 470</t>
  </si>
  <si>
    <t>"VĚTEV B" 54</t>
  </si>
  <si>
    <t>"SANACE ZEMNÍ PLÁNĚ (v tl. 0,25 m)"</t>
  </si>
  <si>
    <t>"KOMUNIKACE"</t>
  </si>
  <si>
    <t>"VĚTEV A"</t>
  </si>
  <si>
    <t>"km 0,003 12 - 0,231 09" 1185*0,25</t>
  </si>
  <si>
    <t>"VĚTEV B"</t>
  </si>
  <si>
    <t>"km 0,000 00 - 0,038 07" 180*0,25</t>
  </si>
  <si>
    <t>"(bude upřesněno po měření únosnosti zemní pláně)"</t>
  </si>
  <si>
    <t>24</t>
  </si>
  <si>
    <t>129951121</t>
  </si>
  <si>
    <t>Bourání konstrukcí v odkopávkách a prokopávkách strojně s přemístěním suti na hromady na vzdálenost do 20 m nebo s naložením na dopravní prostředek z betonu prostého neprokládaného</t>
  </si>
  <si>
    <t>64330500</t>
  </si>
  <si>
    <t>"stáv. schodiště v trase"</t>
  </si>
  <si>
    <t>"km 0,067 08 L" 2,5</t>
  </si>
  <si>
    <t>"km 0,132 05 L" 4</t>
  </si>
  <si>
    <t>"km 0,147 92 L" 5</t>
  </si>
  <si>
    <t>"km 0,188 08 L" 3,5</t>
  </si>
  <si>
    <t>"km 0,204 61 L" 2,5</t>
  </si>
  <si>
    <t>25</t>
  </si>
  <si>
    <t>131351100</t>
  </si>
  <si>
    <t>Hloubení nezapažených jam a zářezů strojně s urovnáním dna do předepsaného profilu a spádu v hornině třídy těžitelnosti II skupiny 4 do 20 m3</t>
  </si>
  <si>
    <t>467796709</t>
  </si>
  <si>
    <t>"pro uliční vpusti"</t>
  </si>
  <si>
    <t>1,5*1,5*1,2*10</t>
  </si>
  <si>
    <t>"(UV1 - UV10)"</t>
  </si>
  <si>
    <t>26</t>
  </si>
  <si>
    <t>132351102</t>
  </si>
  <si>
    <t>Hloubení nezapažených rýh šířky do 800 mm strojně s urovnáním dna do předepsaného profilu a spádu v hornině třídy těžitelnosti II skupiny 4 přes 20 do 50 m3</t>
  </si>
  <si>
    <t>-1979172007</t>
  </si>
  <si>
    <t>"pro podélnou drenáž"</t>
  </si>
  <si>
    <t>0,5*0,4*323</t>
  </si>
  <si>
    <t>27</t>
  </si>
  <si>
    <t>132351251</t>
  </si>
  <si>
    <t>Hloubení nezapažených rýh šířky přes 800 do 2 000 mm strojně s urovnáním dna do předepsaného profilu a spádu v hornině třídy těžitelnosti II skupiny 4 do 20 m3</t>
  </si>
  <si>
    <t>-2080082404</t>
  </si>
  <si>
    <t>"přípojky uličních vpustí a žlabu"</t>
  </si>
  <si>
    <t>0,8*1,5*67</t>
  </si>
  <si>
    <t>28</t>
  </si>
  <si>
    <t>162201411</t>
  </si>
  <si>
    <t>Vodorovné přemístění větví, kmenů nebo pařezů s naložením, složením a dopravou do 1000 m kmenů stromů listnatých, průměru přes 100 do 300 mm</t>
  </si>
  <si>
    <t>594357756</t>
  </si>
  <si>
    <t>29</t>
  </si>
  <si>
    <t>162201416</t>
  </si>
  <si>
    <t>Vodorovné přemístění větví, kmenů nebo pařezů s naložením, složením a dopravou do 1000 m kmenů stromů jehličnatých, průměru přes 300 do 500 mm</t>
  </si>
  <si>
    <t>1349361636</t>
  </si>
  <si>
    <t>30</t>
  </si>
  <si>
    <t>162201417</t>
  </si>
  <si>
    <t>Vodorovné přemístění větví, kmenů nebo pařezů s naložením, složením a dopravou do 1000 m kmenů stromů jehličnatých, průměru přes 500 do 700 mm</t>
  </si>
  <si>
    <t>-973690473</t>
  </si>
  <si>
    <t>31</t>
  </si>
  <si>
    <t>162201421</t>
  </si>
  <si>
    <t>Vodorovné přemístění větví, kmenů nebo pařezů s naložením, složením a dopravou do 1000 m pařezů kmenů, průměru přes 100 do 300 mm</t>
  </si>
  <si>
    <t>-42752846</t>
  </si>
  <si>
    <t>32</t>
  </si>
  <si>
    <t>162201422</t>
  </si>
  <si>
    <t>Vodorovné přemístění větví, kmenů nebo pařezů s naložením, složením a dopravou do 1000 m pařezů kmenů, průměru přes 300 do 500 mm</t>
  </si>
  <si>
    <t>-919926107</t>
  </si>
  <si>
    <t>33</t>
  </si>
  <si>
    <t>162201423</t>
  </si>
  <si>
    <t>Vodorovné přemístění větví, kmenů nebo pařezů s naložením, složením a dopravou do 1000 m pařezů kmenů, průměru přes 500 do 700 mm</t>
  </si>
  <si>
    <t>288533904</t>
  </si>
  <si>
    <t>34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</si>
  <si>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</si>
  <si>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</si>
  <si>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400978766</t>
  </si>
  <si>
    <t>"do 5-ti km" 4*2</t>
  </si>
  <si>
    <t>35</t>
  </si>
  <si>
    <t>162301962</t>
  </si>
  <si>
    <t>Vodorovné přemístění větví, kmenů nebo pařezů s naložením, složením a dopravou Příplatek k cenám za každých dalších i započatých 1000 m přes 1000 m kmenů stromů jehličnatých, průměru přes 300 do 500 mm</t>
  </si>
  <si>
    <t>1179116907</t>
  </si>
  <si>
    <t>"do 5-ti km" 4*8</t>
  </si>
  <si>
    <t>36</t>
  </si>
  <si>
    <t>162301963</t>
  </si>
  <si>
    <t>Vodorovné přemístění větví, kmenů nebo pařezů s naložením, složením a dopravou Příplatek k cenám za každých dalších i započatých 1000 m přes 1000 m kmenů stromů jehličnatých, průměru přes 500 do 700 mm</t>
  </si>
  <si>
    <t>-1065864859</t>
  </si>
  <si>
    <t>37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</si>
  <si>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</si>
  <si>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</si>
  <si>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1414262235</t>
  </si>
  <si>
    <t>"do 66-ti km" 65*2</t>
  </si>
  <si>
    <t>"(spalovna odpadů Chotíkov)"</t>
  </si>
  <si>
    <t>38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</si>
  <si>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</si>
  <si>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</si>
  <si>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-428713479</t>
  </si>
  <si>
    <t>"do 66-ti km" 65*8</t>
  </si>
  <si>
    <t>39</t>
  </si>
  <si>
    <t>162301973</t>
  </si>
  <si>
    <t>Vodorovné přemístění větví, kmenů nebo pařezů s naložením, složením a dopravou Příplatek k cenám za každých dalších i započatých 1000 m přes 1000 m pařezů kmenů, průměru přes 500 do 700 mm</t>
  </si>
  <si>
    <t>-1159129866</t>
  </si>
  <si>
    <t>40</t>
  </si>
  <si>
    <t>162309999.R</t>
  </si>
  <si>
    <t>Poplatek za likvidaci pařezů</t>
  </si>
  <si>
    <t>1623430668</t>
  </si>
  <si>
    <t>"viz položky odstranění" 2+8+8</t>
  </si>
  <si>
    <t>41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</si>
  <si>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</si>
  <si>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</si>
  <si>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-498480724</t>
  </si>
  <si>
    <t>"ornice na dočasnou skládku a zpět"</t>
  </si>
  <si>
    <t>"pro ohumusování" (86+93)*2</t>
  </si>
  <si>
    <t>42</t>
  </si>
  <si>
    <t>162351123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</si>
  <si>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</si>
  <si>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-1243329264</t>
  </si>
  <si>
    <t>"zemina na dočasnou skládku a zpět"</t>
  </si>
  <si>
    <t>"pro obsyp UV" 22*2</t>
  </si>
  <si>
    <t>"pro zásyp rýh" 13,4*2</t>
  </si>
  <si>
    <t>"do násypů" 48*2</t>
  </si>
  <si>
    <t>"pro terénní úpravy" 50*2</t>
  </si>
  <si>
    <t>43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</si>
  <si>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</si>
  <si>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</si>
  <si>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-1432046101</t>
  </si>
  <si>
    <t>"odvoz výkopku zeminy - přebytečná ornice"</t>
  </si>
  <si>
    <t>"sejmuto ornice" 426</t>
  </si>
  <si>
    <t>"ornice pro ohumusování" -179</t>
  </si>
  <si>
    <t>44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</si>
  <si>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</si>
  <si>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</si>
  <si>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-704825076</t>
  </si>
  <si>
    <t>"odvoz výkopku zeminy - přebytečná a nevhodná zemina"</t>
  </si>
  <si>
    <t>"celkem natěženo zeminy" 865+27+64,6+80,4</t>
  </si>
  <si>
    <t>"pro obsyp UV" -22</t>
  </si>
  <si>
    <t>"pro zásyp rýh" -13,4</t>
  </si>
  <si>
    <t>"do násypů" -48</t>
  </si>
  <si>
    <t>"pro terénní úpravy" -50</t>
  </si>
  <si>
    <t>"(do recyklačního centra AZS 98)"</t>
  </si>
  <si>
    <t>45</t>
  </si>
  <si>
    <t>162751157</t>
  </si>
  <si>
    <t>Vodorovné přemístění výkopku nebo sypaniny po suchu na obvyklém dopravním prostředku, bez naložení výkopku, avšak se složením bez rozhrnutí z horniny třídy těžitelnosti III skupiny 6 a 7 na vzdálenost přes 9 000 do 10 000 m</t>
  </si>
  <si>
    <t>-2030020880</t>
  </si>
  <si>
    <t>"beton. suť z demolice schodiště" 17,5</t>
  </si>
  <si>
    <t>"(odvoz do recyklačního centra AZS 98)"</t>
  </si>
  <si>
    <t>46</t>
  </si>
  <si>
    <t>167151102</t>
  </si>
  <si>
    <t>Nakládání, skládání a překládání neulehlého výkopku nebo sypaniny strojně nakládání, množství do 100 m3, z horniny třídy těžitelnosti II, skupiny 4 a 5</t>
  </si>
  <si>
    <t>1627096403</t>
  </si>
  <si>
    <t>"zemina z dočasné skládky zpět"</t>
  </si>
  <si>
    <t>"pro obsyp UV" 22</t>
  </si>
  <si>
    <t>"pro zásyp rýh" 13,4</t>
  </si>
  <si>
    <t>"do násypů" 48</t>
  </si>
  <si>
    <t>"pro terénní úpravy" 50</t>
  </si>
  <si>
    <t>47</t>
  </si>
  <si>
    <t>167151111</t>
  </si>
  <si>
    <t>Nakládání, skládání a překládání neulehlého výkopku nebo sypaniny strojně nakládání, množství přes 100 m3, z hornin třídy těžitelnosti I, skupiny 1 až 3</t>
  </si>
  <si>
    <t>1219888612</t>
  </si>
  <si>
    <t>"ornice z dočasné skládky zpět"</t>
  </si>
  <si>
    <t>"pro ohumusování" 86+93</t>
  </si>
  <si>
    <t>48</t>
  </si>
  <si>
    <t>171151103</t>
  </si>
  <si>
    <t>Uložení sypanin do násypů strojně s rozprostřením sypaniny ve vrstvách a s hrubým urovnáním zhutněných z hornin soudržných jakékoliv třídy těžitelnosti</t>
  </si>
  <si>
    <t>1661368595</t>
  </si>
  <si>
    <t>"rekultivace, hrubé terénní úpravy" 250*0,2</t>
  </si>
  <si>
    <t>49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</si>
  <si>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</si>
  <si>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</si>
  <si>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-81754952</t>
  </si>
  <si>
    <t>"určeno z příčných řezů" 48</t>
  </si>
  <si>
    <t>"(z vhodné zeminy z výkopku)"</t>
  </si>
  <si>
    <t>50</t>
  </si>
  <si>
    <t>171152121</t>
  </si>
  <si>
    <t>Uložení sypaniny do zhutněných násypů pro silnice, dálnice a letiště s rozprostřením sypaniny ve vrstvách, s hrubým urovnáním a uzavřením povrchu násypu z hornin nesoudržných kamenitých</t>
  </si>
  <si>
    <t>784152970</t>
  </si>
  <si>
    <t>51</t>
  </si>
  <si>
    <t>M</t>
  </si>
  <si>
    <t>58380652</t>
  </si>
  <si>
    <t>kámen lomový neupravený tříděný frakce 0/250</t>
  </si>
  <si>
    <t>t</t>
  </si>
  <si>
    <t>-488452522</t>
  </si>
  <si>
    <t>341,25*2,6 'Přepočtené koeficientem množství</t>
  </si>
  <si>
    <t>52</t>
  </si>
  <si>
    <t>171201231</t>
  </si>
  <si>
    <t>Poplatek za uložení stavebního odpadu na recyklační skládce (skládkovné) zeminy a kamení zatříděného do Katalogu odpadů pod kódem 17 05 04</t>
  </si>
  <si>
    <t>-209962751</t>
  </si>
  <si>
    <t>"přebytečná a nevhodná zemina" 903,6</t>
  </si>
  <si>
    <t>903,6*1,6 'Přepočtené koeficientem množství</t>
  </si>
  <si>
    <t>53</t>
  </si>
  <si>
    <t>171251201</t>
  </si>
  <si>
    <t>Uložení sypaniny na skládky nebo meziskládky bez hutnění s upravením uložené sypaniny do předepsaného tvaru</t>
  </si>
  <si>
    <t>1530125339</t>
  </si>
  <si>
    <t>"zemina dočasná" 133,4</t>
  </si>
  <si>
    <t>"ornice dočasná" 179</t>
  </si>
  <si>
    <t>"zemina trvalá" 903,6</t>
  </si>
  <si>
    <t>"ornice trvalá" 247</t>
  </si>
  <si>
    <t>54</t>
  </si>
  <si>
    <t>174151101</t>
  </si>
  <si>
    <t>Zásyp sypaninou z jakékoliv horniny strojně s uložením výkopku ve vrstvách se zhutněním jam, šachet, rýh nebo kolem objektů v těchto vykopávkách</t>
  </si>
  <si>
    <t>-1469970153</t>
  </si>
  <si>
    <t>"kolem UV, se zhutněním"</t>
  </si>
  <si>
    <t>27 - 10*0,5</t>
  </si>
  <si>
    <t>"přípojky UV, se zhutněním"</t>
  </si>
  <si>
    <t>67*0,2</t>
  </si>
  <si>
    <t>55</t>
  </si>
  <si>
    <t>174251201</t>
  </si>
  <si>
    <t>Zásyp jam po pařezech strojně výkopkem z horniny získané při dobývání pařezů s hrubým urovnáním povrchu zasypávky průměru pařezu přes 100 do 300 mm</t>
  </si>
  <si>
    <t>1290919761</t>
  </si>
  <si>
    <t>56</t>
  </si>
  <si>
    <t>174251202</t>
  </si>
  <si>
    <t>Zásyp jam po pařezech strojně výkopkem z horniny získané při dobývání pařezů s hrubým urovnáním povrchu zasypávky průměru pařezu přes 300 do 500 mm</t>
  </si>
  <si>
    <t>-1565804084</t>
  </si>
  <si>
    <t>57</t>
  </si>
  <si>
    <t>174251203</t>
  </si>
  <si>
    <t>Zásyp jam po pařezech strojně výkopkem z horniny získané při dobývání pařezů s hrubým urovnáním povrchu zasypávky průměru pařezu přes 500 do 700 mm</t>
  </si>
  <si>
    <t>1969394480</t>
  </si>
  <si>
    <t>58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</si>
  <si>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</si>
  <si>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</si>
  <si>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1309750837</t>
  </si>
  <si>
    <t>"kolem přípojek UV a odvodňovacího žlabu"</t>
  </si>
  <si>
    <t>67*0,4</t>
  </si>
  <si>
    <t>59</t>
  </si>
  <si>
    <t>58331200</t>
  </si>
  <si>
    <t>štěrkopísek netříděný zásypový</t>
  </si>
  <si>
    <t>1466672839</t>
  </si>
  <si>
    <t>26,8*2 'Přepočtené koeficientem množství</t>
  </si>
  <si>
    <t>60</t>
  </si>
  <si>
    <t>181152302</t>
  </si>
  <si>
    <t>Úprava pláně na stavbách silnic a dálnic strojně v zářezech mimo skalních se zhutněním</t>
  </si>
  <si>
    <t>22328508</t>
  </si>
  <si>
    <t>"km 0,003 12 - 0,231 09" 1185</t>
  </si>
  <si>
    <t>"km 0,000 00 - 0,038 07" 180</t>
  </si>
  <si>
    <t>"PARKOVACÍ STÁNÍ - PODÉLNÉ"</t>
  </si>
  <si>
    <t>"km 0,013 24 - 0,051 67 P" 78</t>
  </si>
  <si>
    <t>"km 0,013 24 - 0,064 09 L" 105</t>
  </si>
  <si>
    <t>"km 0,057 67 - 0,091 74 P" 70</t>
  </si>
  <si>
    <t>"km 0,068 09 - 0,091 74 L" 48</t>
  </si>
  <si>
    <t>"km 0,112 92 - 0,160 06 L" 98</t>
  </si>
  <si>
    <t>"km 0,175 56 - 0,203 30 L" 57</t>
  </si>
  <si>
    <t>"PARKOVACÍ STÁNÍ - ŠIKMÉ"</t>
  </si>
  <si>
    <t>"km 0,111 07 - 0,213 66 P" 470</t>
  </si>
  <si>
    <t>"PARKOVACÍ STÁNÍ - KOLMÉ"</t>
  </si>
  <si>
    <t>"km 0,007 62 - 0,033 41 P" 120</t>
  </si>
  <si>
    <t>"ZPOMALOVACÍ PRÁH"</t>
  </si>
  <si>
    <t>"km 0,004 12 - 0,009 25" 42</t>
  </si>
  <si>
    <t>"CHODNÍK"</t>
  </si>
  <si>
    <t>"km 0,003 12 - 0,231 09 L" 245</t>
  </si>
  <si>
    <t>"km 0,003 12 - 0,231 09 P" 345</t>
  </si>
  <si>
    <t>"km 0,000 00 - 0,038 07 L" 7</t>
  </si>
  <si>
    <t>"km 0,000 00 - 0,038 07 P" 7</t>
  </si>
  <si>
    <t>"VAROVNÉ PÁSY"</t>
  </si>
  <si>
    <t>"VĚTEV A" 8,5+9,5</t>
  </si>
  <si>
    <t>"VĚTEV B" 2,5+1</t>
  </si>
  <si>
    <t>"SIGNÁLNÍ PÁSY"</t>
  </si>
  <si>
    <t>"VĚTEV A" 9+10</t>
  </si>
  <si>
    <t>61</t>
  </si>
  <si>
    <t>181351003</t>
  </si>
  <si>
    <t>Rozprostření a urovnání ornice v rovině nebo ve svahu sklonu do 1:5 strojně při souvislé ploše do 100 m2, tl. vrstvy do 200 mm</t>
  </si>
  <si>
    <t>1668813130</t>
  </si>
  <si>
    <t>"ČISTÉ TERÉNNÍ ÚPRAVY"</t>
  </si>
  <si>
    <t>"VĚTEV A" 850</t>
  </si>
  <si>
    <t>"VĚTEV B" 80</t>
  </si>
  <si>
    <t>62</t>
  </si>
  <si>
    <t>181411131</t>
  </si>
  <si>
    <t>Založení trávníku na půdě předem připravené plochy do 1000 m2 výsevem včetně utažení parkového v rovině nebo na svahu do 1:5</t>
  </si>
  <si>
    <t>430458202</t>
  </si>
  <si>
    <t>63</t>
  </si>
  <si>
    <t>00572410</t>
  </si>
  <si>
    <t>osivo směs travní parková</t>
  </si>
  <si>
    <t>kg</t>
  </si>
  <si>
    <t>97939514</t>
  </si>
  <si>
    <t>930*0,03 'Přepočtené koeficientem množství</t>
  </si>
  <si>
    <t>64</t>
  </si>
  <si>
    <t>181411132</t>
  </si>
  <si>
    <t>Založení trávníku na půdě předem připravené plochy do 1000 m2 výsevem včetně utažení parkového na svahu přes 1:5 do 1:2</t>
  </si>
  <si>
    <t>-1368420758</t>
  </si>
  <si>
    <t>"VĚTEV A" 830</t>
  </si>
  <si>
    <t>"VĚTEV B" 30</t>
  </si>
  <si>
    <t>65</t>
  </si>
  <si>
    <t>-1767746287</t>
  </si>
  <si>
    <t>860*0,02 'Přepočtené koeficientem množství</t>
  </si>
  <si>
    <t>66</t>
  </si>
  <si>
    <t>182151112</t>
  </si>
  <si>
    <t>Svahování trvalých svahů do projektovaných profilů strojně s potřebným přemístěním výkopku při svahování v zářezech v hornině třídy těžitelnosti II, skupiny 4 a 5</t>
  </si>
  <si>
    <t>-1091138465</t>
  </si>
  <si>
    <t>"určeno z příčných řezů" 570</t>
  </si>
  <si>
    <t>67</t>
  </si>
  <si>
    <t>182251101</t>
  </si>
  <si>
    <t>Svahování trvalých svahů do projektovaných profilů strojně s potřebným přemístěním výkopku při svahování násypů v jakékoliv hornině</t>
  </si>
  <si>
    <t>-456218841</t>
  </si>
  <si>
    <t>"určeno z příčných řezů" 290</t>
  </si>
  <si>
    <t>68</t>
  </si>
  <si>
    <t>182351023</t>
  </si>
  <si>
    <t>Rozprostření a urovnání ornice ve svahu sklonu přes 1:5 strojně při souvislé ploše do 100 m2, tl. vrstvy do 200 mm</t>
  </si>
  <si>
    <t>1977611220</t>
  </si>
  <si>
    <t>Zakládání</t>
  </si>
  <si>
    <t>69</t>
  </si>
  <si>
    <t>211561111</t>
  </si>
  <si>
    <t>Výplň kamenivem do rýh odvodňovacích žeber nebo trativodů bez zhutnění, s úpravou povrchu výplně kamenivem hrubým drceným frakce 8 až 32 mm</t>
  </si>
  <si>
    <t>-555348811</t>
  </si>
  <si>
    <t>"PODÉLNÁ DRENÁŽ"</t>
  </si>
  <si>
    <t>0,5*0,3*(285+38)</t>
  </si>
  <si>
    <t>70</t>
  </si>
  <si>
    <t>212532111</t>
  </si>
  <si>
    <t>Lože pro trativody ze štěrkodrti</t>
  </si>
  <si>
    <t>2026127149</t>
  </si>
  <si>
    <t>0,4*0,06*(285+38)</t>
  </si>
  <si>
    <t>71</t>
  </si>
  <si>
    <t>212755214</t>
  </si>
  <si>
    <t>Trativody bez lože z drenážních trubek plastových flexibilních D 100 mm</t>
  </si>
  <si>
    <t>-889395574</t>
  </si>
  <si>
    <t>"km 0,003 12 - 0,231 09 P" 285</t>
  </si>
  <si>
    <t>"km 0,000 00 - 0,038 07 L" 38</t>
  </si>
  <si>
    <t>Vodorovné konstrukce</t>
  </si>
  <si>
    <t>72</t>
  </si>
  <si>
    <t>434313115</t>
  </si>
  <si>
    <t>Schody z vibrolisovaných prefabrikátů na cementovou maltu, s vyspárováním se zřízením podkladních stupňů z betonu tř. C 20/25</t>
  </si>
  <si>
    <t>-104993191</t>
  </si>
  <si>
    <t>"km 0,020 13 P" 2*3</t>
  </si>
  <si>
    <t>"km 0,039 30 P" 2*3</t>
  </si>
  <si>
    <t>"km 0,066 12 L" 2*7</t>
  </si>
  <si>
    <t>"km 0,132 08 L" 2,5*7</t>
  </si>
  <si>
    <t>"km 0,148 13 L" 2,5*6</t>
  </si>
  <si>
    <t>"km 0,187 70 P" 2*5</t>
  </si>
  <si>
    <t>"km 0,188 07 L" 2,5*4</t>
  </si>
  <si>
    <t>"km 0,203 49 P" 2*6</t>
  </si>
  <si>
    <t>"km 0,204 68 L" 2,5*4</t>
  </si>
  <si>
    <t>73</t>
  </si>
  <si>
    <t>434319999.R</t>
  </si>
  <si>
    <t>Řezání schodišťových prefabrikátů</t>
  </si>
  <si>
    <t>323366412</t>
  </si>
  <si>
    <t>"km 0,132 08 L" 14</t>
  </si>
  <si>
    <t>"km 0,148 13 L" 6</t>
  </si>
  <si>
    <t>"km 0,188 07 L" 4</t>
  </si>
  <si>
    <t>74</t>
  </si>
  <si>
    <t>451573111</t>
  </si>
  <si>
    <t>Lože pod potrubí, stoky a drobné objekty v otevřeném výkopu z písku a štěrkopísku do 63 mm</t>
  </si>
  <si>
    <t>1173486596</t>
  </si>
  <si>
    <t>"KANALIZAČNÍ PŘÍPOJKY UV"</t>
  </si>
  <si>
    <t>0,8*0,1*67</t>
  </si>
  <si>
    <t>75</t>
  </si>
  <si>
    <t>452386111</t>
  </si>
  <si>
    <t>Podkladní a vyrovnávací konstrukce z betonu vyrovnávací prstence z prostého betonu tř. C 25/30 pod poklopy a mříže, výšky do 100 mm</t>
  </si>
  <si>
    <t>-775826087</t>
  </si>
  <si>
    <t>"ULIČNÍ VPUSTI"</t>
  </si>
  <si>
    <t>"VĚTEV A" 9</t>
  </si>
  <si>
    <t>"(UV1 - UV9)"</t>
  </si>
  <si>
    <t>"VĚTEV B" 1</t>
  </si>
  <si>
    <t>"(UV10)"</t>
  </si>
  <si>
    <t>Komunikace pozemní</t>
  </si>
  <si>
    <t>76</t>
  </si>
  <si>
    <t>564851111</t>
  </si>
  <si>
    <t>Podklad ze štěrkodrti ŠD s rozprostřením a zhutněním, po zhutnění tl. 150 mm</t>
  </si>
  <si>
    <t>1938522761</t>
  </si>
  <si>
    <t>"km 0,003 12 - 0,231 09" 1185*2</t>
  </si>
  <si>
    <t>"km 0,000 00 - 0,038 07" 180*2</t>
  </si>
  <si>
    <t>"km 0,013 24 - 0,051 67 P" 78*2</t>
  </si>
  <si>
    <t>"km 0,013 24 - 0,064 09 L" 105*2</t>
  </si>
  <si>
    <t>"km 0,057 67 - 0,091 74 P" 70*2</t>
  </si>
  <si>
    <t>"km 0,068 09 - 0,091 74 L" 48*2</t>
  </si>
  <si>
    <t>"km 0,112 92 - 0,160 06 L" 98*2</t>
  </si>
  <si>
    <t>"km 0,175 56 - 0,203 30 L" 57*2</t>
  </si>
  <si>
    <t>"km 0,111 07 - 0,213 66 P" 470*2</t>
  </si>
  <si>
    <t>"km 0,007 62 - 0,033 41 P" 120*2</t>
  </si>
  <si>
    <t>77</t>
  </si>
  <si>
    <t>564851113</t>
  </si>
  <si>
    <t>Podklad ze štěrkodrti ŠD s rozprostřením a zhutněním, po zhutnění tl. 170 mm</t>
  </si>
  <si>
    <t>-1147361529</t>
  </si>
  <si>
    <t>78</t>
  </si>
  <si>
    <t>564861113</t>
  </si>
  <si>
    <t>Podklad ze štěrkodrti ŠD s rozprostřením a zhutněním, po zhutnění tl. 220 mm</t>
  </si>
  <si>
    <t>1625144091</t>
  </si>
  <si>
    <t>79</t>
  </si>
  <si>
    <t>565155111</t>
  </si>
  <si>
    <t>Asfaltový beton vrstva podkladní ACP 16 (obalované kamenivo střednězrnné - OKS) s rozprostřením a zhutněním v pruhu šířky přes 1,5 do 3 m, po zhutnění tl. 70 mm</t>
  </si>
  <si>
    <t>1713097554</t>
  </si>
  <si>
    <t>80</t>
  </si>
  <si>
    <t>565155121</t>
  </si>
  <si>
    <t>Asfaltový beton vrstva podkladní ACP 16 (obalované kamenivo střednězrnné - OKS) s rozprostřením a zhutněním v pruhu šířky přes 3 m, po zhutnění tl. 70 mm</t>
  </si>
  <si>
    <t>-1062566332</t>
  </si>
  <si>
    <t>81</t>
  </si>
  <si>
    <t>577134111</t>
  </si>
  <si>
    <t>Asfaltový beton vrstva obrusná ACO 11 (ABS) s rozprostřením a se zhutněním z nemodifikovaného asfaltu v pruhu šířky do 3 m tř. I, po zhutnění tl. 40 mm</t>
  </si>
  <si>
    <t>-1474703453</t>
  </si>
  <si>
    <t>82</t>
  </si>
  <si>
    <t>577134121</t>
  </si>
  <si>
    <t>Asfaltový beton vrstva obrusná ACO 11 (ABS) s rozprostřením a se zhutněním z nemodifikovaného asfaltu v pruhu šířky přes 3 m tř. I, po zhutnění tl. 40 mm</t>
  </si>
  <si>
    <t>1050346383</t>
  </si>
  <si>
    <t>83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</si>
  <si>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</si>
  <si>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</si>
  <si>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-1771299974</t>
  </si>
  <si>
    <t>"ÚPRAVY PRO NEVIDOMÉ"</t>
  </si>
  <si>
    <t>84</t>
  </si>
  <si>
    <t>59245221</t>
  </si>
  <si>
    <t>dlažba zámková tvaru I základní pro nevidomé 196x161x60mm přírodní</t>
  </si>
  <si>
    <t>892416680</t>
  </si>
  <si>
    <t>"viz položka kladení"</t>
  </si>
  <si>
    <t>19*1,03 'Přepočtené koeficientem množství</t>
  </si>
  <si>
    <t>85</t>
  </si>
  <si>
    <t>59245222</t>
  </si>
  <si>
    <t>dlažba zámková tvaru I základní pro nevidomé 196x161x60mm barevná</t>
  </si>
  <si>
    <t>-774631991</t>
  </si>
  <si>
    <t>21,5*1,03 'Přepočtené koeficientem množství</t>
  </si>
  <si>
    <t>86</t>
  </si>
  <si>
    <t>596211111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</si>
  <si>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</si>
  <si>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-2053498388</t>
  </si>
  <si>
    <t>87</t>
  </si>
  <si>
    <t>59245212</t>
  </si>
  <si>
    <t>dlažba zámková tvaru I 196x161x60mm přírodní</t>
  </si>
  <si>
    <t>377708178</t>
  </si>
  <si>
    <t>604*1,02 'Přepočtené koeficientem množství</t>
  </si>
  <si>
    <t>88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</si>
  <si>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</si>
  <si>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</si>
  <si>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1685631063</t>
  </si>
  <si>
    <t>89</t>
  </si>
  <si>
    <t>59245213</t>
  </si>
  <si>
    <t>dlažba zámková tvaru I 196x161x80mm přírodní</t>
  </si>
  <si>
    <t>981773008</t>
  </si>
  <si>
    <t>42*1,03 'Přepočtené koeficientem množství</t>
  </si>
  <si>
    <t>Trubní vedení</t>
  </si>
  <si>
    <t>90</t>
  </si>
  <si>
    <t>837375121</t>
  </si>
  <si>
    <t>Výsek a montáž kameninové odbočné tvarovky na kameninovém potrubí DN 300</t>
  </si>
  <si>
    <t>1287040461</t>
  </si>
  <si>
    <t>"napojení přípojek nových UV do stáv. kanalizace"</t>
  </si>
  <si>
    <t>"UV3" 1</t>
  </si>
  <si>
    <t>"UV5" 1</t>
  </si>
  <si>
    <t>"UV6" 1</t>
  </si>
  <si>
    <t>"UV7" 1</t>
  </si>
  <si>
    <t>"UV8" 1</t>
  </si>
  <si>
    <t>"UV9" 1</t>
  </si>
  <si>
    <t>"UV10" 1</t>
  </si>
  <si>
    <t>"napojení přípojky odvodňovacího žlabu do stáv. kanalizace"</t>
  </si>
  <si>
    <t>"km 0,091 74 P" 1</t>
  </si>
  <si>
    <t>91</t>
  </si>
  <si>
    <t>59710849</t>
  </si>
  <si>
    <t>trouba kameninová glazovaná zkrácená DN 300 dl 60(75)cm třída 160 spojovací systém C</t>
  </si>
  <si>
    <t>2130261428</t>
  </si>
  <si>
    <t>92</t>
  </si>
  <si>
    <t>59711770</t>
  </si>
  <si>
    <t>odbočka kameninová glazovaná jednoduchá kolmá DN 300/150 dl 500mm spojovací systém C/F tř.160/-</t>
  </si>
  <si>
    <t>192272822</t>
  </si>
  <si>
    <t>93</t>
  </si>
  <si>
    <t>871313121</t>
  </si>
  <si>
    <t>Montáž kanalizačního potrubí z plastů z tvrdého PVC těsněných gumovým kroužkem v otevřeném výkopu ve sklonu do 20 % DN 160</t>
  </si>
  <si>
    <t>-310594072</t>
  </si>
  <si>
    <t>"PŘÍPOJKY ULIČNÍCH VPUSTÍ"</t>
  </si>
  <si>
    <t>"UV1" 5</t>
  </si>
  <si>
    <t>"UV2" 4,5</t>
  </si>
  <si>
    <t>"UV3" 4,5</t>
  </si>
  <si>
    <t>"UV4" 1,5</t>
  </si>
  <si>
    <t>"UV5" 7</t>
  </si>
  <si>
    <t>"UV6" 7</t>
  </si>
  <si>
    <t>"UV7" 2,5</t>
  </si>
  <si>
    <t>"UV8" 12</t>
  </si>
  <si>
    <t>"UV9" 2</t>
  </si>
  <si>
    <t>"UV10" 14</t>
  </si>
  <si>
    <t>"PŘÍPOJKA ODVODŇOVACÍHO ŽLABU"</t>
  </si>
  <si>
    <t>"km 0,091 74 P" 7</t>
  </si>
  <si>
    <t>94</t>
  </si>
  <si>
    <t>28611164</t>
  </si>
  <si>
    <t>trubka kanalizační PVC DN 160x1000mm SN8</t>
  </si>
  <si>
    <t>-833772168</t>
  </si>
  <si>
    <t>67*1,03 'Přepočtené koeficientem množství</t>
  </si>
  <si>
    <t>95</t>
  </si>
  <si>
    <t>877315211</t>
  </si>
  <si>
    <t>Montáž tvarovek na kanalizačním potrubí z trub z plastu z tvrdého PVC nebo z polypropylenu v otevřeném výkopu jednoosých DN 160</t>
  </si>
  <si>
    <t>-1872105801</t>
  </si>
  <si>
    <t>"UV1" 1</t>
  </si>
  <si>
    <t>"km 0,091 74 P" 2</t>
  </si>
  <si>
    <t>96</t>
  </si>
  <si>
    <t>28611361</t>
  </si>
  <si>
    <t>koleno kanalizační PVC KG 160x45°</t>
  </si>
  <si>
    <t>-1984290915</t>
  </si>
  <si>
    <t>97</t>
  </si>
  <si>
    <t>877315221</t>
  </si>
  <si>
    <t>Montáž tvarovek na kanalizačním potrubí z trub z plastu z tvrdého PVC nebo z polypropylenu v otevřeném výkopu dvouosých DN 160</t>
  </si>
  <si>
    <t>-1947119811</t>
  </si>
  <si>
    <t>98</t>
  </si>
  <si>
    <t>28611916</t>
  </si>
  <si>
    <t>odbočka kanalizační plastová s hrdlem KG 160/160/45°</t>
  </si>
  <si>
    <t>151237155</t>
  </si>
  <si>
    <t>99</t>
  </si>
  <si>
    <t>877395121</t>
  </si>
  <si>
    <t>Výřez a montáž odbočné tvarovky na potrubí z trub z tvrdého PVC DN 400</t>
  </si>
  <si>
    <t>1276061645</t>
  </si>
  <si>
    <t>"UV2" 1</t>
  </si>
  <si>
    <t>100</t>
  </si>
  <si>
    <t>28617219</t>
  </si>
  <si>
    <t>odbočka kanalizační PP SN16 45° DN 400/150</t>
  </si>
  <si>
    <t>-262922518</t>
  </si>
  <si>
    <t>28617239</t>
  </si>
  <si>
    <t>spojka přesuvná kanalizační PP DN 400</t>
  </si>
  <si>
    <t>-1180410976</t>
  </si>
  <si>
    <t>102</t>
  </si>
  <si>
    <t>890411851</t>
  </si>
  <si>
    <t>Bourání šachet a jímek strojně velikosti obestavěného prostoru do 1,5 m3 z prefabrikovaných skruží</t>
  </si>
  <si>
    <t>939235184</t>
  </si>
  <si>
    <t>"stáv. UV v trase" 15</t>
  </si>
  <si>
    <t>103</t>
  </si>
  <si>
    <t>895941111</t>
  </si>
  <si>
    <t>Zřízení vpusti kanalizační uliční z betonových dílců typ UV-50 normální</t>
  </si>
  <si>
    <t>930124481</t>
  </si>
  <si>
    <t>"km 0,032 45 P" UV1</t>
  </si>
  <si>
    <t>"km 0,051 67 P" UV2</t>
  </si>
  <si>
    <t>"km 0,074 70 P" UV3</t>
  </si>
  <si>
    <t>"km 0,091 74 P" UV4</t>
  </si>
  <si>
    <t>"km 0,106 67 L" UV5</t>
  </si>
  <si>
    <t>"km 0,122 02 P" UV6</t>
  </si>
  <si>
    <t>"km 0,154 50 P" UV7</t>
  </si>
  <si>
    <t>"km 0,166 31 L" UV8</t>
  </si>
  <si>
    <t>"km 0,184 08 P" UV9</t>
  </si>
  <si>
    <t>"km 0,005 99 L" UV10</t>
  </si>
  <si>
    <t>104</t>
  </si>
  <si>
    <t>59223852</t>
  </si>
  <si>
    <t>dno pro uliční vpusť s kalovou prohlubní betonové 450x300x50mm</t>
  </si>
  <si>
    <t>-836420090</t>
  </si>
  <si>
    <t>105</t>
  </si>
  <si>
    <t>59223857</t>
  </si>
  <si>
    <t>skruž pro uliční vpusť horní betonová 450x295x50mm</t>
  </si>
  <si>
    <t>1735350166</t>
  </si>
  <si>
    <t>106</t>
  </si>
  <si>
    <t>59223862</t>
  </si>
  <si>
    <t>skruž pro uliční vpusť středová betonová 450x295x50mm</t>
  </si>
  <si>
    <t>1204917886</t>
  </si>
  <si>
    <t>107</t>
  </si>
  <si>
    <t>59223864</t>
  </si>
  <si>
    <t>prstenec pro uliční vpusť vyrovnávací betonový 390x60x130mm</t>
  </si>
  <si>
    <t>927026784</t>
  </si>
  <si>
    <t>108</t>
  </si>
  <si>
    <t>59223899.R</t>
  </si>
  <si>
    <t>skruž pro uliční vpusť středová (zápachová uzávěrka) betonová 450x550x50mm</t>
  </si>
  <si>
    <t>-641792751</t>
  </si>
  <si>
    <t>109</t>
  </si>
  <si>
    <t>899202112</t>
  </si>
  <si>
    <t>Osazení mříží litinových včetně rámů a košů na bahno pro třídu zatížení A15</t>
  </si>
  <si>
    <t>-1186088918</t>
  </si>
  <si>
    <t>"ODVODŇOVACÍ ŽLAB"</t>
  </si>
  <si>
    <t>"km 0,060 79 - 0,091 74 P" 1</t>
  </si>
  <si>
    <t>110</t>
  </si>
  <si>
    <t>55299999.R</t>
  </si>
  <si>
    <t>litinová mříž 210/280 mm vč. rámu, roury prům. 200 mm a redukce</t>
  </si>
  <si>
    <t>-633166716</t>
  </si>
  <si>
    <t>111</t>
  </si>
  <si>
    <t>899203211</t>
  </si>
  <si>
    <t>Demontáž mříží litinových včetně rámů, hmotnosti jednotlivě přes 100 do 150 Kg</t>
  </si>
  <si>
    <t>-1601138479</t>
  </si>
  <si>
    <t>112</t>
  </si>
  <si>
    <t>899204112</t>
  </si>
  <si>
    <t>Osazení mříží litinových včetně rámů a košů na bahno pro třídu zatížení D400, E600</t>
  </si>
  <si>
    <t>-619646171</t>
  </si>
  <si>
    <t>113</t>
  </si>
  <si>
    <t>55242320</t>
  </si>
  <si>
    <t>mříž vtoková litinová plochá 500x500mm</t>
  </si>
  <si>
    <t>-696353514</t>
  </si>
  <si>
    <t>114</t>
  </si>
  <si>
    <t>59223871</t>
  </si>
  <si>
    <t>koš vysoký pro uliční vpusti žárově Pz plech pro rám 500/500mm</t>
  </si>
  <si>
    <t>1321308157</t>
  </si>
  <si>
    <t>115</t>
  </si>
  <si>
    <t>899331111</t>
  </si>
  <si>
    <t>Výšková úprava uličního vstupu nebo vpusti do 200 mm zvýšením poklopu</t>
  </si>
  <si>
    <t>-1358161754</t>
  </si>
  <si>
    <t>"stáv. kanal. šachty v trase" 1</t>
  </si>
  <si>
    <t>116</t>
  </si>
  <si>
    <t>899332111</t>
  </si>
  <si>
    <t>Výšková úprava uličního vstupu nebo vpusti do 200 mm snížením poklopu</t>
  </si>
  <si>
    <t>1136395737</t>
  </si>
  <si>
    <t>"stáv. kanal. šachty v trase" 7</t>
  </si>
  <si>
    <t>117</t>
  </si>
  <si>
    <t>899431111</t>
  </si>
  <si>
    <t>Výšková úprava uličního vstupu nebo vpusti do 200 mm zvýšením krycího hrnce, šoupěte nebo hydrantu bez úpravy armatur</t>
  </si>
  <si>
    <t>-1812057219</t>
  </si>
  <si>
    <t>"stáv. vodovodní uzávěry, hydranty a šoupata v trase" 3</t>
  </si>
  <si>
    <t>118</t>
  </si>
  <si>
    <t>899432111</t>
  </si>
  <si>
    <t>Výšková úprava uličního vstupu nebo vpusti do 200 mm snížením krycího hrnce, šoupěte, nebo hydrantu bez úpravy armatur</t>
  </si>
  <si>
    <t>2044960458</t>
  </si>
  <si>
    <t>"stáv. vodovodní uzávěry, hydranty a šoupata v trase" 1</t>
  </si>
  <si>
    <t>119</t>
  </si>
  <si>
    <t>899623161</t>
  </si>
  <si>
    <t>Obetonování potrubí nebo zdiva stok betonem prostým v otevřeném výkopu, beton tř. C 20/25</t>
  </si>
  <si>
    <t>-1546812221</t>
  </si>
  <si>
    <t>"stáv. přípojky rušených UV v trase" 15*0,1</t>
  </si>
  <si>
    <t>"(provést dle požadavku správce sítě)"</t>
  </si>
  <si>
    <t>Ostatní konstrukce a práce, bourání</t>
  </si>
  <si>
    <t>120</t>
  </si>
  <si>
    <t>911111111</t>
  </si>
  <si>
    <t>Montáž zábradlí ocelového zabetonovaného</t>
  </si>
  <si>
    <t>1001775452</t>
  </si>
  <si>
    <t>"SCHODIŠTĚ"</t>
  </si>
  <si>
    <t>"km 0,020 13 P" 1+1</t>
  </si>
  <si>
    <t>"km 0,039 30 P" 1+1</t>
  </si>
  <si>
    <t>"km 0,066 12 L" 2,5+2,5</t>
  </si>
  <si>
    <t>"km 0,132 08 L" 2,5+2,5</t>
  </si>
  <si>
    <t>"km 0,148 13 L" 2+2</t>
  </si>
  <si>
    <t>"km 0,187 70 P" 1,5+1,5</t>
  </si>
  <si>
    <t>"km 0,188 07 L" 1,5+1,5</t>
  </si>
  <si>
    <t>"km 0,203 49 P" 2+2</t>
  </si>
  <si>
    <t>"km 0,204 68 L" 1,5+1,5</t>
  </si>
  <si>
    <t>121</t>
  </si>
  <si>
    <t>55391999.R</t>
  </si>
  <si>
    <t>ocelové pozink. zábradlí h=1000 mm</t>
  </si>
  <si>
    <t>-106447997</t>
  </si>
  <si>
    <t>122</t>
  </si>
  <si>
    <t>913121111</t>
  </si>
  <si>
    <t>Montáž a demontáž dočasných dopravních značek kompletních značek vč. podstavce a sloupku základních</t>
  </si>
  <si>
    <t>1550562751</t>
  </si>
  <si>
    <t>"viz příloha PD - Dopravní opatření během stavby"</t>
  </si>
  <si>
    <t>"I. FÁZE VÝSTAVBY"</t>
  </si>
  <si>
    <t>"IP 10b" 1</t>
  </si>
  <si>
    <t>"B 1" 1</t>
  </si>
  <si>
    <t>"E 13" 1</t>
  </si>
  <si>
    <t>"II. FÁZE VÝSTAVBY"</t>
  </si>
  <si>
    <t>"A 15" 1</t>
  </si>
  <si>
    <t>123</t>
  </si>
  <si>
    <t>913121211</t>
  </si>
  <si>
    <t>Montáž a demontáž dočasných dopravních značek Příplatek za první a každý další den použití dočasných dopravních značek k ceně 12-1111</t>
  </si>
  <si>
    <t>-604307473</t>
  </si>
  <si>
    <t>"předpokládaná doba výstavby cca 120 dní"</t>
  </si>
  <si>
    <t>120*6</t>
  </si>
  <si>
    <t>124</t>
  </si>
  <si>
    <t>913211113</t>
  </si>
  <si>
    <t>Montáž a demontáž dočasných dopravních zábran reflexních, šířky 3 m</t>
  </si>
  <si>
    <t>1005988542</t>
  </si>
  <si>
    <t>"Z 2" 2</t>
  </si>
  <si>
    <t>"Z 2" 6</t>
  </si>
  <si>
    <t>125</t>
  </si>
  <si>
    <t>913211213</t>
  </si>
  <si>
    <t>Montáž a demontáž dočasných dopravních zábran Příplatek za první a každý další den použití dočasných dopravních zábran k ceně 21-1113</t>
  </si>
  <si>
    <t>982016620</t>
  </si>
  <si>
    <t>120*8</t>
  </si>
  <si>
    <t>126</t>
  </si>
  <si>
    <t>913221113</t>
  </si>
  <si>
    <t>Montáž a demontáž dočasných dopravních zábran světelných včetně zásobníku na akumulátor, šířky 3 m, 5 světel</t>
  </si>
  <si>
    <t>1665189683</t>
  </si>
  <si>
    <t>"Z 2 + S 7" 2</t>
  </si>
  <si>
    <t>127</t>
  </si>
  <si>
    <t>913221213</t>
  </si>
  <si>
    <t>Montáž a demontáž dočasných dopravních zábran Příplatek za první a každý další den použití dočasných dopravních zábran k ceně 22-1113</t>
  </si>
  <si>
    <t>-2117983712</t>
  </si>
  <si>
    <t>120*4</t>
  </si>
  <si>
    <t>128</t>
  </si>
  <si>
    <t>914111111</t>
  </si>
  <si>
    <t>Montáž svislé dopravní značky základní velikosti do 1 m2 objímkami na sloupky nebo konzoly</t>
  </si>
  <si>
    <t>-745895118</t>
  </si>
  <si>
    <t>"viz příloha PD - Trvalé dopravní značení"</t>
  </si>
  <si>
    <t>"P 4" 1</t>
  </si>
  <si>
    <t>"IP 4b" 3</t>
  </si>
  <si>
    <t>"IP 12" 2</t>
  </si>
  <si>
    <t>"B 24a" 1</t>
  </si>
  <si>
    <t>"B 24b" 1</t>
  </si>
  <si>
    <t>"B 2" 2</t>
  </si>
  <si>
    <t>129</t>
  </si>
  <si>
    <t>40445609</t>
  </si>
  <si>
    <t>značky upravující přednost P1, P4 900mm</t>
  </si>
  <si>
    <t>-1840578620</t>
  </si>
  <si>
    <t>"viz položka montáž"</t>
  </si>
  <si>
    <t>130</t>
  </si>
  <si>
    <t>40445620</t>
  </si>
  <si>
    <t>zákazové, příkazové dopravní značky B1-B34, C1-15 700mm</t>
  </si>
  <si>
    <t>-558257944</t>
  </si>
  <si>
    <t>131</t>
  </si>
  <si>
    <t>40445621</t>
  </si>
  <si>
    <t>informativní značky provozní IP1-IP3, IP4b-IP7, IP10a, b 500x500mm</t>
  </si>
  <si>
    <t>1226093292</t>
  </si>
  <si>
    <t>132</t>
  </si>
  <si>
    <t>40445625</t>
  </si>
  <si>
    <t>informativní značky provozní IP8, IP9, IP11-IP13 500x700mm</t>
  </si>
  <si>
    <t>2334276</t>
  </si>
  <si>
    <t>133</t>
  </si>
  <si>
    <t>914111121</t>
  </si>
  <si>
    <t>Montáž svislé dopravní značky základní velikosti do 2 m2 objímkami na sloupky nebo konzoly</t>
  </si>
  <si>
    <t>377117730</t>
  </si>
  <si>
    <t>"IZ 8a" 1</t>
  </si>
  <si>
    <t>"IZ 8b" 1</t>
  </si>
  <si>
    <t>134</t>
  </si>
  <si>
    <t>40445627</t>
  </si>
  <si>
    <t>informativní značky provozní IZ 8a, IZ 8b 1000x1500mm</t>
  </si>
  <si>
    <t>-52634113</t>
  </si>
  <si>
    <t>135</t>
  </si>
  <si>
    <t>914511112</t>
  </si>
  <si>
    <t>Montáž sloupku dopravních značek délky do 3,5 m do hliníkové patky</t>
  </si>
  <si>
    <t>28455443</t>
  </si>
  <si>
    <t>"celkem" 12</t>
  </si>
  <si>
    <t>136</t>
  </si>
  <si>
    <t>40445225</t>
  </si>
  <si>
    <t>sloupek pro dopravní značku Zn D 60mm v 3,5m</t>
  </si>
  <si>
    <t>-1581747972</t>
  </si>
  <si>
    <t>137</t>
  </si>
  <si>
    <t>40445240</t>
  </si>
  <si>
    <t>patka pro sloupek Al D 60mm</t>
  </si>
  <si>
    <t>-2140742293</t>
  </si>
  <si>
    <t>138</t>
  </si>
  <si>
    <t>40445253</t>
  </si>
  <si>
    <t>víčko plastové na sloupek D 60mm</t>
  </si>
  <si>
    <t>1553121902</t>
  </si>
  <si>
    <t>139</t>
  </si>
  <si>
    <t>40445256</t>
  </si>
  <si>
    <t>svorka upínací na sloupek dopravní značky D 60mm</t>
  </si>
  <si>
    <t>1303695884</t>
  </si>
  <si>
    <t>12*2 'Přepočtené koeficientem množství</t>
  </si>
  <si>
    <t>140</t>
  </si>
  <si>
    <t>915211112</t>
  </si>
  <si>
    <t>Vodorovné dopravní značení stříkaným plastem dělící čára šířky 125 mm souvislá bílá retroreflexní</t>
  </si>
  <si>
    <t>-2125508817</t>
  </si>
  <si>
    <t>"V 10b" 8*4,5</t>
  </si>
  <si>
    <t>"V 11c" 31*5,5</t>
  </si>
  <si>
    <t>141</t>
  </si>
  <si>
    <t>915221122</t>
  </si>
  <si>
    <t>Vodorovné dopravní značení stříkaným plastem vodící čára bílá šířky 250 mm přerušovaná retroreflexní</t>
  </si>
  <si>
    <t>-492240269</t>
  </si>
  <si>
    <t>"V 10d" 265</t>
  </si>
  <si>
    <t>142</t>
  </si>
  <si>
    <t>915231112</t>
  </si>
  <si>
    <t>Vodorovné dopravní značení stříkaným plastem přechody pro chodce, šipky, symboly nápisy bílé retroreflexní</t>
  </si>
  <si>
    <t>1387684670</t>
  </si>
  <si>
    <t xml:space="preserve">"V 10 f (symbol  invalida)" 4*0,5</t>
  </si>
  <si>
    <t>143</t>
  </si>
  <si>
    <t>915611111</t>
  </si>
  <si>
    <t>Předznačení pro vodorovné značení stříkané barvou nebo prováděné z nátěrových hmot liniové dělicí čáry, vodicí proužky</t>
  </si>
  <si>
    <t>415056045</t>
  </si>
  <si>
    <t>144</t>
  </si>
  <si>
    <t>915621111</t>
  </si>
  <si>
    <t>Předznačení pro vodorovné značení stříkané barvou nebo prováděné z nátěrových hmot plošné šipky, symboly, nápisy</t>
  </si>
  <si>
    <t>-1573831459</t>
  </si>
  <si>
    <t>145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</si>
  <si>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</si>
  <si>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</si>
  <si>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2091161551</t>
  </si>
  <si>
    <t>"výšky 0,3 m" 263+252</t>
  </si>
  <si>
    <t>"výšky 0,25 m" 19</t>
  </si>
  <si>
    <t>"R 1" 13*1,57</t>
  </si>
  <si>
    <t>"výšky 0,3 m" 38+43</t>
  </si>
  <si>
    <t>"R 2" 2*3,14</t>
  </si>
  <si>
    <t>146</t>
  </si>
  <si>
    <t>59217034</t>
  </si>
  <si>
    <t>obrubník betonový silniční 1000x150x300mm</t>
  </si>
  <si>
    <t>1162260019</t>
  </si>
  <si>
    <t>"viz položka osazení"</t>
  </si>
  <si>
    <t>"VĚTEV A" 263+252</t>
  </si>
  <si>
    <t>"VĚTEV B" 38+43</t>
  </si>
  <si>
    <t>596*1,02 'Přepočtené koeficientem množství</t>
  </si>
  <si>
    <t>147</t>
  </si>
  <si>
    <t>59217031</t>
  </si>
  <si>
    <t>obrubník betonový silniční 1000x150x250mm</t>
  </si>
  <si>
    <t>1562870344</t>
  </si>
  <si>
    <t>"VĚTEV A" 19</t>
  </si>
  <si>
    <t>148</t>
  </si>
  <si>
    <t>59217035</t>
  </si>
  <si>
    <t>obrubník betonový obloukový vnější 780x150x250mm</t>
  </si>
  <si>
    <t>1730943753</t>
  </si>
  <si>
    <t>149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</si>
  <si>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</si>
  <si>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</si>
  <si>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-37097549</t>
  </si>
  <si>
    <t>"PŘÍDLAŽBA"</t>
  </si>
  <si>
    <t>"VĚTEV A" 535,5</t>
  </si>
  <si>
    <t>"VĚTEV B" 87,5</t>
  </si>
  <si>
    <t>"KOLEM UV" 0,5*3*10</t>
  </si>
  <si>
    <t>150</t>
  </si>
  <si>
    <t>59245999.R</t>
  </si>
  <si>
    <t>betonová přídlažbová tvarovka, barva přírodní</t>
  </si>
  <si>
    <t>-1087068779</t>
  </si>
  <si>
    <t>638*0,102 'Přepočtené koeficientem množství</t>
  </si>
  <si>
    <t>151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</si>
  <si>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</si>
  <si>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</si>
  <si>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-190283999</t>
  </si>
  <si>
    <t>"ZPOMAL. PRÁH"</t>
  </si>
  <si>
    <t>"km 0,004 12 - 0,009 25" 10,5+6,5</t>
  </si>
  <si>
    <t>"km 0,039 30 P" 1,5+1,5</t>
  </si>
  <si>
    <t>152</t>
  </si>
  <si>
    <t>59217016</t>
  </si>
  <si>
    <t>obrubník betonový chodníkový 1000x80x250mm</t>
  </si>
  <si>
    <t>257186567</t>
  </si>
  <si>
    <t>153</t>
  </si>
  <si>
    <t>916331112</t>
  </si>
  <si>
    <t>Osazení zahradního obrubníku betonového s ložem tl. od 50 do 100 mm z betonu prostého tř. C 12/15 s boční opěrou z betonu prostého tř. C 12/15</t>
  </si>
  <si>
    <t>-1699478770</t>
  </si>
  <si>
    <t>"km 0,003 12 - 0,231 09 L" 156</t>
  </si>
  <si>
    <t>"km 0,003 12 - 0,231 09 P" 144</t>
  </si>
  <si>
    <t>"km 0,000 00 - 0,038 07 L" 3</t>
  </si>
  <si>
    <t>"km 0,000 00 - 0,038 07 P" 6</t>
  </si>
  <si>
    <t>154</t>
  </si>
  <si>
    <t>59217008</t>
  </si>
  <si>
    <t>obrubník betonový parkový 1000x80x200mm</t>
  </si>
  <si>
    <t>-1302981476</t>
  </si>
  <si>
    <t>155</t>
  </si>
  <si>
    <t>919731122</t>
  </si>
  <si>
    <t>Zarovnání styčné plochy podkladu nebo krytu podél vybourané části komunikace nebo zpevněné plochy živičné tl. přes 50 do 100 mm</t>
  </si>
  <si>
    <t>-756208324</t>
  </si>
  <si>
    <t>"ZÚ km 0,003 12" 29,5</t>
  </si>
  <si>
    <t>"km 0,103 62 P" 8,5</t>
  </si>
  <si>
    <t>"km 0,105 17 L" 4</t>
  </si>
  <si>
    <t>"km 0,167 71 L" 3,5</t>
  </si>
  <si>
    <t>"km 0,224 95 P" 4</t>
  </si>
  <si>
    <t>"KÚ km 0,231 09" 4,5</t>
  </si>
  <si>
    <t>156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</si>
  <si>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</si>
  <si>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</si>
  <si>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-1368600868</t>
  </si>
  <si>
    <t>157</t>
  </si>
  <si>
    <t>919735112</t>
  </si>
  <si>
    <t>Řezání stávajícího živičného krytu nebo podkladu hloubky přes 50 do 100 mm</t>
  </si>
  <si>
    <t>-781538694</t>
  </si>
  <si>
    <t>158</t>
  </si>
  <si>
    <t>919999999.R</t>
  </si>
  <si>
    <t>Kabelovod (pro pozdější instalaci rozvodů dobíjecích stanic)</t>
  </si>
  <si>
    <t>-305681119</t>
  </si>
  <si>
    <t>"celkem" 477</t>
  </si>
  <si>
    <t>"(upřesní investor)"</t>
  </si>
  <si>
    <t>159</t>
  </si>
  <si>
    <t>935112111</t>
  </si>
  <si>
    <t>Osazení betonového příkopového žlabu s vyplněním a zatřením spár cementovou maltou s ložem tl. 100 mm z betonu prostého z betonových příkopových tvárnic šířky do 500 mm</t>
  </si>
  <si>
    <t>-1662713933</t>
  </si>
  <si>
    <t>"km 0,060 79 - 0,091 74 P" 31</t>
  </si>
  <si>
    <t>160</t>
  </si>
  <si>
    <t>59227724</t>
  </si>
  <si>
    <t>žlab dvouvrstvý vibrolisovaný pro povrchové odvodnění betonový 70/100x280x210mm</t>
  </si>
  <si>
    <t>1090114842</t>
  </si>
  <si>
    <t>31*3,6 'Přepočtené koeficientem množství</t>
  </si>
  <si>
    <t>161</t>
  </si>
  <si>
    <t>938908411</t>
  </si>
  <si>
    <t>Čištění vozovek splachováním vodou povrchu podkladu nebo krytu živičného, betonového nebo dlážděného</t>
  </si>
  <si>
    <t>1103858848</t>
  </si>
  <si>
    <t>"během a po skončení stavebních prací"</t>
  </si>
  <si>
    <t>"navazující kryt MK" 80*6*3 + 30*3,5*3 + 30*6*3 + 100*4*3</t>
  </si>
  <si>
    <t>162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</si>
  <si>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</si>
  <si>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</si>
  <si>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1134164397</t>
  </si>
  <si>
    <t>163</t>
  </si>
  <si>
    <t>966005211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</si>
  <si>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do říms nebo krycích desek</t>
  </si>
  <si>
    <t>-901276203</t>
  </si>
  <si>
    <t>"stáv. zábradlí schodiště"</t>
  </si>
  <si>
    <t>164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</si>
  <si>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</si>
  <si>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</si>
  <si>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-384658804</t>
  </si>
  <si>
    <t>"B 28" 1</t>
  </si>
  <si>
    <t>165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</si>
  <si>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</si>
  <si>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</si>
  <si>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2045813570</t>
  </si>
  <si>
    <t>166</t>
  </si>
  <si>
    <t>979024441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</si>
  <si>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zahradních</t>
  </si>
  <si>
    <t>-276630198</t>
  </si>
  <si>
    <t>"viz položka vytrhání" 167</t>
  </si>
  <si>
    <t>167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</si>
  <si>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</si>
  <si>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</si>
  <si>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-1864467675</t>
  </si>
  <si>
    <t>"viz položky vytrhání"</t>
  </si>
  <si>
    <t>"žul. OP" 21</t>
  </si>
  <si>
    <t>168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</si>
  <si>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</si>
  <si>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</si>
  <si>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-478585144</t>
  </si>
  <si>
    <t>"viz položka odstranění" 185</t>
  </si>
  <si>
    <t>169</t>
  </si>
  <si>
    <t>979071122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</si>
  <si>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živicí nebo cementovou maltou</t>
  </si>
  <si>
    <t>2137490192</t>
  </si>
  <si>
    <t>"viz položka vytrhání" 13*0,1</t>
  </si>
  <si>
    <t>997</t>
  </si>
  <si>
    <t>Přesun sutě</t>
  </si>
  <si>
    <t>170</t>
  </si>
  <si>
    <t>997221551</t>
  </si>
  <si>
    <t>Vodorovná doprava suti bez naložení, ale se složením a s hrubým urovnáním ze sypkých materiálů, na vzdálenost do 1 km</t>
  </si>
  <si>
    <t>307823971</t>
  </si>
  <si>
    <t>"štěrk, štět" 1355,5</t>
  </si>
  <si>
    <t>"materiál z čištění komunikace" 104,9</t>
  </si>
  <si>
    <t>171</t>
  </si>
  <si>
    <t>997221559</t>
  </si>
  <si>
    <t>Vodorovná doprava suti bez naložení, ale se složením a s hrubým urovnáním Příplatek k ceně za každý další i započatý 1 km přes 1 km</t>
  </si>
  <si>
    <t>-2056979501</t>
  </si>
  <si>
    <t>"do recyklačního centra AZS 98"</t>
  </si>
  <si>
    <t>"štěrk, štět do 10-ti km" 9*1355,5</t>
  </si>
  <si>
    <t>"materiál z čištění komunikací do 10-ti km" 9*104,9</t>
  </si>
  <si>
    <t>172</t>
  </si>
  <si>
    <t>997221561</t>
  </si>
  <si>
    <t>Vodorovná doprava suti bez naložení, ale se složením a s hrubým urovnáním z kusových materiálů, na vzdálenost do 1 km</t>
  </si>
  <si>
    <t>-1237142777</t>
  </si>
  <si>
    <t>"živičné kry" 645,1</t>
  </si>
  <si>
    <t>173</t>
  </si>
  <si>
    <t>997221569</t>
  </si>
  <si>
    <t>617774362</t>
  </si>
  <si>
    <t>"živičné kry do 10-ti km" 9*645,1</t>
  </si>
  <si>
    <t>174</t>
  </si>
  <si>
    <t>997221571</t>
  </si>
  <si>
    <t>Vodorovná doprava vybouraných hmot bez naložení, ale se složením a s hrubým urovnáním na vzdálenost do 1 km</t>
  </si>
  <si>
    <t>-1403407816</t>
  </si>
  <si>
    <t>"beton. tvarovka" 32,2</t>
  </si>
  <si>
    <t>"obrubníky" 125,5</t>
  </si>
  <si>
    <t>"žul. kostka" 1,5</t>
  </si>
  <si>
    <t>"svislé DZ" 0,9</t>
  </si>
  <si>
    <t>"materiál z UV" 28,8</t>
  </si>
  <si>
    <t>"sil. zábradlí" 0,8</t>
  </si>
  <si>
    <t>"mříže UV" 2,3</t>
  </si>
  <si>
    <t>175</t>
  </si>
  <si>
    <t>997221579</t>
  </si>
  <si>
    <t>Vodorovná doprava vybouraných hmot bez naložení, ale se složením a s hrubým urovnáním na vzdálenost Příplatek k ceně za každý další i započatý 1 km přes 1 km</t>
  </si>
  <si>
    <t>-376876029</t>
  </si>
  <si>
    <t>"na místo určené investorem"</t>
  </si>
  <si>
    <t>"beton. tvarovka do 5-ti km" 4*32,2</t>
  </si>
  <si>
    <t>"obrubníky do 5-ti km" 4*125,5</t>
  </si>
  <si>
    <t>"žul. kostka do 5-ti km" 4*1,5</t>
  </si>
  <si>
    <t>"svislé DZ do 5-ti km" 4*0,9</t>
  </si>
  <si>
    <t>"sil. zábradlí do 5-ti km" 4*0,8</t>
  </si>
  <si>
    <t>"mříže UV do 5-ti km" 4*2,3</t>
  </si>
  <si>
    <t>"materiál z UV do 10-ti km" 9*28,8</t>
  </si>
  <si>
    <t>176</t>
  </si>
  <si>
    <t>997221861</t>
  </si>
  <si>
    <t>Poplatek za uložení stavebního odpadu na recyklační skládce (skládkovné) z prostého betonu zatříděného do Katalogu odpadů pod kódem 17 01 01</t>
  </si>
  <si>
    <t>-785975964</t>
  </si>
  <si>
    <t>"beton. suť" 38,5</t>
  </si>
  <si>
    <t>177</t>
  </si>
  <si>
    <t>997221873</t>
  </si>
  <si>
    <t>-158272523</t>
  </si>
  <si>
    <t>"materiál z čištění komunikací" 104,9</t>
  </si>
  <si>
    <t>178</t>
  </si>
  <si>
    <t>997221875</t>
  </si>
  <si>
    <t>Poplatek za uložení stavebního odpadu na recyklační skládce (skládkovné) asfaltového bez obsahu dehtu zatříděného do Katalogu odpadů pod kódem 17 03 02</t>
  </si>
  <si>
    <t>1215277192</t>
  </si>
  <si>
    <t>998</t>
  </si>
  <si>
    <t>Přesun hmot</t>
  </si>
  <si>
    <t>179</t>
  </si>
  <si>
    <t>998225111</t>
  </si>
  <si>
    <t>Přesun hmot pro komunikace s krytem z kameniva, monolitickým betonovým nebo živičným dopravní vzdálenost do 200 m jakékoliv délky objektu</t>
  </si>
  <si>
    <t>-1874983152</t>
  </si>
  <si>
    <t>901 - Vedlejší rozpočtové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</si>
  <si>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</si>
  <si>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</si>
  <si>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</si>
  <si>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</si>
  <si>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</si>
  <si>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VRN</t>
  </si>
  <si>
    <t>VRN1</t>
  </si>
  <si>
    <t>Průzkumné, geodetické a projektové práce</t>
  </si>
  <si>
    <t>012103000</t>
  </si>
  <si>
    <t>Geodetické práce před výstavbou</t>
  </si>
  <si>
    <t>komplet</t>
  </si>
  <si>
    <t>1024</t>
  </si>
  <si>
    <t>-1026621994</t>
  </si>
  <si>
    <t>"vytýčení stavby a podz. inž. sítí" 1</t>
  </si>
  <si>
    <t>012303000</t>
  </si>
  <si>
    <t>Geodetické práce po výstavbě</t>
  </si>
  <si>
    <t>1411761375</t>
  </si>
  <si>
    <t>"polohopisné a výškopisné zaměření skutečného provedení stavby" 1</t>
  </si>
  <si>
    <t>012403000</t>
  </si>
  <si>
    <t>Kartografické práce</t>
  </si>
  <si>
    <t>-398393388</t>
  </si>
  <si>
    <t>"v případě potřeby" 1</t>
  </si>
  <si>
    <t>013254000</t>
  </si>
  <si>
    <t>Dokumentace skutečného provedení stavby</t>
  </si>
  <si>
    <t>1116935075</t>
  </si>
  <si>
    <t>"na základě geodetického polohopisného a výškopisného zaměření" 1</t>
  </si>
  <si>
    <t>VRN2</t>
  </si>
  <si>
    <t>Příprava staveniště</t>
  </si>
  <si>
    <t>021103999.R</t>
  </si>
  <si>
    <t>-22195682</t>
  </si>
  <si>
    <t>"přípravné práce před zahájením výstavby" 1</t>
  </si>
  <si>
    <t>"(v případě potřeby)"</t>
  </si>
  <si>
    <t>VRN3</t>
  </si>
  <si>
    <t>Zařízení staveniště</t>
  </si>
  <si>
    <t>032103000</t>
  </si>
  <si>
    <t>Náklady na stavební buňky</t>
  </si>
  <si>
    <t>-202907317</t>
  </si>
  <si>
    <t>"stavební buňka" 1</t>
  </si>
  <si>
    <t>"mobilní WC" 1</t>
  </si>
  <si>
    <t>034503000</t>
  </si>
  <si>
    <t>Informační tabule na staveništi</t>
  </si>
  <si>
    <t>-1561572561</t>
  </si>
  <si>
    <t>"výstražné a informační tabule na staveništi" 6</t>
  </si>
  <si>
    <t>"(předpoklad)"</t>
  </si>
  <si>
    <t>039103000</t>
  </si>
  <si>
    <t>Rozebrání, bourání a odvoz zařízení staveniště</t>
  </si>
  <si>
    <t>248272626</t>
  </si>
  <si>
    <t>VRN4</t>
  </si>
  <si>
    <t>Inženýrská činnost</t>
  </si>
  <si>
    <t>043154000</t>
  </si>
  <si>
    <t>Zkoušky hutnicí</t>
  </si>
  <si>
    <t>279624334</t>
  </si>
  <si>
    <t>"dle TKP staveb pozemních komunikací" 1</t>
  </si>
  <si>
    <t>049103000</t>
  </si>
  <si>
    <t>Náklady vzniklé v souvislosti s realizací stavby</t>
  </si>
  <si>
    <t>1830836116</t>
  </si>
  <si>
    <t>"dodatečná úprava stáv. podz. inž. sítí" 1</t>
  </si>
  <si>
    <t>"(dle požadavků správců jednotlivých sítí - ČEZ, UPC apod.)"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</si>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</sst>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2022_06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REKONSTRUKCE ULICE KOSMONAUTŮ V DOMAŽLICÍCH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Domažlice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1. 4. 2022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Domažlice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Jaroslav Rojt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Jan Leinhäupel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'101 - Komunikace'!J30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'101 - Komunikace'!P88</f>
        <v>0</v>
      </c>
      <c r="AV55" s="121">
        <f>'101 - Komunikace'!J33</f>
        <v>0</v>
      </c>
      <c r="AW55" s="121">
        <f>'101 - Komunikace'!J34</f>
        <v>0</v>
      </c>
      <c r="AX55" s="121">
        <f>'101 - Komunikace'!J35</f>
        <v>0</v>
      </c>
      <c r="AY55" s="121">
        <f>'101 - Komunikace'!J36</f>
        <v>0</v>
      </c>
      <c r="AZ55" s="121">
        <f>'101 - Komunikace'!F33</f>
        <v>0</v>
      </c>
      <c r="BA55" s="121">
        <f>'101 - Komunikace'!F34</f>
        <v>0</v>
      </c>
      <c r="BB55" s="121">
        <f>'101 - Komunikace'!F35</f>
        <v>0</v>
      </c>
      <c r="BC55" s="121">
        <f>'101 - Komunikace'!F36</f>
        <v>0</v>
      </c>
      <c r="BD55" s="123">
        <f>'101 - Komunikace'!F37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83</v>
      </c>
      <c r="CM55" s="124" t="s">
        <v>84</v>
      </c>
    </row>
    <row r="56" s="7" customFormat="1" ht="16.5" customHeight="1">
      <c r="A56" s="112" t="s">
        <v>77</v>
      </c>
      <c r="B56" s="113"/>
      <c r="C56" s="114"/>
      <c r="D56" s="115" t="s">
        <v>85</v>
      </c>
      <c r="E56" s="115"/>
      <c r="F56" s="115"/>
      <c r="G56" s="115"/>
      <c r="H56" s="115"/>
      <c r="I56" s="116"/>
      <c r="J56" s="115" t="s">
        <v>86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'901 - Vedlejší rozpočtové...'!J30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80</v>
      </c>
      <c r="AR56" s="119"/>
      <c r="AS56" s="125">
        <v>0</v>
      </c>
      <c r="AT56" s="126">
        <f>ROUND(SUM(AV56:AW56),2)</f>
        <v>0</v>
      </c>
      <c r="AU56" s="127">
        <f>'901 - Vedlejší rozpočtové...'!P84</f>
        <v>0</v>
      </c>
      <c r="AV56" s="126">
        <f>'901 - Vedlejší rozpočtové...'!J33</f>
        <v>0</v>
      </c>
      <c r="AW56" s="126">
        <f>'901 - Vedlejší rozpočtové...'!J34</f>
        <v>0</v>
      </c>
      <c r="AX56" s="126">
        <f>'901 - Vedlejší rozpočtové...'!J35</f>
        <v>0</v>
      </c>
      <c r="AY56" s="126">
        <f>'901 - Vedlejší rozpočtové...'!J36</f>
        <v>0</v>
      </c>
      <c r="AZ56" s="126">
        <f>'901 - Vedlejší rozpočtové...'!F33</f>
        <v>0</v>
      </c>
      <c r="BA56" s="126">
        <f>'901 - Vedlejší rozpočtové...'!F34</f>
        <v>0</v>
      </c>
      <c r="BB56" s="126">
        <f>'901 - Vedlejší rozpočtové...'!F35</f>
        <v>0</v>
      </c>
      <c r="BC56" s="126">
        <f>'901 - Vedlejší rozpočtové...'!F36</f>
        <v>0</v>
      </c>
      <c r="BD56" s="128">
        <f>'901 - Vedlejší rozpočtové...'!F37</f>
        <v>0</v>
      </c>
      <c r="BE56" s="7"/>
      <c r="BT56" s="124" t="s">
        <v>81</v>
      </c>
      <c r="BV56" s="124" t="s">
        <v>75</v>
      </c>
      <c r="BW56" s="124" t="s">
        <v>87</v>
      </c>
      <c r="BX56" s="124" t="s">
        <v>5</v>
      </c>
      <c r="CL56" s="124" t="s">
        <v>19</v>
      </c>
      <c r="CM56" s="124" t="s">
        <v>84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DiRFZS283hCuBi2CcTaTcMeMEAsz3Ahc2Dzn5CHuI191g1hnnOg1DBD23XjJr/8fHi86ylph1XlxWTYtxSyOEQ==" hashValue="DrD/zgdD+GszQL/gka8D7klVwNTnf/IaxGhfFFjHKQT6RKk3FkobGbINHnQea36rSO/OIkq505MwSQZOTCzD0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01 - Komunikace'!C2" display="/"/>
    <hyperlink ref="A56" location="'901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88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REKONSTRUKCE ULICE KOSMONAUTŮ V DOMAŽLICÍCH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83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1. 4. 2022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32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ROUND((SUM(BE88:BE917)),  2)</f>
        <v>0</v>
      </c>
      <c r="G33" s="39"/>
      <c r="H33" s="39"/>
      <c r="I33" s="149">
        <v>0.20999999999999999</v>
      </c>
      <c r="J33" s="148">
        <f>ROUND(((SUM(BE88:BE917))*I33),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ROUND((SUM(BF88:BF917)),  2)</f>
        <v>0</v>
      </c>
      <c r="G34" s="39"/>
      <c r="H34" s="39"/>
      <c r="I34" s="149">
        <v>0.14999999999999999</v>
      </c>
      <c r="J34" s="148">
        <f>ROUND(((SUM(BF88:BF917))*I34),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ROUND((SUM(BG88:BG917)),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ROUND((SUM(BH88:BH917)),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ROUND((SUM(BI88:BI917)),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REKONSTRUKCE ULICE KOSMONAUTŮ V DOMAŽLICÍCH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101 - Komunikace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Domažlice</v>
      </c>
      <c r="G52" s="41"/>
      <c r="H52" s="41"/>
      <c r="I52" s="33" t="s">
        <v>23</v>
      </c>
      <c r="J52" s="73" t="str">
        <f>IF(J12="","",J12)</f>
        <v>1. 4. 2022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Domažlice</v>
      </c>
      <c r="G54" s="41"/>
      <c r="H54" s="41"/>
      <c r="I54" s="33" t="s">
        <v>31</v>
      </c>
      <c r="J54" s="37" t="str">
        <f>E21</f>
        <v>Ing. Jaroslav Rojt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Jan Leinhäupel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92</v>
      </c>
      <c r="D57" s="163"/>
      <c r="E57" s="163"/>
      <c r="F57" s="163"/>
      <c r="G57" s="163"/>
      <c r="H57" s="163"/>
      <c r="I57" s="163"/>
      <c r="J57" s="164" t="s">
        <v>93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66"/>
      <c r="C60" s="167"/>
      <c r="D60" s="168" t="s">
        <v>95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96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97</v>
      </c>
      <c r="E62" s="175"/>
      <c r="F62" s="175"/>
      <c r="G62" s="175"/>
      <c r="H62" s="175"/>
      <c r="I62" s="175"/>
      <c r="J62" s="176">
        <f>J354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98</v>
      </c>
      <c r="E63" s="175"/>
      <c r="F63" s="175"/>
      <c r="G63" s="175"/>
      <c r="H63" s="175"/>
      <c r="I63" s="175"/>
      <c r="J63" s="176">
        <f>J368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99</v>
      </c>
      <c r="E64" s="175"/>
      <c r="F64" s="175"/>
      <c r="G64" s="175"/>
      <c r="H64" s="175"/>
      <c r="I64" s="175"/>
      <c r="J64" s="176">
        <f>J397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100</v>
      </c>
      <c r="E65" s="175"/>
      <c r="F65" s="175"/>
      <c r="G65" s="175"/>
      <c r="H65" s="175"/>
      <c r="I65" s="175"/>
      <c r="J65" s="176">
        <f>J522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101</v>
      </c>
      <c r="E66" s="175"/>
      <c r="F66" s="175"/>
      <c r="G66" s="175"/>
      <c r="H66" s="175"/>
      <c r="I66" s="175"/>
      <c r="J66" s="176">
        <f>J639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102</v>
      </c>
      <c r="E67" s="175"/>
      <c r="F67" s="175"/>
      <c r="G67" s="175"/>
      <c r="H67" s="175"/>
      <c r="I67" s="175"/>
      <c r="J67" s="176">
        <f>J871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103</v>
      </c>
      <c r="E68" s="175"/>
      <c r="F68" s="175"/>
      <c r="G68" s="175"/>
      <c r="H68" s="175"/>
      <c r="I68" s="175"/>
      <c r="J68" s="176">
        <f>J916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104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REKONSTRUKCE ULICE KOSMONAUTŮ V DOMAŽLICÍCH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89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101 - Komunikace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Domažlice</v>
      </c>
      <c r="G82" s="41"/>
      <c r="H82" s="41"/>
      <c r="I82" s="33" t="s">
        <v>23</v>
      </c>
      <c r="J82" s="73" t="str">
        <f>IF(J12="","",J12)</f>
        <v>1. 4. 2022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Město Domažlice</v>
      </c>
      <c r="G84" s="41"/>
      <c r="H84" s="41"/>
      <c r="I84" s="33" t="s">
        <v>31</v>
      </c>
      <c r="J84" s="37" t="str">
        <f>E21</f>
        <v>Ing. Jaroslav Rojt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35</v>
      </c>
      <c r="J85" s="37" t="str">
        <f>E24</f>
        <v>Jan Leinhäupel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105</v>
      </c>
      <c r="D87" s="181" t="s">
        <v>58</v>
      </c>
      <c r="E87" s="181" t="s">
        <v>54</v>
      </c>
      <c r="F87" s="181" t="s">
        <v>55</v>
      </c>
      <c r="G87" s="181" t="s">
        <v>106</v>
      </c>
      <c r="H87" s="181" t="s">
        <v>107</v>
      </c>
      <c r="I87" s="181" t="s">
        <v>108</v>
      </c>
      <c r="J87" s="181" t="s">
        <v>93</v>
      </c>
      <c r="K87" s="182" t="s">
        <v>109</v>
      </c>
      <c r="L87" s="183"/>
      <c r="M87" s="93" t="s">
        <v>19</v>
      </c>
      <c r="N87" s="94" t="s">
        <v>43</v>
      </c>
      <c r="O87" s="94" t="s">
        <v>110</v>
      </c>
      <c r="P87" s="94" t="s">
        <v>111</v>
      </c>
      <c r="Q87" s="94" t="s">
        <v>112</v>
      </c>
      <c r="R87" s="94" t="s">
        <v>113</v>
      </c>
      <c r="S87" s="94" t="s">
        <v>114</v>
      </c>
      <c r="T87" s="95" t="s">
        <v>115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116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</f>
        <v>0</v>
      </c>
      <c r="Q88" s="97"/>
      <c r="R88" s="186">
        <f>R89</f>
        <v>1488.7832287000001</v>
      </c>
      <c r="S88" s="97"/>
      <c r="T88" s="187">
        <f>T89</f>
        <v>2296.7419999999997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72</v>
      </c>
      <c r="AU88" s="18" t="s">
        <v>94</v>
      </c>
      <c r="BK88" s="188">
        <f>BK89</f>
        <v>0</v>
      </c>
    </row>
    <row r="89" s="12" customFormat="1" ht="25.92" customHeight="1">
      <c r="A89" s="12"/>
      <c r="B89" s="189"/>
      <c r="C89" s="190"/>
      <c r="D89" s="191" t="s">
        <v>72</v>
      </c>
      <c r="E89" s="192" t="s">
        <v>117</v>
      </c>
      <c r="F89" s="192" t="s">
        <v>118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P90+P354+P368+P397+P522+P639+P871+P916</f>
        <v>0</v>
      </c>
      <c r="Q89" s="197"/>
      <c r="R89" s="198">
        <f>R90+R354+R368+R397+R522+R639+R871+R916</f>
        <v>1488.7832287000001</v>
      </c>
      <c r="S89" s="197"/>
      <c r="T89" s="199">
        <f>T90+T354+T368+T397+T522+T639+T871+T916</f>
        <v>2296.7419999999997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81</v>
      </c>
      <c r="AT89" s="201" t="s">
        <v>72</v>
      </c>
      <c r="AU89" s="201" t="s">
        <v>73</v>
      </c>
      <c r="AY89" s="200" t="s">
        <v>119</v>
      </c>
      <c r="BK89" s="202">
        <f>BK90+BK354+BK368+BK397+BK522+BK639+BK871+BK916</f>
        <v>0</v>
      </c>
    </row>
    <row r="90" s="12" customFormat="1" ht="22.8" customHeight="1">
      <c r="A90" s="12"/>
      <c r="B90" s="189"/>
      <c r="C90" s="190"/>
      <c r="D90" s="191" t="s">
        <v>72</v>
      </c>
      <c r="E90" s="203" t="s">
        <v>81</v>
      </c>
      <c r="F90" s="203" t="s">
        <v>120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SUM(P91:P353)</f>
        <v>0</v>
      </c>
      <c r="Q90" s="197"/>
      <c r="R90" s="198">
        <f>SUM(R91:R353)</f>
        <v>940.89510000000007</v>
      </c>
      <c r="S90" s="197"/>
      <c r="T90" s="199">
        <f>SUM(T91:T353)</f>
        <v>2159.8949999999995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81</v>
      </c>
      <c r="AT90" s="201" t="s">
        <v>72</v>
      </c>
      <c r="AU90" s="201" t="s">
        <v>81</v>
      </c>
      <c r="AY90" s="200" t="s">
        <v>119</v>
      </c>
      <c r="BK90" s="202">
        <f>SUM(BK91:BK353)</f>
        <v>0</v>
      </c>
    </row>
    <row r="91" s="2" customFormat="1" ht="24.15" customHeight="1">
      <c r="A91" s="39"/>
      <c r="B91" s="40"/>
      <c r="C91" s="205" t="s">
        <v>81</v>
      </c>
      <c r="D91" s="205" t="s">
        <v>121</v>
      </c>
      <c r="E91" s="206" t="s">
        <v>122</v>
      </c>
      <c r="F91" s="207" t="s">
        <v>123</v>
      </c>
      <c r="G91" s="208" t="s">
        <v>124</v>
      </c>
      <c r="H91" s="209">
        <v>195</v>
      </c>
      <c r="I91" s="210"/>
      <c r="J91" s="211">
        <f>ROUND(I91*H91,2)</f>
        <v>0</v>
      </c>
      <c r="K91" s="207" t="s">
        <v>125</v>
      </c>
      <c r="L91" s="45"/>
      <c r="M91" s="212" t="s">
        <v>19</v>
      </c>
      <c r="N91" s="213" t="s">
        <v>44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126</v>
      </c>
      <c r="AT91" s="216" t="s">
        <v>121</v>
      </c>
      <c r="AU91" s="216" t="s">
        <v>84</v>
      </c>
      <c r="AY91" s="18" t="s">
        <v>119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81</v>
      </c>
      <c r="BK91" s="217">
        <f>ROUND(I91*H91,2)</f>
        <v>0</v>
      </c>
      <c r="BL91" s="18" t="s">
        <v>126</v>
      </c>
      <c r="BM91" s="216" t="s">
        <v>127</v>
      </c>
    </row>
    <row r="92" s="13" customFormat="1">
      <c r="A92" s="13"/>
      <c r="B92" s="218"/>
      <c r="C92" s="219"/>
      <c r="D92" s="220" t="s">
        <v>128</v>
      </c>
      <c r="E92" s="221" t="s">
        <v>19</v>
      </c>
      <c r="F92" s="222" t="s">
        <v>129</v>
      </c>
      <c r="G92" s="219"/>
      <c r="H92" s="223">
        <v>195</v>
      </c>
      <c r="I92" s="224"/>
      <c r="J92" s="219"/>
      <c r="K92" s="219"/>
      <c r="L92" s="225"/>
      <c r="M92" s="226"/>
      <c r="N92" s="227"/>
      <c r="O92" s="227"/>
      <c r="P92" s="227"/>
      <c r="Q92" s="227"/>
      <c r="R92" s="227"/>
      <c r="S92" s="227"/>
      <c r="T92" s="22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9" t="s">
        <v>128</v>
      </c>
      <c r="AU92" s="229" t="s">
        <v>84</v>
      </c>
      <c r="AV92" s="13" t="s">
        <v>84</v>
      </c>
      <c r="AW92" s="13" t="s">
        <v>34</v>
      </c>
      <c r="AX92" s="13" t="s">
        <v>81</v>
      </c>
      <c r="AY92" s="229" t="s">
        <v>119</v>
      </c>
    </row>
    <row r="93" s="2" customFormat="1" ht="14.4" customHeight="1">
      <c r="A93" s="39"/>
      <c r="B93" s="40"/>
      <c r="C93" s="205" t="s">
        <v>84</v>
      </c>
      <c r="D93" s="205" t="s">
        <v>121</v>
      </c>
      <c r="E93" s="206" t="s">
        <v>130</v>
      </c>
      <c r="F93" s="207" t="s">
        <v>131</v>
      </c>
      <c r="G93" s="208" t="s">
        <v>132</v>
      </c>
      <c r="H93" s="209">
        <v>2</v>
      </c>
      <c r="I93" s="210"/>
      <c r="J93" s="211">
        <f>ROUND(I93*H93,2)</f>
        <v>0</v>
      </c>
      <c r="K93" s="207" t="s">
        <v>125</v>
      </c>
      <c r="L93" s="45"/>
      <c r="M93" s="212" t="s">
        <v>19</v>
      </c>
      <c r="N93" s="213" t="s">
        <v>44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126</v>
      </c>
      <c r="AT93" s="216" t="s">
        <v>121</v>
      </c>
      <c r="AU93" s="216" t="s">
        <v>84</v>
      </c>
      <c r="AY93" s="18" t="s">
        <v>119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81</v>
      </c>
      <c r="BK93" s="217">
        <f>ROUND(I93*H93,2)</f>
        <v>0</v>
      </c>
      <c r="BL93" s="18" t="s">
        <v>126</v>
      </c>
      <c r="BM93" s="216" t="s">
        <v>133</v>
      </c>
    </row>
    <row r="94" s="13" customFormat="1">
      <c r="A94" s="13"/>
      <c r="B94" s="218"/>
      <c r="C94" s="219"/>
      <c r="D94" s="220" t="s">
        <v>128</v>
      </c>
      <c r="E94" s="221" t="s">
        <v>19</v>
      </c>
      <c r="F94" s="222" t="s">
        <v>134</v>
      </c>
      <c r="G94" s="219"/>
      <c r="H94" s="223">
        <v>2</v>
      </c>
      <c r="I94" s="224"/>
      <c r="J94" s="219"/>
      <c r="K94" s="219"/>
      <c r="L94" s="225"/>
      <c r="M94" s="226"/>
      <c r="N94" s="227"/>
      <c r="O94" s="227"/>
      <c r="P94" s="227"/>
      <c r="Q94" s="227"/>
      <c r="R94" s="227"/>
      <c r="S94" s="227"/>
      <c r="T94" s="22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9" t="s">
        <v>128</v>
      </c>
      <c r="AU94" s="229" t="s">
        <v>84</v>
      </c>
      <c r="AV94" s="13" t="s">
        <v>84</v>
      </c>
      <c r="AW94" s="13" t="s">
        <v>34</v>
      </c>
      <c r="AX94" s="13" t="s">
        <v>81</v>
      </c>
      <c r="AY94" s="229" t="s">
        <v>119</v>
      </c>
    </row>
    <row r="95" s="2" customFormat="1" ht="24.15" customHeight="1">
      <c r="A95" s="39"/>
      <c r="B95" s="40"/>
      <c r="C95" s="205" t="s">
        <v>135</v>
      </c>
      <c r="D95" s="205" t="s">
        <v>121</v>
      </c>
      <c r="E95" s="206" t="s">
        <v>136</v>
      </c>
      <c r="F95" s="207" t="s">
        <v>137</v>
      </c>
      <c r="G95" s="208" t="s">
        <v>132</v>
      </c>
      <c r="H95" s="209">
        <v>8</v>
      </c>
      <c r="I95" s="210"/>
      <c r="J95" s="211">
        <f>ROUND(I95*H95,2)</f>
        <v>0</v>
      </c>
      <c r="K95" s="207" t="s">
        <v>125</v>
      </c>
      <c r="L95" s="45"/>
      <c r="M95" s="212" t="s">
        <v>19</v>
      </c>
      <c r="N95" s="213" t="s">
        <v>44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126</v>
      </c>
      <c r="AT95" s="216" t="s">
        <v>121</v>
      </c>
      <c r="AU95" s="216" t="s">
        <v>84</v>
      </c>
      <c r="AY95" s="18" t="s">
        <v>119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81</v>
      </c>
      <c r="BK95" s="217">
        <f>ROUND(I95*H95,2)</f>
        <v>0</v>
      </c>
      <c r="BL95" s="18" t="s">
        <v>126</v>
      </c>
      <c r="BM95" s="216" t="s">
        <v>138</v>
      </c>
    </row>
    <row r="96" s="13" customFormat="1">
      <c r="A96" s="13"/>
      <c r="B96" s="218"/>
      <c r="C96" s="219"/>
      <c r="D96" s="220" t="s">
        <v>128</v>
      </c>
      <c r="E96" s="221" t="s">
        <v>19</v>
      </c>
      <c r="F96" s="222" t="s">
        <v>139</v>
      </c>
      <c r="G96" s="219"/>
      <c r="H96" s="223">
        <v>8</v>
      </c>
      <c r="I96" s="224"/>
      <c r="J96" s="219"/>
      <c r="K96" s="219"/>
      <c r="L96" s="225"/>
      <c r="M96" s="226"/>
      <c r="N96" s="227"/>
      <c r="O96" s="227"/>
      <c r="P96" s="227"/>
      <c r="Q96" s="227"/>
      <c r="R96" s="227"/>
      <c r="S96" s="227"/>
      <c r="T96" s="22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9" t="s">
        <v>128</v>
      </c>
      <c r="AU96" s="229" t="s">
        <v>84</v>
      </c>
      <c r="AV96" s="13" t="s">
        <v>84</v>
      </c>
      <c r="AW96" s="13" t="s">
        <v>34</v>
      </c>
      <c r="AX96" s="13" t="s">
        <v>81</v>
      </c>
      <c r="AY96" s="229" t="s">
        <v>119</v>
      </c>
    </row>
    <row r="97" s="2" customFormat="1" ht="24.15" customHeight="1">
      <c r="A97" s="39"/>
      <c r="B97" s="40"/>
      <c r="C97" s="205" t="s">
        <v>126</v>
      </c>
      <c r="D97" s="205" t="s">
        <v>121</v>
      </c>
      <c r="E97" s="206" t="s">
        <v>140</v>
      </c>
      <c r="F97" s="207" t="s">
        <v>141</v>
      </c>
      <c r="G97" s="208" t="s">
        <v>132</v>
      </c>
      <c r="H97" s="209">
        <v>8</v>
      </c>
      <c r="I97" s="210"/>
      <c r="J97" s="211">
        <f>ROUND(I97*H97,2)</f>
        <v>0</v>
      </c>
      <c r="K97" s="207" t="s">
        <v>125</v>
      </c>
      <c r="L97" s="45"/>
      <c r="M97" s="212" t="s">
        <v>19</v>
      </c>
      <c r="N97" s="213" t="s">
        <v>44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126</v>
      </c>
      <c r="AT97" s="216" t="s">
        <v>121</v>
      </c>
      <c r="AU97" s="216" t="s">
        <v>84</v>
      </c>
      <c r="AY97" s="18" t="s">
        <v>119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81</v>
      </c>
      <c r="BK97" s="217">
        <f>ROUND(I97*H97,2)</f>
        <v>0</v>
      </c>
      <c r="BL97" s="18" t="s">
        <v>126</v>
      </c>
      <c r="BM97" s="216" t="s">
        <v>142</v>
      </c>
    </row>
    <row r="98" s="13" customFormat="1">
      <c r="A98" s="13"/>
      <c r="B98" s="218"/>
      <c r="C98" s="219"/>
      <c r="D98" s="220" t="s">
        <v>128</v>
      </c>
      <c r="E98" s="221" t="s">
        <v>19</v>
      </c>
      <c r="F98" s="222" t="s">
        <v>139</v>
      </c>
      <c r="G98" s="219"/>
      <c r="H98" s="223">
        <v>8</v>
      </c>
      <c r="I98" s="224"/>
      <c r="J98" s="219"/>
      <c r="K98" s="219"/>
      <c r="L98" s="225"/>
      <c r="M98" s="226"/>
      <c r="N98" s="227"/>
      <c r="O98" s="227"/>
      <c r="P98" s="227"/>
      <c r="Q98" s="227"/>
      <c r="R98" s="227"/>
      <c r="S98" s="227"/>
      <c r="T98" s="22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9" t="s">
        <v>128</v>
      </c>
      <c r="AU98" s="229" t="s">
        <v>84</v>
      </c>
      <c r="AV98" s="13" t="s">
        <v>84</v>
      </c>
      <c r="AW98" s="13" t="s">
        <v>34</v>
      </c>
      <c r="AX98" s="13" t="s">
        <v>81</v>
      </c>
      <c r="AY98" s="229" t="s">
        <v>119</v>
      </c>
    </row>
    <row r="99" s="2" customFormat="1" ht="24.15" customHeight="1">
      <c r="A99" s="39"/>
      <c r="B99" s="40"/>
      <c r="C99" s="205" t="s">
        <v>143</v>
      </c>
      <c r="D99" s="205" t="s">
        <v>121</v>
      </c>
      <c r="E99" s="206" t="s">
        <v>144</v>
      </c>
      <c r="F99" s="207" t="s">
        <v>145</v>
      </c>
      <c r="G99" s="208" t="s">
        <v>132</v>
      </c>
      <c r="H99" s="209">
        <v>2</v>
      </c>
      <c r="I99" s="210"/>
      <c r="J99" s="211">
        <f>ROUND(I99*H99,2)</f>
        <v>0</v>
      </c>
      <c r="K99" s="207" t="s">
        <v>125</v>
      </c>
      <c r="L99" s="45"/>
      <c r="M99" s="212" t="s">
        <v>19</v>
      </c>
      <c r="N99" s="213" t="s">
        <v>44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126</v>
      </c>
      <c r="AT99" s="216" t="s">
        <v>121</v>
      </c>
      <c r="AU99" s="216" t="s">
        <v>84</v>
      </c>
      <c r="AY99" s="18" t="s">
        <v>119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81</v>
      </c>
      <c r="BK99" s="217">
        <f>ROUND(I99*H99,2)</f>
        <v>0</v>
      </c>
      <c r="BL99" s="18" t="s">
        <v>126</v>
      </c>
      <c r="BM99" s="216" t="s">
        <v>146</v>
      </c>
    </row>
    <row r="100" s="13" customFormat="1">
      <c r="A100" s="13"/>
      <c r="B100" s="218"/>
      <c r="C100" s="219"/>
      <c r="D100" s="220" t="s">
        <v>128</v>
      </c>
      <c r="E100" s="221" t="s">
        <v>19</v>
      </c>
      <c r="F100" s="222" t="s">
        <v>147</v>
      </c>
      <c r="G100" s="219"/>
      <c r="H100" s="223">
        <v>2</v>
      </c>
      <c r="I100" s="224"/>
      <c r="J100" s="219"/>
      <c r="K100" s="219"/>
      <c r="L100" s="225"/>
      <c r="M100" s="226"/>
      <c r="N100" s="227"/>
      <c r="O100" s="227"/>
      <c r="P100" s="227"/>
      <c r="Q100" s="227"/>
      <c r="R100" s="227"/>
      <c r="S100" s="227"/>
      <c r="T100" s="22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9" t="s">
        <v>128</v>
      </c>
      <c r="AU100" s="229" t="s">
        <v>84</v>
      </c>
      <c r="AV100" s="13" t="s">
        <v>84</v>
      </c>
      <c r="AW100" s="13" t="s">
        <v>34</v>
      </c>
      <c r="AX100" s="13" t="s">
        <v>81</v>
      </c>
      <c r="AY100" s="229" t="s">
        <v>119</v>
      </c>
    </row>
    <row r="101" s="14" customFormat="1">
      <c r="A101" s="14"/>
      <c r="B101" s="230"/>
      <c r="C101" s="231"/>
      <c r="D101" s="220" t="s">
        <v>128</v>
      </c>
      <c r="E101" s="232" t="s">
        <v>19</v>
      </c>
      <c r="F101" s="233" t="s">
        <v>148</v>
      </c>
      <c r="G101" s="231"/>
      <c r="H101" s="232" t="s">
        <v>19</v>
      </c>
      <c r="I101" s="234"/>
      <c r="J101" s="231"/>
      <c r="K101" s="231"/>
      <c r="L101" s="235"/>
      <c r="M101" s="236"/>
      <c r="N101" s="237"/>
      <c r="O101" s="237"/>
      <c r="P101" s="237"/>
      <c r="Q101" s="237"/>
      <c r="R101" s="237"/>
      <c r="S101" s="237"/>
      <c r="T101" s="23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39" t="s">
        <v>128</v>
      </c>
      <c r="AU101" s="239" t="s">
        <v>84</v>
      </c>
      <c r="AV101" s="14" t="s">
        <v>81</v>
      </c>
      <c r="AW101" s="14" t="s">
        <v>34</v>
      </c>
      <c r="AX101" s="14" t="s">
        <v>73</v>
      </c>
      <c r="AY101" s="239" t="s">
        <v>119</v>
      </c>
    </row>
    <row r="102" s="2" customFormat="1" ht="24.15" customHeight="1">
      <c r="A102" s="39"/>
      <c r="B102" s="40"/>
      <c r="C102" s="205" t="s">
        <v>149</v>
      </c>
      <c r="D102" s="205" t="s">
        <v>121</v>
      </c>
      <c r="E102" s="206" t="s">
        <v>150</v>
      </c>
      <c r="F102" s="207" t="s">
        <v>151</v>
      </c>
      <c r="G102" s="208" t="s">
        <v>132</v>
      </c>
      <c r="H102" s="209">
        <v>8</v>
      </c>
      <c r="I102" s="210"/>
      <c r="J102" s="211">
        <f>ROUND(I102*H102,2)</f>
        <v>0</v>
      </c>
      <c r="K102" s="207" t="s">
        <v>125</v>
      </c>
      <c r="L102" s="45"/>
      <c r="M102" s="212" t="s">
        <v>19</v>
      </c>
      <c r="N102" s="213" t="s">
        <v>44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126</v>
      </c>
      <c r="AT102" s="216" t="s">
        <v>121</v>
      </c>
      <c r="AU102" s="216" t="s">
        <v>84</v>
      </c>
      <c r="AY102" s="18" t="s">
        <v>119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81</v>
      </c>
      <c r="BK102" s="217">
        <f>ROUND(I102*H102,2)</f>
        <v>0</v>
      </c>
      <c r="BL102" s="18" t="s">
        <v>126</v>
      </c>
      <c r="BM102" s="216" t="s">
        <v>152</v>
      </c>
    </row>
    <row r="103" s="13" customFormat="1">
      <c r="A103" s="13"/>
      <c r="B103" s="218"/>
      <c r="C103" s="219"/>
      <c r="D103" s="220" t="s">
        <v>128</v>
      </c>
      <c r="E103" s="221" t="s">
        <v>19</v>
      </c>
      <c r="F103" s="222" t="s">
        <v>153</v>
      </c>
      <c r="G103" s="219"/>
      <c r="H103" s="223">
        <v>8</v>
      </c>
      <c r="I103" s="224"/>
      <c r="J103" s="219"/>
      <c r="K103" s="219"/>
      <c r="L103" s="225"/>
      <c r="M103" s="226"/>
      <c r="N103" s="227"/>
      <c r="O103" s="227"/>
      <c r="P103" s="227"/>
      <c r="Q103" s="227"/>
      <c r="R103" s="227"/>
      <c r="S103" s="227"/>
      <c r="T103" s="22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9" t="s">
        <v>128</v>
      </c>
      <c r="AU103" s="229" t="s">
        <v>84</v>
      </c>
      <c r="AV103" s="13" t="s">
        <v>84</v>
      </c>
      <c r="AW103" s="13" t="s">
        <v>34</v>
      </c>
      <c r="AX103" s="13" t="s">
        <v>81</v>
      </c>
      <c r="AY103" s="229" t="s">
        <v>119</v>
      </c>
    </row>
    <row r="104" s="14" customFormat="1">
      <c r="A104" s="14"/>
      <c r="B104" s="230"/>
      <c r="C104" s="231"/>
      <c r="D104" s="220" t="s">
        <v>128</v>
      </c>
      <c r="E104" s="232" t="s">
        <v>19</v>
      </c>
      <c r="F104" s="233" t="s">
        <v>148</v>
      </c>
      <c r="G104" s="231"/>
      <c r="H104" s="232" t="s">
        <v>19</v>
      </c>
      <c r="I104" s="234"/>
      <c r="J104" s="231"/>
      <c r="K104" s="231"/>
      <c r="L104" s="235"/>
      <c r="M104" s="236"/>
      <c r="N104" s="237"/>
      <c r="O104" s="237"/>
      <c r="P104" s="237"/>
      <c r="Q104" s="237"/>
      <c r="R104" s="237"/>
      <c r="S104" s="237"/>
      <c r="T104" s="23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39" t="s">
        <v>128</v>
      </c>
      <c r="AU104" s="239" t="s">
        <v>84</v>
      </c>
      <c r="AV104" s="14" t="s">
        <v>81</v>
      </c>
      <c r="AW104" s="14" t="s">
        <v>34</v>
      </c>
      <c r="AX104" s="14" t="s">
        <v>73</v>
      </c>
      <c r="AY104" s="239" t="s">
        <v>119</v>
      </c>
    </row>
    <row r="105" s="2" customFormat="1" ht="24.15" customHeight="1">
      <c r="A105" s="39"/>
      <c r="B105" s="40"/>
      <c r="C105" s="205" t="s">
        <v>154</v>
      </c>
      <c r="D105" s="205" t="s">
        <v>121</v>
      </c>
      <c r="E105" s="206" t="s">
        <v>155</v>
      </c>
      <c r="F105" s="207" t="s">
        <v>156</v>
      </c>
      <c r="G105" s="208" t="s">
        <v>132</v>
      </c>
      <c r="H105" s="209">
        <v>8</v>
      </c>
      <c r="I105" s="210"/>
      <c r="J105" s="211">
        <f>ROUND(I105*H105,2)</f>
        <v>0</v>
      </c>
      <c r="K105" s="207" t="s">
        <v>125</v>
      </c>
      <c r="L105" s="45"/>
      <c r="M105" s="212" t="s">
        <v>19</v>
      </c>
      <c r="N105" s="213" t="s">
        <v>44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126</v>
      </c>
      <c r="AT105" s="216" t="s">
        <v>121</v>
      </c>
      <c r="AU105" s="216" t="s">
        <v>84</v>
      </c>
      <c r="AY105" s="18" t="s">
        <v>119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81</v>
      </c>
      <c r="BK105" s="217">
        <f>ROUND(I105*H105,2)</f>
        <v>0</v>
      </c>
      <c r="BL105" s="18" t="s">
        <v>126</v>
      </c>
      <c r="BM105" s="216" t="s">
        <v>157</v>
      </c>
    </row>
    <row r="106" s="13" customFormat="1">
      <c r="A106" s="13"/>
      <c r="B106" s="218"/>
      <c r="C106" s="219"/>
      <c r="D106" s="220" t="s">
        <v>128</v>
      </c>
      <c r="E106" s="221" t="s">
        <v>19</v>
      </c>
      <c r="F106" s="222" t="s">
        <v>153</v>
      </c>
      <c r="G106" s="219"/>
      <c r="H106" s="223">
        <v>8</v>
      </c>
      <c r="I106" s="224"/>
      <c r="J106" s="219"/>
      <c r="K106" s="219"/>
      <c r="L106" s="225"/>
      <c r="M106" s="226"/>
      <c r="N106" s="227"/>
      <c r="O106" s="227"/>
      <c r="P106" s="227"/>
      <c r="Q106" s="227"/>
      <c r="R106" s="227"/>
      <c r="S106" s="227"/>
      <c r="T106" s="22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9" t="s">
        <v>128</v>
      </c>
      <c r="AU106" s="229" t="s">
        <v>84</v>
      </c>
      <c r="AV106" s="13" t="s">
        <v>84</v>
      </c>
      <c r="AW106" s="13" t="s">
        <v>34</v>
      </c>
      <c r="AX106" s="13" t="s">
        <v>81</v>
      </c>
      <c r="AY106" s="229" t="s">
        <v>119</v>
      </c>
    </row>
    <row r="107" s="14" customFormat="1">
      <c r="A107" s="14"/>
      <c r="B107" s="230"/>
      <c r="C107" s="231"/>
      <c r="D107" s="220" t="s">
        <v>128</v>
      </c>
      <c r="E107" s="232" t="s">
        <v>19</v>
      </c>
      <c r="F107" s="233" t="s">
        <v>148</v>
      </c>
      <c r="G107" s="231"/>
      <c r="H107" s="232" t="s">
        <v>19</v>
      </c>
      <c r="I107" s="234"/>
      <c r="J107" s="231"/>
      <c r="K107" s="231"/>
      <c r="L107" s="235"/>
      <c r="M107" s="236"/>
      <c r="N107" s="237"/>
      <c r="O107" s="237"/>
      <c r="P107" s="237"/>
      <c r="Q107" s="237"/>
      <c r="R107" s="237"/>
      <c r="S107" s="237"/>
      <c r="T107" s="238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39" t="s">
        <v>128</v>
      </c>
      <c r="AU107" s="239" t="s">
        <v>84</v>
      </c>
      <c r="AV107" s="14" t="s">
        <v>81</v>
      </c>
      <c r="AW107" s="14" t="s">
        <v>34</v>
      </c>
      <c r="AX107" s="14" t="s">
        <v>73</v>
      </c>
      <c r="AY107" s="239" t="s">
        <v>119</v>
      </c>
    </row>
    <row r="108" s="2" customFormat="1" ht="14.4" customHeight="1">
      <c r="A108" s="39"/>
      <c r="B108" s="40"/>
      <c r="C108" s="205" t="s">
        <v>158</v>
      </c>
      <c r="D108" s="205" t="s">
        <v>121</v>
      </c>
      <c r="E108" s="206" t="s">
        <v>159</v>
      </c>
      <c r="F108" s="207" t="s">
        <v>160</v>
      </c>
      <c r="G108" s="208" t="s">
        <v>124</v>
      </c>
      <c r="H108" s="209">
        <v>195</v>
      </c>
      <c r="I108" s="210"/>
      <c r="J108" s="211">
        <f>ROUND(I108*H108,2)</f>
        <v>0</v>
      </c>
      <c r="K108" s="207" t="s">
        <v>125</v>
      </c>
      <c r="L108" s="45"/>
      <c r="M108" s="212" t="s">
        <v>19</v>
      </c>
      <c r="N108" s="213" t="s">
        <v>44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126</v>
      </c>
      <c r="AT108" s="216" t="s">
        <v>121</v>
      </c>
      <c r="AU108" s="216" t="s">
        <v>84</v>
      </c>
      <c r="AY108" s="18" t="s">
        <v>119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126</v>
      </c>
      <c r="BM108" s="216" t="s">
        <v>161</v>
      </c>
    </row>
    <row r="109" s="13" customFormat="1">
      <c r="A109" s="13"/>
      <c r="B109" s="218"/>
      <c r="C109" s="219"/>
      <c r="D109" s="220" t="s">
        <v>128</v>
      </c>
      <c r="E109" s="221" t="s">
        <v>19</v>
      </c>
      <c r="F109" s="222" t="s">
        <v>162</v>
      </c>
      <c r="G109" s="219"/>
      <c r="H109" s="223">
        <v>195</v>
      </c>
      <c r="I109" s="224"/>
      <c r="J109" s="219"/>
      <c r="K109" s="219"/>
      <c r="L109" s="225"/>
      <c r="M109" s="226"/>
      <c r="N109" s="227"/>
      <c r="O109" s="227"/>
      <c r="P109" s="227"/>
      <c r="Q109" s="227"/>
      <c r="R109" s="227"/>
      <c r="S109" s="227"/>
      <c r="T109" s="22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9" t="s">
        <v>128</v>
      </c>
      <c r="AU109" s="229" t="s">
        <v>84</v>
      </c>
      <c r="AV109" s="13" t="s">
        <v>84</v>
      </c>
      <c r="AW109" s="13" t="s">
        <v>34</v>
      </c>
      <c r="AX109" s="13" t="s">
        <v>81</v>
      </c>
      <c r="AY109" s="229" t="s">
        <v>119</v>
      </c>
    </row>
    <row r="110" s="14" customFormat="1">
      <c r="A110" s="14"/>
      <c r="B110" s="230"/>
      <c r="C110" s="231"/>
      <c r="D110" s="220" t="s">
        <v>128</v>
      </c>
      <c r="E110" s="232" t="s">
        <v>19</v>
      </c>
      <c r="F110" s="233" t="s">
        <v>163</v>
      </c>
      <c r="G110" s="231"/>
      <c r="H110" s="232" t="s">
        <v>19</v>
      </c>
      <c r="I110" s="234"/>
      <c r="J110" s="231"/>
      <c r="K110" s="231"/>
      <c r="L110" s="235"/>
      <c r="M110" s="236"/>
      <c r="N110" s="237"/>
      <c r="O110" s="237"/>
      <c r="P110" s="237"/>
      <c r="Q110" s="237"/>
      <c r="R110" s="237"/>
      <c r="S110" s="237"/>
      <c r="T110" s="23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9" t="s">
        <v>128</v>
      </c>
      <c r="AU110" s="239" t="s">
        <v>84</v>
      </c>
      <c r="AV110" s="14" t="s">
        <v>81</v>
      </c>
      <c r="AW110" s="14" t="s">
        <v>34</v>
      </c>
      <c r="AX110" s="14" t="s">
        <v>73</v>
      </c>
      <c r="AY110" s="239" t="s">
        <v>119</v>
      </c>
    </row>
    <row r="111" s="2" customFormat="1" ht="14.4" customHeight="1">
      <c r="A111" s="39"/>
      <c r="B111" s="40"/>
      <c r="C111" s="205" t="s">
        <v>164</v>
      </c>
      <c r="D111" s="205" t="s">
        <v>121</v>
      </c>
      <c r="E111" s="206" t="s">
        <v>165</v>
      </c>
      <c r="F111" s="207" t="s">
        <v>166</v>
      </c>
      <c r="G111" s="208" t="s">
        <v>132</v>
      </c>
      <c r="H111" s="209">
        <v>2</v>
      </c>
      <c r="I111" s="210"/>
      <c r="J111" s="211">
        <f>ROUND(I111*H111,2)</f>
        <v>0</v>
      </c>
      <c r="K111" s="207" t="s">
        <v>125</v>
      </c>
      <c r="L111" s="45"/>
      <c r="M111" s="212" t="s">
        <v>19</v>
      </c>
      <c r="N111" s="213" t="s">
        <v>44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126</v>
      </c>
      <c r="AT111" s="216" t="s">
        <v>121</v>
      </c>
      <c r="AU111" s="216" t="s">
        <v>84</v>
      </c>
      <c r="AY111" s="18" t="s">
        <v>119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81</v>
      </c>
      <c r="BK111" s="217">
        <f>ROUND(I111*H111,2)</f>
        <v>0</v>
      </c>
      <c r="BL111" s="18" t="s">
        <v>126</v>
      </c>
      <c r="BM111" s="216" t="s">
        <v>167</v>
      </c>
    </row>
    <row r="112" s="13" customFormat="1">
      <c r="A112" s="13"/>
      <c r="B112" s="218"/>
      <c r="C112" s="219"/>
      <c r="D112" s="220" t="s">
        <v>128</v>
      </c>
      <c r="E112" s="221" t="s">
        <v>19</v>
      </c>
      <c r="F112" s="222" t="s">
        <v>168</v>
      </c>
      <c r="G112" s="219"/>
      <c r="H112" s="223">
        <v>2</v>
      </c>
      <c r="I112" s="224"/>
      <c r="J112" s="219"/>
      <c r="K112" s="219"/>
      <c r="L112" s="225"/>
      <c r="M112" s="226"/>
      <c r="N112" s="227"/>
      <c r="O112" s="227"/>
      <c r="P112" s="227"/>
      <c r="Q112" s="227"/>
      <c r="R112" s="227"/>
      <c r="S112" s="227"/>
      <c r="T112" s="22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9" t="s">
        <v>128</v>
      </c>
      <c r="AU112" s="229" t="s">
        <v>84</v>
      </c>
      <c r="AV112" s="13" t="s">
        <v>84</v>
      </c>
      <c r="AW112" s="13" t="s">
        <v>34</v>
      </c>
      <c r="AX112" s="13" t="s">
        <v>81</v>
      </c>
      <c r="AY112" s="229" t="s">
        <v>119</v>
      </c>
    </row>
    <row r="113" s="2" customFormat="1" ht="14.4" customHeight="1">
      <c r="A113" s="39"/>
      <c r="B113" s="40"/>
      <c r="C113" s="205" t="s">
        <v>169</v>
      </c>
      <c r="D113" s="205" t="s">
        <v>121</v>
      </c>
      <c r="E113" s="206" t="s">
        <v>170</v>
      </c>
      <c r="F113" s="207" t="s">
        <v>171</v>
      </c>
      <c r="G113" s="208" t="s">
        <v>132</v>
      </c>
      <c r="H113" s="209">
        <v>8</v>
      </c>
      <c r="I113" s="210"/>
      <c r="J113" s="211">
        <f>ROUND(I113*H113,2)</f>
        <v>0</v>
      </c>
      <c r="K113" s="207" t="s">
        <v>125</v>
      </c>
      <c r="L113" s="45"/>
      <c r="M113" s="212" t="s">
        <v>19</v>
      </c>
      <c r="N113" s="213" t="s">
        <v>44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126</v>
      </c>
      <c r="AT113" s="216" t="s">
        <v>121</v>
      </c>
      <c r="AU113" s="216" t="s">
        <v>84</v>
      </c>
      <c r="AY113" s="18" t="s">
        <v>119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81</v>
      </c>
      <c r="BK113" s="217">
        <f>ROUND(I113*H113,2)</f>
        <v>0</v>
      </c>
      <c r="BL113" s="18" t="s">
        <v>126</v>
      </c>
      <c r="BM113" s="216" t="s">
        <v>172</v>
      </c>
    </row>
    <row r="114" s="13" customFormat="1">
      <c r="A114" s="13"/>
      <c r="B114" s="218"/>
      <c r="C114" s="219"/>
      <c r="D114" s="220" t="s">
        <v>128</v>
      </c>
      <c r="E114" s="221" t="s">
        <v>19</v>
      </c>
      <c r="F114" s="222" t="s">
        <v>153</v>
      </c>
      <c r="G114" s="219"/>
      <c r="H114" s="223">
        <v>8</v>
      </c>
      <c r="I114" s="224"/>
      <c r="J114" s="219"/>
      <c r="K114" s="219"/>
      <c r="L114" s="225"/>
      <c r="M114" s="226"/>
      <c r="N114" s="227"/>
      <c r="O114" s="227"/>
      <c r="P114" s="227"/>
      <c r="Q114" s="227"/>
      <c r="R114" s="227"/>
      <c r="S114" s="227"/>
      <c r="T114" s="22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9" t="s">
        <v>128</v>
      </c>
      <c r="AU114" s="229" t="s">
        <v>84</v>
      </c>
      <c r="AV114" s="13" t="s">
        <v>84</v>
      </c>
      <c r="AW114" s="13" t="s">
        <v>34</v>
      </c>
      <c r="AX114" s="13" t="s">
        <v>81</v>
      </c>
      <c r="AY114" s="229" t="s">
        <v>119</v>
      </c>
    </row>
    <row r="115" s="2" customFormat="1" ht="14.4" customHeight="1">
      <c r="A115" s="39"/>
      <c r="B115" s="40"/>
      <c r="C115" s="205" t="s">
        <v>173</v>
      </c>
      <c r="D115" s="205" t="s">
        <v>121</v>
      </c>
      <c r="E115" s="206" t="s">
        <v>174</v>
      </c>
      <c r="F115" s="207" t="s">
        <v>175</v>
      </c>
      <c r="G115" s="208" t="s">
        <v>132</v>
      </c>
      <c r="H115" s="209">
        <v>8</v>
      </c>
      <c r="I115" s="210"/>
      <c r="J115" s="211">
        <f>ROUND(I115*H115,2)</f>
        <v>0</v>
      </c>
      <c r="K115" s="207" t="s">
        <v>125</v>
      </c>
      <c r="L115" s="45"/>
      <c r="M115" s="212" t="s">
        <v>19</v>
      </c>
      <c r="N115" s="213" t="s">
        <v>44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126</v>
      </c>
      <c r="AT115" s="216" t="s">
        <v>121</v>
      </c>
      <c r="AU115" s="216" t="s">
        <v>84</v>
      </c>
      <c r="AY115" s="18" t="s">
        <v>119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81</v>
      </c>
      <c r="BK115" s="217">
        <f>ROUND(I115*H115,2)</f>
        <v>0</v>
      </c>
      <c r="BL115" s="18" t="s">
        <v>126</v>
      </c>
      <c r="BM115" s="216" t="s">
        <v>176</v>
      </c>
    </row>
    <row r="116" s="13" customFormat="1">
      <c r="A116" s="13"/>
      <c r="B116" s="218"/>
      <c r="C116" s="219"/>
      <c r="D116" s="220" t="s">
        <v>128</v>
      </c>
      <c r="E116" s="221" t="s">
        <v>19</v>
      </c>
      <c r="F116" s="222" t="s">
        <v>153</v>
      </c>
      <c r="G116" s="219"/>
      <c r="H116" s="223">
        <v>8</v>
      </c>
      <c r="I116" s="224"/>
      <c r="J116" s="219"/>
      <c r="K116" s="219"/>
      <c r="L116" s="225"/>
      <c r="M116" s="226"/>
      <c r="N116" s="227"/>
      <c r="O116" s="227"/>
      <c r="P116" s="227"/>
      <c r="Q116" s="227"/>
      <c r="R116" s="227"/>
      <c r="S116" s="227"/>
      <c r="T116" s="22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9" t="s">
        <v>128</v>
      </c>
      <c r="AU116" s="229" t="s">
        <v>84</v>
      </c>
      <c r="AV116" s="13" t="s">
        <v>84</v>
      </c>
      <c r="AW116" s="13" t="s">
        <v>34</v>
      </c>
      <c r="AX116" s="13" t="s">
        <v>81</v>
      </c>
      <c r="AY116" s="229" t="s">
        <v>119</v>
      </c>
    </row>
    <row r="117" s="2" customFormat="1" ht="37.8" customHeight="1">
      <c r="A117" s="39"/>
      <c r="B117" s="40"/>
      <c r="C117" s="205" t="s">
        <v>177</v>
      </c>
      <c r="D117" s="205" t="s">
        <v>121</v>
      </c>
      <c r="E117" s="206" t="s">
        <v>178</v>
      </c>
      <c r="F117" s="207" t="s">
        <v>179</v>
      </c>
      <c r="G117" s="208" t="s">
        <v>124</v>
      </c>
      <c r="H117" s="209">
        <v>124</v>
      </c>
      <c r="I117" s="210"/>
      <c r="J117" s="211">
        <f>ROUND(I117*H117,2)</f>
        <v>0</v>
      </c>
      <c r="K117" s="207" t="s">
        <v>125</v>
      </c>
      <c r="L117" s="45"/>
      <c r="M117" s="212" t="s">
        <v>19</v>
      </c>
      <c r="N117" s="213" t="s">
        <v>44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0.26000000000000001</v>
      </c>
      <c r="T117" s="215">
        <f>S117*H117</f>
        <v>32.240000000000002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126</v>
      </c>
      <c r="AT117" s="216" t="s">
        <v>121</v>
      </c>
      <c r="AU117" s="216" t="s">
        <v>84</v>
      </c>
      <c r="AY117" s="18" t="s">
        <v>119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81</v>
      </c>
      <c r="BK117" s="217">
        <f>ROUND(I117*H117,2)</f>
        <v>0</v>
      </c>
      <c r="BL117" s="18" t="s">
        <v>126</v>
      </c>
      <c r="BM117" s="216" t="s">
        <v>180</v>
      </c>
    </row>
    <row r="118" s="13" customFormat="1">
      <c r="A118" s="13"/>
      <c r="B118" s="218"/>
      <c r="C118" s="219"/>
      <c r="D118" s="220" t="s">
        <v>128</v>
      </c>
      <c r="E118" s="221" t="s">
        <v>19</v>
      </c>
      <c r="F118" s="222" t="s">
        <v>181</v>
      </c>
      <c r="G118" s="219"/>
      <c r="H118" s="223">
        <v>124</v>
      </c>
      <c r="I118" s="224"/>
      <c r="J118" s="219"/>
      <c r="K118" s="219"/>
      <c r="L118" s="225"/>
      <c r="M118" s="226"/>
      <c r="N118" s="227"/>
      <c r="O118" s="227"/>
      <c r="P118" s="227"/>
      <c r="Q118" s="227"/>
      <c r="R118" s="227"/>
      <c r="S118" s="227"/>
      <c r="T118" s="22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9" t="s">
        <v>128</v>
      </c>
      <c r="AU118" s="229" t="s">
        <v>84</v>
      </c>
      <c r="AV118" s="13" t="s">
        <v>84</v>
      </c>
      <c r="AW118" s="13" t="s">
        <v>34</v>
      </c>
      <c r="AX118" s="13" t="s">
        <v>81</v>
      </c>
      <c r="AY118" s="229" t="s">
        <v>119</v>
      </c>
    </row>
    <row r="119" s="2" customFormat="1" ht="37.8" customHeight="1">
      <c r="A119" s="39"/>
      <c r="B119" s="40"/>
      <c r="C119" s="205" t="s">
        <v>182</v>
      </c>
      <c r="D119" s="205" t="s">
        <v>121</v>
      </c>
      <c r="E119" s="206" t="s">
        <v>183</v>
      </c>
      <c r="F119" s="207" t="s">
        <v>184</v>
      </c>
      <c r="G119" s="208" t="s">
        <v>124</v>
      </c>
      <c r="H119" s="209">
        <v>83</v>
      </c>
      <c r="I119" s="210"/>
      <c r="J119" s="211">
        <f>ROUND(I119*H119,2)</f>
        <v>0</v>
      </c>
      <c r="K119" s="207" t="s">
        <v>125</v>
      </c>
      <c r="L119" s="45"/>
      <c r="M119" s="212" t="s">
        <v>19</v>
      </c>
      <c r="N119" s="213" t="s">
        <v>44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0.28999999999999998</v>
      </c>
      <c r="T119" s="215">
        <f>S119*H119</f>
        <v>24.069999999999997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126</v>
      </c>
      <c r="AT119" s="216" t="s">
        <v>121</v>
      </c>
      <c r="AU119" s="216" t="s">
        <v>84</v>
      </c>
      <c r="AY119" s="18" t="s">
        <v>119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81</v>
      </c>
      <c r="BK119" s="217">
        <f>ROUND(I119*H119,2)</f>
        <v>0</v>
      </c>
      <c r="BL119" s="18" t="s">
        <v>126</v>
      </c>
      <c r="BM119" s="216" t="s">
        <v>185</v>
      </c>
    </row>
    <row r="120" s="13" customFormat="1">
      <c r="A120" s="13"/>
      <c r="B120" s="218"/>
      <c r="C120" s="219"/>
      <c r="D120" s="220" t="s">
        <v>128</v>
      </c>
      <c r="E120" s="221" t="s">
        <v>19</v>
      </c>
      <c r="F120" s="222" t="s">
        <v>186</v>
      </c>
      <c r="G120" s="219"/>
      <c r="H120" s="223">
        <v>83</v>
      </c>
      <c r="I120" s="224"/>
      <c r="J120" s="219"/>
      <c r="K120" s="219"/>
      <c r="L120" s="225"/>
      <c r="M120" s="226"/>
      <c r="N120" s="227"/>
      <c r="O120" s="227"/>
      <c r="P120" s="227"/>
      <c r="Q120" s="227"/>
      <c r="R120" s="227"/>
      <c r="S120" s="227"/>
      <c r="T120" s="22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9" t="s">
        <v>128</v>
      </c>
      <c r="AU120" s="229" t="s">
        <v>84</v>
      </c>
      <c r="AV120" s="13" t="s">
        <v>84</v>
      </c>
      <c r="AW120" s="13" t="s">
        <v>34</v>
      </c>
      <c r="AX120" s="13" t="s">
        <v>81</v>
      </c>
      <c r="AY120" s="229" t="s">
        <v>119</v>
      </c>
    </row>
    <row r="121" s="2" customFormat="1" ht="37.8" customHeight="1">
      <c r="A121" s="39"/>
      <c r="B121" s="40"/>
      <c r="C121" s="205" t="s">
        <v>187</v>
      </c>
      <c r="D121" s="205" t="s">
        <v>121</v>
      </c>
      <c r="E121" s="206" t="s">
        <v>188</v>
      </c>
      <c r="F121" s="207" t="s">
        <v>189</v>
      </c>
      <c r="G121" s="208" t="s">
        <v>124</v>
      </c>
      <c r="H121" s="209">
        <v>2003</v>
      </c>
      <c r="I121" s="210"/>
      <c r="J121" s="211">
        <f>ROUND(I121*H121,2)</f>
        <v>0</v>
      </c>
      <c r="K121" s="207" t="s">
        <v>125</v>
      </c>
      <c r="L121" s="45"/>
      <c r="M121" s="212" t="s">
        <v>19</v>
      </c>
      <c r="N121" s="213" t="s">
        <v>44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0.62</v>
      </c>
      <c r="T121" s="215">
        <f>S121*H121</f>
        <v>1241.8599999999999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126</v>
      </c>
      <c r="AT121" s="216" t="s">
        <v>121</v>
      </c>
      <c r="AU121" s="216" t="s">
        <v>84</v>
      </c>
      <c r="AY121" s="18" t="s">
        <v>119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81</v>
      </c>
      <c r="BK121" s="217">
        <f>ROUND(I121*H121,2)</f>
        <v>0</v>
      </c>
      <c r="BL121" s="18" t="s">
        <v>126</v>
      </c>
      <c r="BM121" s="216" t="s">
        <v>190</v>
      </c>
    </row>
    <row r="122" s="13" customFormat="1">
      <c r="A122" s="13"/>
      <c r="B122" s="218"/>
      <c r="C122" s="219"/>
      <c r="D122" s="220" t="s">
        <v>128</v>
      </c>
      <c r="E122" s="221" t="s">
        <v>19</v>
      </c>
      <c r="F122" s="222" t="s">
        <v>191</v>
      </c>
      <c r="G122" s="219"/>
      <c r="H122" s="223">
        <v>2003</v>
      </c>
      <c r="I122" s="224"/>
      <c r="J122" s="219"/>
      <c r="K122" s="219"/>
      <c r="L122" s="225"/>
      <c r="M122" s="226"/>
      <c r="N122" s="227"/>
      <c r="O122" s="227"/>
      <c r="P122" s="227"/>
      <c r="Q122" s="227"/>
      <c r="R122" s="227"/>
      <c r="S122" s="227"/>
      <c r="T122" s="22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9" t="s">
        <v>128</v>
      </c>
      <c r="AU122" s="229" t="s">
        <v>84</v>
      </c>
      <c r="AV122" s="13" t="s">
        <v>84</v>
      </c>
      <c r="AW122" s="13" t="s">
        <v>34</v>
      </c>
      <c r="AX122" s="13" t="s">
        <v>81</v>
      </c>
      <c r="AY122" s="229" t="s">
        <v>119</v>
      </c>
    </row>
    <row r="123" s="2" customFormat="1" ht="24.15" customHeight="1">
      <c r="A123" s="39"/>
      <c r="B123" s="40"/>
      <c r="C123" s="205" t="s">
        <v>8</v>
      </c>
      <c r="D123" s="205" t="s">
        <v>121</v>
      </c>
      <c r="E123" s="206" t="s">
        <v>192</v>
      </c>
      <c r="F123" s="207" t="s">
        <v>193</v>
      </c>
      <c r="G123" s="208" t="s">
        <v>124</v>
      </c>
      <c r="H123" s="209">
        <v>2003</v>
      </c>
      <c r="I123" s="210"/>
      <c r="J123" s="211">
        <f>ROUND(I123*H123,2)</f>
        <v>0</v>
      </c>
      <c r="K123" s="207" t="s">
        <v>125</v>
      </c>
      <c r="L123" s="45"/>
      <c r="M123" s="212" t="s">
        <v>19</v>
      </c>
      <c r="N123" s="213" t="s">
        <v>44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0.316</v>
      </c>
      <c r="T123" s="215">
        <f>S123*H123</f>
        <v>632.94799999999998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126</v>
      </c>
      <c r="AT123" s="216" t="s">
        <v>121</v>
      </c>
      <c r="AU123" s="216" t="s">
        <v>84</v>
      </c>
      <c r="AY123" s="18" t="s">
        <v>119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81</v>
      </c>
      <c r="BK123" s="217">
        <f>ROUND(I123*H123,2)</f>
        <v>0</v>
      </c>
      <c r="BL123" s="18" t="s">
        <v>126</v>
      </c>
      <c r="BM123" s="216" t="s">
        <v>194</v>
      </c>
    </row>
    <row r="124" s="13" customFormat="1">
      <c r="A124" s="13"/>
      <c r="B124" s="218"/>
      <c r="C124" s="219"/>
      <c r="D124" s="220" t="s">
        <v>128</v>
      </c>
      <c r="E124" s="221" t="s">
        <v>19</v>
      </c>
      <c r="F124" s="222" t="s">
        <v>195</v>
      </c>
      <c r="G124" s="219"/>
      <c r="H124" s="223">
        <v>2003</v>
      </c>
      <c r="I124" s="224"/>
      <c r="J124" s="219"/>
      <c r="K124" s="219"/>
      <c r="L124" s="225"/>
      <c r="M124" s="226"/>
      <c r="N124" s="227"/>
      <c r="O124" s="227"/>
      <c r="P124" s="227"/>
      <c r="Q124" s="227"/>
      <c r="R124" s="227"/>
      <c r="S124" s="227"/>
      <c r="T124" s="22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9" t="s">
        <v>128</v>
      </c>
      <c r="AU124" s="229" t="s">
        <v>84</v>
      </c>
      <c r="AV124" s="13" t="s">
        <v>84</v>
      </c>
      <c r="AW124" s="13" t="s">
        <v>34</v>
      </c>
      <c r="AX124" s="13" t="s">
        <v>81</v>
      </c>
      <c r="AY124" s="229" t="s">
        <v>119</v>
      </c>
    </row>
    <row r="125" s="2" customFormat="1" ht="37.8" customHeight="1">
      <c r="A125" s="39"/>
      <c r="B125" s="40"/>
      <c r="C125" s="205" t="s">
        <v>196</v>
      </c>
      <c r="D125" s="205" t="s">
        <v>121</v>
      </c>
      <c r="E125" s="206" t="s">
        <v>197</v>
      </c>
      <c r="F125" s="207" t="s">
        <v>198</v>
      </c>
      <c r="G125" s="208" t="s">
        <v>124</v>
      </c>
      <c r="H125" s="209">
        <v>309</v>
      </c>
      <c r="I125" s="210"/>
      <c r="J125" s="211">
        <f>ROUND(I125*H125,2)</f>
        <v>0</v>
      </c>
      <c r="K125" s="207" t="s">
        <v>125</v>
      </c>
      <c r="L125" s="45"/>
      <c r="M125" s="212" t="s">
        <v>19</v>
      </c>
      <c r="N125" s="213" t="s">
        <v>44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0.28999999999999998</v>
      </c>
      <c r="T125" s="215">
        <f>S125*H125</f>
        <v>89.609999999999999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126</v>
      </c>
      <c r="AT125" s="216" t="s">
        <v>121</v>
      </c>
      <c r="AU125" s="216" t="s">
        <v>84</v>
      </c>
      <c r="AY125" s="18" t="s">
        <v>119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81</v>
      </c>
      <c r="BK125" s="217">
        <f>ROUND(I125*H125,2)</f>
        <v>0</v>
      </c>
      <c r="BL125" s="18" t="s">
        <v>126</v>
      </c>
      <c r="BM125" s="216" t="s">
        <v>199</v>
      </c>
    </row>
    <row r="126" s="13" customFormat="1">
      <c r="A126" s="13"/>
      <c r="B126" s="218"/>
      <c r="C126" s="219"/>
      <c r="D126" s="220" t="s">
        <v>128</v>
      </c>
      <c r="E126" s="221" t="s">
        <v>19</v>
      </c>
      <c r="F126" s="222" t="s">
        <v>200</v>
      </c>
      <c r="G126" s="219"/>
      <c r="H126" s="223">
        <v>309</v>
      </c>
      <c r="I126" s="224"/>
      <c r="J126" s="219"/>
      <c r="K126" s="219"/>
      <c r="L126" s="225"/>
      <c r="M126" s="226"/>
      <c r="N126" s="227"/>
      <c r="O126" s="227"/>
      <c r="P126" s="227"/>
      <c r="Q126" s="227"/>
      <c r="R126" s="227"/>
      <c r="S126" s="227"/>
      <c r="T126" s="22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9" t="s">
        <v>128</v>
      </c>
      <c r="AU126" s="229" t="s">
        <v>84</v>
      </c>
      <c r="AV126" s="13" t="s">
        <v>84</v>
      </c>
      <c r="AW126" s="13" t="s">
        <v>34</v>
      </c>
      <c r="AX126" s="13" t="s">
        <v>81</v>
      </c>
      <c r="AY126" s="229" t="s">
        <v>119</v>
      </c>
    </row>
    <row r="127" s="2" customFormat="1" ht="24.15" customHeight="1">
      <c r="A127" s="39"/>
      <c r="B127" s="40"/>
      <c r="C127" s="205" t="s">
        <v>201</v>
      </c>
      <c r="D127" s="205" t="s">
        <v>121</v>
      </c>
      <c r="E127" s="206" t="s">
        <v>202</v>
      </c>
      <c r="F127" s="207" t="s">
        <v>203</v>
      </c>
      <c r="G127" s="208" t="s">
        <v>124</v>
      </c>
      <c r="H127" s="209">
        <v>124</v>
      </c>
      <c r="I127" s="210"/>
      <c r="J127" s="211">
        <f>ROUND(I127*H127,2)</f>
        <v>0</v>
      </c>
      <c r="K127" s="207" t="s">
        <v>125</v>
      </c>
      <c r="L127" s="45"/>
      <c r="M127" s="212" t="s">
        <v>19</v>
      </c>
      <c r="N127" s="213" t="s">
        <v>44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0.098000000000000004</v>
      </c>
      <c r="T127" s="215">
        <f>S127*H127</f>
        <v>12.152000000000001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126</v>
      </c>
      <c r="AT127" s="216" t="s">
        <v>121</v>
      </c>
      <c r="AU127" s="216" t="s">
        <v>84</v>
      </c>
      <c r="AY127" s="18" t="s">
        <v>119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81</v>
      </c>
      <c r="BK127" s="217">
        <f>ROUND(I127*H127,2)</f>
        <v>0</v>
      </c>
      <c r="BL127" s="18" t="s">
        <v>126</v>
      </c>
      <c r="BM127" s="216" t="s">
        <v>204</v>
      </c>
    </row>
    <row r="128" s="13" customFormat="1">
      <c r="A128" s="13"/>
      <c r="B128" s="218"/>
      <c r="C128" s="219"/>
      <c r="D128" s="220" t="s">
        <v>128</v>
      </c>
      <c r="E128" s="221" t="s">
        <v>19</v>
      </c>
      <c r="F128" s="222" t="s">
        <v>181</v>
      </c>
      <c r="G128" s="219"/>
      <c r="H128" s="223">
        <v>124</v>
      </c>
      <c r="I128" s="224"/>
      <c r="J128" s="219"/>
      <c r="K128" s="219"/>
      <c r="L128" s="225"/>
      <c r="M128" s="226"/>
      <c r="N128" s="227"/>
      <c r="O128" s="227"/>
      <c r="P128" s="227"/>
      <c r="Q128" s="227"/>
      <c r="R128" s="227"/>
      <c r="S128" s="227"/>
      <c r="T128" s="22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9" t="s">
        <v>128</v>
      </c>
      <c r="AU128" s="229" t="s">
        <v>84</v>
      </c>
      <c r="AV128" s="13" t="s">
        <v>84</v>
      </c>
      <c r="AW128" s="13" t="s">
        <v>34</v>
      </c>
      <c r="AX128" s="13" t="s">
        <v>81</v>
      </c>
      <c r="AY128" s="229" t="s">
        <v>119</v>
      </c>
    </row>
    <row r="129" s="2" customFormat="1" ht="24.15" customHeight="1">
      <c r="A129" s="39"/>
      <c r="B129" s="40"/>
      <c r="C129" s="205" t="s">
        <v>205</v>
      </c>
      <c r="D129" s="205" t="s">
        <v>121</v>
      </c>
      <c r="E129" s="206" t="s">
        <v>206</v>
      </c>
      <c r="F129" s="207" t="s">
        <v>207</v>
      </c>
      <c r="G129" s="208" t="s">
        <v>208</v>
      </c>
      <c r="H129" s="209">
        <v>21</v>
      </c>
      <c r="I129" s="210"/>
      <c r="J129" s="211">
        <f>ROUND(I129*H129,2)</f>
        <v>0</v>
      </c>
      <c r="K129" s="207" t="s">
        <v>125</v>
      </c>
      <c r="L129" s="45"/>
      <c r="M129" s="212" t="s">
        <v>19</v>
      </c>
      <c r="N129" s="213" t="s">
        <v>44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0.28999999999999998</v>
      </c>
      <c r="T129" s="215">
        <f>S129*H129</f>
        <v>6.0899999999999999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126</v>
      </c>
      <c r="AT129" s="216" t="s">
        <v>121</v>
      </c>
      <c r="AU129" s="216" t="s">
        <v>84</v>
      </c>
      <c r="AY129" s="18" t="s">
        <v>119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81</v>
      </c>
      <c r="BK129" s="217">
        <f>ROUND(I129*H129,2)</f>
        <v>0</v>
      </c>
      <c r="BL129" s="18" t="s">
        <v>126</v>
      </c>
      <c r="BM129" s="216" t="s">
        <v>209</v>
      </c>
    </row>
    <row r="130" s="13" customFormat="1">
      <c r="A130" s="13"/>
      <c r="B130" s="218"/>
      <c r="C130" s="219"/>
      <c r="D130" s="220" t="s">
        <v>128</v>
      </c>
      <c r="E130" s="221" t="s">
        <v>19</v>
      </c>
      <c r="F130" s="222" t="s">
        <v>210</v>
      </c>
      <c r="G130" s="219"/>
      <c r="H130" s="223">
        <v>21</v>
      </c>
      <c r="I130" s="224"/>
      <c r="J130" s="219"/>
      <c r="K130" s="219"/>
      <c r="L130" s="225"/>
      <c r="M130" s="226"/>
      <c r="N130" s="227"/>
      <c r="O130" s="227"/>
      <c r="P130" s="227"/>
      <c r="Q130" s="227"/>
      <c r="R130" s="227"/>
      <c r="S130" s="227"/>
      <c r="T130" s="22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9" t="s">
        <v>128</v>
      </c>
      <c r="AU130" s="229" t="s">
        <v>84</v>
      </c>
      <c r="AV130" s="13" t="s">
        <v>84</v>
      </c>
      <c r="AW130" s="13" t="s">
        <v>34</v>
      </c>
      <c r="AX130" s="13" t="s">
        <v>81</v>
      </c>
      <c r="AY130" s="229" t="s">
        <v>119</v>
      </c>
    </row>
    <row r="131" s="2" customFormat="1" ht="24.15" customHeight="1">
      <c r="A131" s="39"/>
      <c r="B131" s="40"/>
      <c r="C131" s="205" t="s">
        <v>211</v>
      </c>
      <c r="D131" s="205" t="s">
        <v>121</v>
      </c>
      <c r="E131" s="206" t="s">
        <v>212</v>
      </c>
      <c r="F131" s="207" t="s">
        <v>213</v>
      </c>
      <c r="G131" s="208" t="s">
        <v>208</v>
      </c>
      <c r="H131" s="209">
        <v>550</v>
      </c>
      <c r="I131" s="210"/>
      <c r="J131" s="211">
        <f>ROUND(I131*H131,2)</f>
        <v>0</v>
      </c>
      <c r="K131" s="207" t="s">
        <v>125</v>
      </c>
      <c r="L131" s="45"/>
      <c r="M131" s="212" t="s">
        <v>19</v>
      </c>
      <c r="N131" s="213" t="s">
        <v>44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0.20499999999999999</v>
      </c>
      <c r="T131" s="215">
        <f>S131*H131</f>
        <v>112.75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126</v>
      </c>
      <c r="AT131" s="216" t="s">
        <v>121</v>
      </c>
      <c r="AU131" s="216" t="s">
        <v>84</v>
      </c>
      <c r="AY131" s="18" t="s">
        <v>119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81</v>
      </c>
      <c r="BK131" s="217">
        <f>ROUND(I131*H131,2)</f>
        <v>0</v>
      </c>
      <c r="BL131" s="18" t="s">
        <v>126</v>
      </c>
      <c r="BM131" s="216" t="s">
        <v>214</v>
      </c>
    </row>
    <row r="132" s="14" customFormat="1">
      <c r="A132" s="14"/>
      <c r="B132" s="230"/>
      <c r="C132" s="231"/>
      <c r="D132" s="220" t="s">
        <v>128</v>
      </c>
      <c r="E132" s="232" t="s">
        <v>19</v>
      </c>
      <c r="F132" s="233" t="s">
        <v>215</v>
      </c>
      <c r="G132" s="231"/>
      <c r="H132" s="232" t="s">
        <v>19</v>
      </c>
      <c r="I132" s="234"/>
      <c r="J132" s="231"/>
      <c r="K132" s="231"/>
      <c r="L132" s="235"/>
      <c r="M132" s="236"/>
      <c r="N132" s="237"/>
      <c r="O132" s="237"/>
      <c r="P132" s="237"/>
      <c r="Q132" s="237"/>
      <c r="R132" s="237"/>
      <c r="S132" s="237"/>
      <c r="T132" s="23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39" t="s">
        <v>128</v>
      </c>
      <c r="AU132" s="239" t="s">
        <v>84</v>
      </c>
      <c r="AV132" s="14" t="s">
        <v>81</v>
      </c>
      <c r="AW132" s="14" t="s">
        <v>34</v>
      </c>
      <c r="AX132" s="14" t="s">
        <v>73</v>
      </c>
      <c r="AY132" s="239" t="s">
        <v>119</v>
      </c>
    </row>
    <row r="133" s="13" customFormat="1">
      <c r="A133" s="13"/>
      <c r="B133" s="218"/>
      <c r="C133" s="219"/>
      <c r="D133" s="220" t="s">
        <v>128</v>
      </c>
      <c r="E133" s="221" t="s">
        <v>19</v>
      </c>
      <c r="F133" s="222" t="s">
        <v>216</v>
      </c>
      <c r="G133" s="219"/>
      <c r="H133" s="223">
        <v>537</v>
      </c>
      <c r="I133" s="224"/>
      <c r="J133" s="219"/>
      <c r="K133" s="219"/>
      <c r="L133" s="225"/>
      <c r="M133" s="226"/>
      <c r="N133" s="227"/>
      <c r="O133" s="227"/>
      <c r="P133" s="227"/>
      <c r="Q133" s="227"/>
      <c r="R133" s="227"/>
      <c r="S133" s="227"/>
      <c r="T133" s="22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9" t="s">
        <v>128</v>
      </c>
      <c r="AU133" s="229" t="s">
        <v>84</v>
      </c>
      <c r="AV133" s="13" t="s">
        <v>84</v>
      </c>
      <c r="AW133" s="13" t="s">
        <v>34</v>
      </c>
      <c r="AX133" s="13" t="s">
        <v>73</v>
      </c>
      <c r="AY133" s="229" t="s">
        <v>119</v>
      </c>
    </row>
    <row r="134" s="13" customFormat="1">
      <c r="A134" s="13"/>
      <c r="B134" s="218"/>
      <c r="C134" s="219"/>
      <c r="D134" s="220" t="s">
        <v>128</v>
      </c>
      <c r="E134" s="221" t="s">
        <v>19</v>
      </c>
      <c r="F134" s="222" t="s">
        <v>217</v>
      </c>
      <c r="G134" s="219"/>
      <c r="H134" s="223">
        <v>13</v>
      </c>
      <c r="I134" s="224"/>
      <c r="J134" s="219"/>
      <c r="K134" s="219"/>
      <c r="L134" s="225"/>
      <c r="M134" s="226"/>
      <c r="N134" s="227"/>
      <c r="O134" s="227"/>
      <c r="P134" s="227"/>
      <c r="Q134" s="227"/>
      <c r="R134" s="227"/>
      <c r="S134" s="227"/>
      <c r="T134" s="22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9" t="s">
        <v>128</v>
      </c>
      <c r="AU134" s="229" t="s">
        <v>84</v>
      </c>
      <c r="AV134" s="13" t="s">
        <v>84</v>
      </c>
      <c r="AW134" s="13" t="s">
        <v>34</v>
      </c>
      <c r="AX134" s="13" t="s">
        <v>73</v>
      </c>
      <c r="AY134" s="229" t="s">
        <v>119</v>
      </c>
    </row>
    <row r="135" s="15" customFormat="1">
      <c r="A135" s="15"/>
      <c r="B135" s="240"/>
      <c r="C135" s="241"/>
      <c r="D135" s="220" t="s">
        <v>128</v>
      </c>
      <c r="E135" s="242" t="s">
        <v>19</v>
      </c>
      <c r="F135" s="243" t="s">
        <v>218</v>
      </c>
      <c r="G135" s="241"/>
      <c r="H135" s="244">
        <v>550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0" t="s">
        <v>128</v>
      </c>
      <c r="AU135" s="250" t="s">
        <v>84</v>
      </c>
      <c r="AV135" s="15" t="s">
        <v>126</v>
      </c>
      <c r="AW135" s="15" t="s">
        <v>34</v>
      </c>
      <c r="AX135" s="15" t="s">
        <v>81</v>
      </c>
      <c r="AY135" s="250" t="s">
        <v>119</v>
      </c>
    </row>
    <row r="136" s="2" customFormat="1" ht="24.15" customHeight="1">
      <c r="A136" s="39"/>
      <c r="B136" s="40"/>
      <c r="C136" s="205" t="s">
        <v>219</v>
      </c>
      <c r="D136" s="205" t="s">
        <v>121</v>
      </c>
      <c r="E136" s="206" t="s">
        <v>220</v>
      </c>
      <c r="F136" s="207" t="s">
        <v>221</v>
      </c>
      <c r="G136" s="208" t="s">
        <v>208</v>
      </c>
      <c r="H136" s="209">
        <v>13</v>
      </c>
      <c r="I136" s="210"/>
      <c r="J136" s="211">
        <f>ROUND(I136*H136,2)</f>
        <v>0</v>
      </c>
      <c r="K136" s="207" t="s">
        <v>125</v>
      </c>
      <c r="L136" s="45"/>
      <c r="M136" s="212" t="s">
        <v>19</v>
      </c>
      <c r="N136" s="213" t="s">
        <v>44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0.11500000000000001</v>
      </c>
      <c r="T136" s="215">
        <f>S136*H136</f>
        <v>1.4950000000000001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126</v>
      </c>
      <c r="AT136" s="216" t="s">
        <v>121</v>
      </c>
      <c r="AU136" s="216" t="s">
        <v>84</v>
      </c>
      <c r="AY136" s="18" t="s">
        <v>119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81</v>
      </c>
      <c r="BK136" s="217">
        <f>ROUND(I136*H136,2)</f>
        <v>0</v>
      </c>
      <c r="BL136" s="18" t="s">
        <v>126</v>
      </c>
      <c r="BM136" s="216" t="s">
        <v>222</v>
      </c>
    </row>
    <row r="137" s="13" customFormat="1">
      <c r="A137" s="13"/>
      <c r="B137" s="218"/>
      <c r="C137" s="219"/>
      <c r="D137" s="220" t="s">
        <v>128</v>
      </c>
      <c r="E137" s="221" t="s">
        <v>19</v>
      </c>
      <c r="F137" s="222" t="s">
        <v>223</v>
      </c>
      <c r="G137" s="219"/>
      <c r="H137" s="223">
        <v>13</v>
      </c>
      <c r="I137" s="224"/>
      <c r="J137" s="219"/>
      <c r="K137" s="219"/>
      <c r="L137" s="225"/>
      <c r="M137" s="226"/>
      <c r="N137" s="227"/>
      <c r="O137" s="227"/>
      <c r="P137" s="227"/>
      <c r="Q137" s="227"/>
      <c r="R137" s="227"/>
      <c r="S137" s="227"/>
      <c r="T137" s="22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9" t="s">
        <v>128</v>
      </c>
      <c r="AU137" s="229" t="s">
        <v>84</v>
      </c>
      <c r="AV137" s="13" t="s">
        <v>84</v>
      </c>
      <c r="AW137" s="13" t="s">
        <v>34</v>
      </c>
      <c r="AX137" s="13" t="s">
        <v>81</v>
      </c>
      <c r="AY137" s="229" t="s">
        <v>119</v>
      </c>
    </row>
    <row r="138" s="2" customFormat="1" ht="24.15" customHeight="1">
      <c r="A138" s="39"/>
      <c r="B138" s="40"/>
      <c r="C138" s="205" t="s">
        <v>7</v>
      </c>
      <c r="D138" s="205" t="s">
        <v>121</v>
      </c>
      <c r="E138" s="206" t="s">
        <v>224</v>
      </c>
      <c r="F138" s="207" t="s">
        <v>225</v>
      </c>
      <c r="G138" s="208" t="s">
        <v>208</v>
      </c>
      <c r="H138" s="209">
        <v>167</v>
      </c>
      <c r="I138" s="210"/>
      <c r="J138" s="211">
        <f>ROUND(I138*H138,2)</f>
        <v>0</v>
      </c>
      <c r="K138" s="207" t="s">
        <v>125</v>
      </c>
      <c r="L138" s="45"/>
      <c r="M138" s="212" t="s">
        <v>19</v>
      </c>
      <c r="N138" s="213" t="s">
        <v>44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0.040000000000000001</v>
      </c>
      <c r="T138" s="215">
        <f>S138*H138</f>
        <v>6.6799999999999997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126</v>
      </c>
      <c r="AT138" s="216" t="s">
        <v>121</v>
      </c>
      <c r="AU138" s="216" t="s">
        <v>84</v>
      </c>
      <c r="AY138" s="18" t="s">
        <v>119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81</v>
      </c>
      <c r="BK138" s="217">
        <f>ROUND(I138*H138,2)</f>
        <v>0</v>
      </c>
      <c r="BL138" s="18" t="s">
        <v>126</v>
      </c>
      <c r="BM138" s="216" t="s">
        <v>226</v>
      </c>
    </row>
    <row r="139" s="13" customFormat="1">
      <c r="A139" s="13"/>
      <c r="B139" s="218"/>
      <c r="C139" s="219"/>
      <c r="D139" s="220" t="s">
        <v>128</v>
      </c>
      <c r="E139" s="221" t="s">
        <v>19</v>
      </c>
      <c r="F139" s="222" t="s">
        <v>227</v>
      </c>
      <c r="G139" s="219"/>
      <c r="H139" s="223">
        <v>167</v>
      </c>
      <c r="I139" s="224"/>
      <c r="J139" s="219"/>
      <c r="K139" s="219"/>
      <c r="L139" s="225"/>
      <c r="M139" s="226"/>
      <c r="N139" s="227"/>
      <c r="O139" s="227"/>
      <c r="P139" s="227"/>
      <c r="Q139" s="227"/>
      <c r="R139" s="227"/>
      <c r="S139" s="227"/>
      <c r="T139" s="22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9" t="s">
        <v>128</v>
      </c>
      <c r="AU139" s="229" t="s">
        <v>84</v>
      </c>
      <c r="AV139" s="13" t="s">
        <v>84</v>
      </c>
      <c r="AW139" s="13" t="s">
        <v>34</v>
      </c>
      <c r="AX139" s="13" t="s">
        <v>81</v>
      </c>
      <c r="AY139" s="229" t="s">
        <v>119</v>
      </c>
    </row>
    <row r="140" s="2" customFormat="1" ht="14.4" customHeight="1">
      <c r="A140" s="39"/>
      <c r="B140" s="40"/>
      <c r="C140" s="205" t="s">
        <v>228</v>
      </c>
      <c r="D140" s="205" t="s">
        <v>121</v>
      </c>
      <c r="E140" s="206" t="s">
        <v>229</v>
      </c>
      <c r="F140" s="207" t="s">
        <v>230</v>
      </c>
      <c r="G140" s="208" t="s">
        <v>124</v>
      </c>
      <c r="H140" s="209">
        <v>2130</v>
      </c>
      <c r="I140" s="210"/>
      <c r="J140" s="211">
        <f>ROUND(I140*H140,2)</f>
        <v>0</v>
      </c>
      <c r="K140" s="207" t="s">
        <v>125</v>
      </c>
      <c r="L140" s="45"/>
      <c r="M140" s="212" t="s">
        <v>19</v>
      </c>
      <c r="N140" s="213" t="s">
        <v>44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126</v>
      </c>
      <c r="AT140" s="216" t="s">
        <v>121</v>
      </c>
      <c r="AU140" s="216" t="s">
        <v>84</v>
      </c>
      <c r="AY140" s="18" t="s">
        <v>119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81</v>
      </c>
      <c r="BK140" s="217">
        <f>ROUND(I140*H140,2)</f>
        <v>0</v>
      </c>
      <c r="BL140" s="18" t="s">
        <v>126</v>
      </c>
      <c r="BM140" s="216" t="s">
        <v>231</v>
      </c>
    </row>
    <row r="141" s="14" customFormat="1">
      <c r="A141" s="14"/>
      <c r="B141" s="230"/>
      <c r="C141" s="231"/>
      <c r="D141" s="220" t="s">
        <v>128</v>
      </c>
      <c r="E141" s="232" t="s">
        <v>19</v>
      </c>
      <c r="F141" s="233" t="s">
        <v>232</v>
      </c>
      <c r="G141" s="231"/>
      <c r="H141" s="232" t="s">
        <v>19</v>
      </c>
      <c r="I141" s="234"/>
      <c r="J141" s="231"/>
      <c r="K141" s="231"/>
      <c r="L141" s="235"/>
      <c r="M141" s="236"/>
      <c r="N141" s="237"/>
      <c r="O141" s="237"/>
      <c r="P141" s="237"/>
      <c r="Q141" s="237"/>
      <c r="R141" s="237"/>
      <c r="S141" s="237"/>
      <c r="T141" s="23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39" t="s">
        <v>128</v>
      </c>
      <c r="AU141" s="239" t="s">
        <v>84</v>
      </c>
      <c r="AV141" s="14" t="s">
        <v>81</v>
      </c>
      <c r="AW141" s="14" t="s">
        <v>34</v>
      </c>
      <c r="AX141" s="14" t="s">
        <v>73</v>
      </c>
      <c r="AY141" s="239" t="s">
        <v>119</v>
      </c>
    </row>
    <row r="142" s="13" customFormat="1">
      <c r="A142" s="13"/>
      <c r="B142" s="218"/>
      <c r="C142" s="219"/>
      <c r="D142" s="220" t="s">
        <v>128</v>
      </c>
      <c r="E142" s="221" t="s">
        <v>19</v>
      </c>
      <c r="F142" s="222" t="s">
        <v>233</v>
      </c>
      <c r="G142" s="219"/>
      <c r="H142" s="223">
        <v>1950</v>
      </c>
      <c r="I142" s="224"/>
      <c r="J142" s="219"/>
      <c r="K142" s="219"/>
      <c r="L142" s="225"/>
      <c r="M142" s="226"/>
      <c r="N142" s="227"/>
      <c r="O142" s="227"/>
      <c r="P142" s="227"/>
      <c r="Q142" s="227"/>
      <c r="R142" s="227"/>
      <c r="S142" s="227"/>
      <c r="T142" s="22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9" t="s">
        <v>128</v>
      </c>
      <c r="AU142" s="229" t="s">
        <v>84</v>
      </c>
      <c r="AV142" s="13" t="s">
        <v>84</v>
      </c>
      <c r="AW142" s="13" t="s">
        <v>34</v>
      </c>
      <c r="AX142" s="13" t="s">
        <v>73</v>
      </c>
      <c r="AY142" s="229" t="s">
        <v>119</v>
      </c>
    </row>
    <row r="143" s="13" customFormat="1">
      <c r="A143" s="13"/>
      <c r="B143" s="218"/>
      <c r="C143" s="219"/>
      <c r="D143" s="220" t="s">
        <v>128</v>
      </c>
      <c r="E143" s="221" t="s">
        <v>19</v>
      </c>
      <c r="F143" s="222" t="s">
        <v>234</v>
      </c>
      <c r="G143" s="219"/>
      <c r="H143" s="223">
        <v>180</v>
      </c>
      <c r="I143" s="224"/>
      <c r="J143" s="219"/>
      <c r="K143" s="219"/>
      <c r="L143" s="225"/>
      <c r="M143" s="226"/>
      <c r="N143" s="227"/>
      <c r="O143" s="227"/>
      <c r="P143" s="227"/>
      <c r="Q143" s="227"/>
      <c r="R143" s="227"/>
      <c r="S143" s="227"/>
      <c r="T143" s="22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9" t="s">
        <v>128</v>
      </c>
      <c r="AU143" s="229" t="s">
        <v>84</v>
      </c>
      <c r="AV143" s="13" t="s">
        <v>84</v>
      </c>
      <c r="AW143" s="13" t="s">
        <v>34</v>
      </c>
      <c r="AX143" s="13" t="s">
        <v>73</v>
      </c>
      <c r="AY143" s="229" t="s">
        <v>119</v>
      </c>
    </row>
    <row r="144" s="15" customFormat="1">
      <c r="A144" s="15"/>
      <c r="B144" s="240"/>
      <c r="C144" s="241"/>
      <c r="D144" s="220" t="s">
        <v>128</v>
      </c>
      <c r="E144" s="242" t="s">
        <v>19</v>
      </c>
      <c r="F144" s="243" t="s">
        <v>218</v>
      </c>
      <c r="G144" s="241"/>
      <c r="H144" s="244">
        <v>2130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0" t="s">
        <v>128</v>
      </c>
      <c r="AU144" s="250" t="s">
        <v>84</v>
      </c>
      <c r="AV144" s="15" t="s">
        <v>126</v>
      </c>
      <c r="AW144" s="15" t="s">
        <v>34</v>
      </c>
      <c r="AX144" s="15" t="s">
        <v>81</v>
      </c>
      <c r="AY144" s="250" t="s">
        <v>119</v>
      </c>
    </row>
    <row r="145" s="2" customFormat="1" ht="24.15" customHeight="1">
      <c r="A145" s="39"/>
      <c r="B145" s="40"/>
      <c r="C145" s="205" t="s">
        <v>235</v>
      </c>
      <c r="D145" s="205" t="s">
        <v>121</v>
      </c>
      <c r="E145" s="206" t="s">
        <v>236</v>
      </c>
      <c r="F145" s="207" t="s">
        <v>237</v>
      </c>
      <c r="G145" s="208" t="s">
        <v>238</v>
      </c>
      <c r="H145" s="209">
        <v>865.25</v>
      </c>
      <c r="I145" s="210"/>
      <c r="J145" s="211">
        <f>ROUND(I145*H145,2)</f>
        <v>0</v>
      </c>
      <c r="K145" s="207" t="s">
        <v>125</v>
      </c>
      <c r="L145" s="45"/>
      <c r="M145" s="212" t="s">
        <v>19</v>
      </c>
      <c r="N145" s="213" t="s">
        <v>44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126</v>
      </c>
      <c r="AT145" s="216" t="s">
        <v>121</v>
      </c>
      <c r="AU145" s="216" t="s">
        <v>84</v>
      </c>
      <c r="AY145" s="18" t="s">
        <v>119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81</v>
      </c>
      <c r="BK145" s="217">
        <f>ROUND(I145*H145,2)</f>
        <v>0</v>
      </c>
      <c r="BL145" s="18" t="s">
        <v>126</v>
      </c>
      <c r="BM145" s="216" t="s">
        <v>239</v>
      </c>
    </row>
    <row r="146" s="14" customFormat="1">
      <c r="A146" s="14"/>
      <c r="B146" s="230"/>
      <c r="C146" s="231"/>
      <c r="D146" s="220" t="s">
        <v>128</v>
      </c>
      <c r="E146" s="232" t="s">
        <v>19</v>
      </c>
      <c r="F146" s="233" t="s">
        <v>240</v>
      </c>
      <c r="G146" s="231"/>
      <c r="H146" s="232" t="s">
        <v>19</v>
      </c>
      <c r="I146" s="234"/>
      <c r="J146" s="231"/>
      <c r="K146" s="231"/>
      <c r="L146" s="235"/>
      <c r="M146" s="236"/>
      <c r="N146" s="237"/>
      <c r="O146" s="237"/>
      <c r="P146" s="237"/>
      <c r="Q146" s="237"/>
      <c r="R146" s="237"/>
      <c r="S146" s="237"/>
      <c r="T146" s="23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39" t="s">
        <v>128</v>
      </c>
      <c r="AU146" s="239" t="s">
        <v>84</v>
      </c>
      <c r="AV146" s="14" t="s">
        <v>81</v>
      </c>
      <c r="AW146" s="14" t="s">
        <v>34</v>
      </c>
      <c r="AX146" s="14" t="s">
        <v>73</v>
      </c>
      <c r="AY146" s="239" t="s">
        <v>119</v>
      </c>
    </row>
    <row r="147" s="13" customFormat="1">
      <c r="A147" s="13"/>
      <c r="B147" s="218"/>
      <c r="C147" s="219"/>
      <c r="D147" s="220" t="s">
        <v>128</v>
      </c>
      <c r="E147" s="221" t="s">
        <v>19</v>
      </c>
      <c r="F147" s="222" t="s">
        <v>241</v>
      </c>
      <c r="G147" s="219"/>
      <c r="H147" s="223">
        <v>470</v>
      </c>
      <c r="I147" s="224"/>
      <c r="J147" s="219"/>
      <c r="K147" s="219"/>
      <c r="L147" s="225"/>
      <c r="M147" s="226"/>
      <c r="N147" s="227"/>
      <c r="O147" s="227"/>
      <c r="P147" s="227"/>
      <c r="Q147" s="227"/>
      <c r="R147" s="227"/>
      <c r="S147" s="227"/>
      <c r="T147" s="22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9" t="s">
        <v>128</v>
      </c>
      <c r="AU147" s="229" t="s">
        <v>84</v>
      </c>
      <c r="AV147" s="13" t="s">
        <v>84</v>
      </c>
      <c r="AW147" s="13" t="s">
        <v>34</v>
      </c>
      <c r="AX147" s="13" t="s">
        <v>73</v>
      </c>
      <c r="AY147" s="229" t="s">
        <v>119</v>
      </c>
    </row>
    <row r="148" s="13" customFormat="1">
      <c r="A148" s="13"/>
      <c r="B148" s="218"/>
      <c r="C148" s="219"/>
      <c r="D148" s="220" t="s">
        <v>128</v>
      </c>
      <c r="E148" s="221" t="s">
        <v>19</v>
      </c>
      <c r="F148" s="222" t="s">
        <v>242</v>
      </c>
      <c r="G148" s="219"/>
      <c r="H148" s="223">
        <v>54</v>
      </c>
      <c r="I148" s="224"/>
      <c r="J148" s="219"/>
      <c r="K148" s="219"/>
      <c r="L148" s="225"/>
      <c r="M148" s="226"/>
      <c r="N148" s="227"/>
      <c r="O148" s="227"/>
      <c r="P148" s="227"/>
      <c r="Q148" s="227"/>
      <c r="R148" s="227"/>
      <c r="S148" s="227"/>
      <c r="T148" s="22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9" t="s">
        <v>128</v>
      </c>
      <c r="AU148" s="229" t="s">
        <v>84</v>
      </c>
      <c r="AV148" s="13" t="s">
        <v>84</v>
      </c>
      <c r="AW148" s="13" t="s">
        <v>34</v>
      </c>
      <c r="AX148" s="13" t="s">
        <v>73</v>
      </c>
      <c r="AY148" s="229" t="s">
        <v>119</v>
      </c>
    </row>
    <row r="149" s="14" customFormat="1">
      <c r="A149" s="14"/>
      <c r="B149" s="230"/>
      <c r="C149" s="231"/>
      <c r="D149" s="220" t="s">
        <v>128</v>
      </c>
      <c r="E149" s="232" t="s">
        <v>19</v>
      </c>
      <c r="F149" s="233" t="s">
        <v>243</v>
      </c>
      <c r="G149" s="231"/>
      <c r="H149" s="232" t="s">
        <v>19</v>
      </c>
      <c r="I149" s="234"/>
      <c r="J149" s="231"/>
      <c r="K149" s="231"/>
      <c r="L149" s="235"/>
      <c r="M149" s="236"/>
      <c r="N149" s="237"/>
      <c r="O149" s="237"/>
      <c r="P149" s="237"/>
      <c r="Q149" s="237"/>
      <c r="R149" s="237"/>
      <c r="S149" s="237"/>
      <c r="T149" s="23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39" t="s">
        <v>128</v>
      </c>
      <c r="AU149" s="239" t="s">
        <v>84</v>
      </c>
      <c r="AV149" s="14" t="s">
        <v>81</v>
      </c>
      <c r="AW149" s="14" t="s">
        <v>34</v>
      </c>
      <c r="AX149" s="14" t="s">
        <v>73</v>
      </c>
      <c r="AY149" s="239" t="s">
        <v>119</v>
      </c>
    </row>
    <row r="150" s="14" customFormat="1">
      <c r="A150" s="14"/>
      <c r="B150" s="230"/>
      <c r="C150" s="231"/>
      <c r="D150" s="220" t="s">
        <v>128</v>
      </c>
      <c r="E150" s="232" t="s">
        <v>19</v>
      </c>
      <c r="F150" s="233" t="s">
        <v>244</v>
      </c>
      <c r="G150" s="231"/>
      <c r="H150" s="232" t="s">
        <v>19</v>
      </c>
      <c r="I150" s="234"/>
      <c r="J150" s="231"/>
      <c r="K150" s="231"/>
      <c r="L150" s="235"/>
      <c r="M150" s="236"/>
      <c r="N150" s="237"/>
      <c r="O150" s="237"/>
      <c r="P150" s="237"/>
      <c r="Q150" s="237"/>
      <c r="R150" s="237"/>
      <c r="S150" s="237"/>
      <c r="T150" s="23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39" t="s">
        <v>128</v>
      </c>
      <c r="AU150" s="239" t="s">
        <v>84</v>
      </c>
      <c r="AV150" s="14" t="s">
        <v>81</v>
      </c>
      <c r="AW150" s="14" t="s">
        <v>34</v>
      </c>
      <c r="AX150" s="14" t="s">
        <v>73</v>
      </c>
      <c r="AY150" s="239" t="s">
        <v>119</v>
      </c>
    </row>
    <row r="151" s="14" customFormat="1">
      <c r="A151" s="14"/>
      <c r="B151" s="230"/>
      <c r="C151" s="231"/>
      <c r="D151" s="220" t="s">
        <v>128</v>
      </c>
      <c r="E151" s="232" t="s">
        <v>19</v>
      </c>
      <c r="F151" s="233" t="s">
        <v>245</v>
      </c>
      <c r="G151" s="231"/>
      <c r="H151" s="232" t="s">
        <v>19</v>
      </c>
      <c r="I151" s="234"/>
      <c r="J151" s="231"/>
      <c r="K151" s="231"/>
      <c r="L151" s="235"/>
      <c r="M151" s="236"/>
      <c r="N151" s="237"/>
      <c r="O151" s="237"/>
      <c r="P151" s="237"/>
      <c r="Q151" s="237"/>
      <c r="R151" s="237"/>
      <c r="S151" s="237"/>
      <c r="T151" s="23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39" t="s">
        <v>128</v>
      </c>
      <c r="AU151" s="239" t="s">
        <v>84</v>
      </c>
      <c r="AV151" s="14" t="s">
        <v>81</v>
      </c>
      <c r="AW151" s="14" t="s">
        <v>34</v>
      </c>
      <c r="AX151" s="14" t="s">
        <v>73</v>
      </c>
      <c r="AY151" s="239" t="s">
        <v>119</v>
      </c>
    </row>
    <row r="152" s="13" customFormat="1">
      <c r="A152" s="13"/>
      <c r="B152" s="218"/>
      <c r="C152" s="219"/>
      <c r="D152" s="220" t="s">
        <v>128</v>
      </c>
      <c r="E152" s="221" t="s">
        <v>19</v>
      </c>
      <c r="F152" s="222" t="s">
        <v>246</v>
      </c>
      <c r="G152" s="219"/>
      <c r="H152" s="223">
        <v>296.25</v>
      </c>
      <c r="I152" s="224"/>
      <c r="J152" s="219"/>
      <c r="K152" s="219"/>
      <c r="L152" s="225"/>
      <c r="M152" s="226"/>
      <c r="N152" s="227"/>
      <c r="O152" s="227"/>
      <c r="P152" s="227"/>
      <c r="Q152" s="227"/>
      <c r="R152" s="227"/>
      <c r="S152" s="227"/>
      <c r="T152" s="22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9" t="s">
        <v>128</v>
      </c>
      <c r="AU152" s="229" t="s">
        <v>84</v>
      </c>
      <c r="AV152" s="13" t="s">
        <v>84</v>
      </c>
      <c r="AW152" s="13" t="s">
        <v>34</v>
      </c>
      <c r="AX152" s="13" t="s">
        <v>73</v>
      </c>
      <c r="AY152" s="229" t="s">
        <v>119</v>
      </c>
    </row>
    <row r="153" s="14" customFormat="1">
      <c r="A153" s="14"/>
      <c r="B153" s="230"/>
      <c r="C153" s="231"/>
      <c r="D153" s="220" t="s">
        <v>128</v>
      </c>
      <c r="E153" s="232" t="s">
        <v>19</v>
      </c>
      <c r="F153" s="233" t="s">
        <v>247</v>
      </c>
      <c r="G153" s="231"/>
      <c r="H153" s="232" t="s">
        <v>19</v>
      </c>
      <c r="I153" s="234"/>
      <c r="J153" s="231"/>
      <c r="K153" s="231"/>
      <c r="L153" s="235"/>
      <c r="M153" s="236"/>
      <c r="N153" s="237"/>
      <c r="O153" s="237"/>
      <c r="P153" s="237"/>
      <c r="Q153" s="237"/>
      <c r="R153" s="237"/>
      <c r="S153" s="237"/>
      <c r="T153" s="23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39" t="s">
        <v>128</v>
      </c>
      <c r="AU153" s="239" t="s">
        <v>84</v>
      </c>
      <c r="AV153" s="14" t="s">
        <v>81</v>
      </c>
      <c r="AW153" s="14" t="s">
        <v>34</v>
      </c>
      <c r="AX153" s="14" t="s">
        <v>73</v>
      </c>
      <c r="AY153" s="239" t="s">
        <v>119</v>
      </c>
    </row>
    <row r="154" s="13" customFormat="1">
      <c r="A154" s="13"/>
      <c r="B154" s="218"/>
      <c r="C154" s="219"/>
      <c r="D154" s="220" t="s">
        <v>128</v>
      </c>
      <c r="E154" s="221" t="s">
        <v>19</v>
      </c>
      <c r="F154" s="222" t="s">
        <v>248</v>
      </c>
      <c r="G154" s="219"/>
      <c r="H154" s="223">
        <v>45</v>
      </c>
      <c r="I154" s="224"/>
      <c r="J154" s="219"/>
      <c r="K154" s="219"/>
      <c r="L154" s="225"/>
      <c r="M154" s="226"/>
      <c r="N154" s="227"/>
      <c r="O154" s="227"/>
      <c r="P154" s="227"/>
      <c r="Q154" s="227"/>
      <c r="R154" s="227"/>
      <c r="S154" s="227"/>
      <c r="T154" s="22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9" t="s">
        <v>128</v>
      </c>
      <c r="AU154" s="229" t="s">
        <v>84</v>
      </c>
      <c r="AV154" s="13" t="s">
        <v>84</v>
      </c>
      <c r="AW154" s="13" t="s">
        <v>34</v>
      </c>
      <c r="AX154" s="13" t="s">
        <v>73</v>
      </c>
      <c r="AY154" s="229" t="s">
        <v>119</v>
      </c>
    </row>
    <row r="155" s="15" customFormat="1">
      <c r="A155" s="15"/>
      <c r="B155" s="240"/>
      <c r="C155" s="241"/>
      <c r="D155" s="220" t="s">
        <v>128</v>
      </c>
      <c r="E155" s="242" t="s">
        <v>19</v>
      </c>
      <c r="F155" s="243" t="s">
        <v>218</v>
      </c>
      <c r="G155" s="241"/>
      <c r="H155" s="244">
        <v>865.25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0" t="s">
        <v>128</v>
      </c>
      <c r="AU155" s="250" t="s">
        <v>84</v>
      </c>
      <c r="AV155" s="15" t="s">
        <v>126</v>
      </c>
      <c r="AW155" s="15" t="s">
        <v>34</v>
      </c>
      <c r="AX155" s="15" t="s">
        <v>81</v>
      </c>
      <c r="AY155" s="250" t="s">
        <v>119</v>
      </c>
    </row>
    <row r="156" s="14" customFormat="1">
      <c r="A156" s="14"/>
      <c r="B156" s="230"/>
      <c r="C156" s="231"/>
      <c r="D156" s="220" t="s">
        <v>128</v>
      </c>
      <c r="E156" s="232" t="s">
        <v>19</v>
      </c>
      <c r="F156" s="233" t="s">
        <v>249</v>
      </c>
      <c r="G156" s="231"/>
      <c r="H156" s="232" t="s">
        <v>19</v>
      </c>
      <c r="I156" s="234"/>
      <c r="J156" s="231"/>
      <c r="K156" s="231"/>
      <c r="L156" s="235"/>
      <c r="M156" s="236"/>
      <c r="N156" s="237"/>
      <c r="O156" s="237"/>
      <c r="P156" s="237"/>
      <c r="Q156" s="237"/>
      <c r="R156" s="237"/>
      <c r="S156" s="237"/>
      <c r="T156" s="23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39" t="s">
        <v>128</v>
      </c>
      <c r="AU156" s="239" t="s">
        <v>84</v>
      </c>
      <c r="AV156" s="14" t="s">
        <v>81</v>
      </c>
      <c r="AW156" s="14" t="s">
        <v>34</v>
      </c>
      <c r="AX156" s="14" t="s">
        <v>73</v>
      </c>
      <c r="AY156" s="239" t="s">
        <v>119</v>
      </c>
    </row>
    <row r="157" s="2" customFormat="1" ht="24.15" customHeight="1">
      <c r="A157" s="39"/>
      <c r="B157" s="40"/>
      <c r="C157" s="205" t="s">
        <v>250</v>
      </c>
      <c r="D157" s="205" t="s">
        <v>121</v>
      </c>
      <c r="E157" s="206" t="s">
        <v>251</v>
      </c>
      <c r="F157" s="207" t="s">
        <v>252</v>
      </c>
      <c r="G157" s="208" t="s">
        <v>238</v>
      </c>
      <c r="H157" s="209">
        <v>17.5</v>
      </c>
      <c r="I157" s="210"/>
      <c r="J157" s="211">
        <f>ROUND(I157*H157,2)</f>
        <v>0</v>
      </c>
      <c r="K157" s="207" t="s">
        <v>125</v>
      </c>
      <c r="L157" s="45"/>
      <c r="M157" s="212" t="s">
        <v>19</v>
      </c>
      <c r="N157" s="213" t="s">
        <v>44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126</v>
      </c>
      <c r="AT157" s="216" t="s">
        <v>121</v>
      </c>
      <c r="AU157" s="216" t="s">
        <v>84</v>
      </c>
      <c r="AY157" s="18" t="s">
        <v>119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81</v>
      </c>
      <c r="BK157" s="217">
        <f>ROUND(I157*H157,2)</f>
        <v>0</v>
      </c>
      <c r="BL157" s="18" t="s">
        <v>126</v>
      </c>
      <c r="BM157" s="216" t="s">
        <v>253</v>
      </c>
    </row>
    <row r="158" s="14" customFormat="1">
      <c r="A158" s="14"/>
      <c r="B158" s="230"/>
      <c r="C158" s="231"/>
      <c r="D158" s="220" t="s">
        <v>128</v>
      </c>
      <c r="E158" s="232" t="s">
        <v>19</v>
      </c>
      <c r="F158" s="233" t="s">
        <v>254</v>
      </c>
      <c r="G158" s="231"/>
      <c r="H158" s="232" t="s">
        <v>19</v>
      </c>
      <c r="I158" s="234"/>
      <c r="J158" s="231"/>
      <c r="K158" s="231"/>
      <c r="L158" s="235"/>
      <c r="M158" s="236"/>
      <c r="N158" s="237"/>
      <c r="O158" s="237"/>
      <c r="P158" s="237"/>
      <c r="Q158" s="237"/>
      <c r="R158" s="237"/>
      <c r="S158" s="237"/>
      <c r="T158" s="23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39" t="s">
        <v>128</v>
      </c>
      <c r="AU158" s="239" t="s">
        <v>84</v>
      </c>
      <c r="AV158" s="14" t="s">
        <v>81</v>
      </c>
      <c r="AW158" s="14" t="s">
        <v>34</v>
      </c>
      <c r="AX158" s="14" t="s">
        <v>73</v>
      </c>
      <c r="AY158" s="239" t="s">
        <v>119</v>
      </c>
    </row>
    <row r="159" s="13" customFormat="1">
      <c r="A159" s="13"/>
      <c r="B159" s="218"/>
      <c r="C159" s="219"/>
      <c r="D159" s="220" t="s">
        <v>128</v>
      </c>
      <c r="E159" s="221" t="s">
        <v>19</v>
      </c>
      <c r="F159" s="222" t="s">
        <v>255</v>
      </c>
      <c r="G159" s="219"/>
      <c r="H159" s="223">
        <v>2.5</v>
      </c>
      <c r="I159" s="224"/>
      <c r="J159" s="219"/>
      <c r="K159" s="219"/>
      <c r="L159" s="225"/>
      <c r="M159" s="226"/>
      <c r="N159" s="227"/>
      <c r="O159" s="227"/>
      <c r="P159" s="227"/>
      <c r="Q159" s="227"/>
      <c r="R159" s="227"/>
      <c r="S159" s="227"/>
      <c r="T159" s="22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9" t="s">
        <v>128</v>
      </c>
      <c r="AU159" s="229" t="s">
        <v>84</v>
      </c>
      <c r="AV159" s="13" t="s">
        <v>84</v>
      </c>
      <c r="AW159" s="13" t="s">
        <v>34</v>
      </c>
      <c r="AX159" s="13" t="s">
        <v>73</v>
      </c>
      <c r="AY159" s="229" t="s">
        <v>119</v>
      </c>
    </row>
    <row r="160" s="13" customFormat="1">
      <c r="A160" s="13"/>
      <c r="B160" s="218"/>
      <c r="C160" s="219"/>
      <c r="D160" s="220" t="s">
        <v>128</v>
      </c>
      <c r="E160" s="221" t="s">
        <v>19</v>
      </c>
      <c r="F160" s="222" t="s">
        <v>256</v>
      </c>
      <c r="G160" s="219"/>
      <c r="H160" s="223">
        <v>4</v>
      </c>
      <c r="I160" s="224"/>
      <c r="J160" s="219"/>
      <c r="K160" s="219"/>
      <c r="L160" s="225"/>
      <c r="M160" s="226"/>
      <c r="N160" s="227"/>
      <c r="O160" s="227"/>
      <c r="P160" s="227"/>
      <c r="Q160" s="227"/>
      <c r="R160" s="227"/>
      <c r="S160" s="227"/>
      <c r="T160" s="22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9" t="s">
        <v>128</v>
      </c>
      <c r="AU160" s="229" t="s">
        <v>84</v>
      </c>
      <c r="AV160" s="13" t="s">
        <v>84</v>
      </c>
      <c r="AW160" s="13" t="s">
        <v>34</v>
      </c>
      <c r="AX160" s="13" t="s">
        <v>73</v>
      </c>
      <c r="AY160" s="229" t="s">
        <v>119</v>
      </c>
    </row>
    <row r="161" s="13" customFormat="1">
      <c r="A161" s="13"/>
      <c r="B161" s="218"/>
      <c r="C161" s="219"/>
      <c r="D161" s="220" t="s">
        <v>128</v>
      </c>
      <c r="E161" s="221" t="s">
        <v>19</v>
      </c>
      <c r="F161" s="222" t="s">
        <v>257</v>
      </c>
      <c r="G161" s="219"/>
      <c r="H161" s="223">
        <v>5</v>
      </c>
      <c r="I161" s="224"/>
      <c r="J161" s="219"/>
      <c r="K161" s="219"/>
      <c r="L161" s="225"/>
      <c r="M161" s="226"/>
      <c r="N161" s="227"/>
      <c r="O161" s="227"/>
      <c r="P161" s="227"/>
      <c r="Q161" s="227"/>
      <c r="R161" s="227"/>
      <c r="S161" s="227"/>
      <c r="T161" s="22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9" t="s">
        <v>128</v>
      </c>
      <c r="AU161" s="229" t="s">
        <v>84</v>
      </c>
      <c r="AV161" s="13" t="s">
        <v>84</v>
      </c>
      <c r="AW161" s="13" t="s">
        <v>34</v>
      </c>
      <c r="AX161" s="13" t="s">
        <v>73</v>
      </c>
      <c r="AY161" s="229" t="s">
        <v>119</v>
      </c>
    </row>
    <row r="162" s="13" customFormat="1">
      <c r="A162" s="13"/>
      <c r="B162" s="218"/>
      <c r="C162" s="219"/>
      <c r="D162" s="220" t="s">
        <v>128</v>
      </c>
      <c r="E162" s="221" t="s">
        <v>19</v>
      </c>
      <c r="F162" s="222" t="s">
        <v>258</v>
      </c>
      <c r="G162" s="219"/>
      <c r="H162" s="223">
        <v>3.5</v>
      </c>
      <c r="I162" s="224"/>
      <c r="J162" s="219"/>
      <c r="K162" s="219"/>
      <c r="L162" s="225"/>
      <c r="M162" s="226"/>
      <c r="N162" s="227"/>
      <c r="O162" s="227"/>
      <c r="P162" s="227"/>
      <c r="Q162" s="227"/>
      <c r="R162" s="227"/>
      <c r="S162" s="227"/>
      <c r="T162" s="22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9" t="s">
        <v>128</v>
      </c>
      <c r="AU162" s="229" t="s">
        <v>84</v>
      </c>
      <c r="AV162" s="13" t="s">
        <v>84</v>
      </c>
      <c r="AW162" s="13" t="s">
        <v>34</v>
      </c>
      <c r="AX162" s="13" t="s">
        <v>73</v>
      </c>
      <c r="AY162" s="229" t="s">
        <v>119</v>
      </c>
    </row>
    <row r="163" s="13" customFormat="1">
      <c r="A163" s="13"/>
      <c r="B163" s="218"/>
      <c r="C163" s="219"/>
      <c r="D163" s="220" t="s">
        <v>128</v>
      </c>
      <c r="E163" s="221" t="s">
        <v>19</v>
      </c>
      <c r="F163" s="222" t="s">
        <v>259</v>
      </c>
      <c r="G163" s="219"/>
      <c r="H163" s="223">
        <v>2.5</v>
      </c>
      <c r="I163" s="224"/>
      <c r="J163" s="219"/>
      <c r="K163" s="219"/>
      <c r="L163" s="225"/>
      <c r="M163" s="226"/>
      <c r="N163" s="227"/>
      <c r="O163" s="227"/>
      <c r="P163" s="227"/>
      <c r="Q163" s="227"/>
      <c r="R163" s="227"/>
      <c r="S163" s="227"/>
      <c r="T163" s="22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9" t="s">
        <v>128</v>
      </c>
      <c r="AU163" s="229" t="s">
        <v>84</v>
      </c>
      <c r="AV163" s="13" t="s">
        <v>84</v>
      </c>
      <c r="AW163" s="13" t="s">
        <v>34</v>
      </c>
      <c r="AX163" s="13" t="s">
        <v>73</v>
      </c>
      <c r="AY163" s="229" t="s">
        <v>119</v>
      </c>
    </row>
    <row r="164" s="15" customFormat="1">
      <c r="A164" s="15"/>
      <c r="B164" s="240"/>
      <c r="C164" s="241"/>
      <c r="D164" s="220" t="s">
        <v>128</v>
      </c>
      <c r="E164" s="242" t="s">
        <v>19</v>
      </c>
      <c r="F164" s="243" t="s">
        <v>218</v>
      </c>
      <c r="G164" s="241"/>
      <c r="H164" s="244">
        <v>17.5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0" t="s">
        <v>128</v>
      </c>
      <c r="AU164" s="250" t="s">
        <v>84</v>
      </c>
      <c r="AV164" s="15" t="s">
        <v>126</v>
      </c>
      <c r="AW164" s="15" t="s">
        <v>34</v>
      </c>
      <c r="AX164" s="15" t="s">
        <v>81</v>
      </c>
      <c r="AY164" s="250" t="s">
        <v>119</v>
      </c>
    </row>
    <row r="165" s="2" customFormat="1" ht="24.15" customHeight="1">
      <c r="A165" s="39"/>
      <c r="B165" s="40"/>
      <c r="C165" s="205" t="s">
        <v>260</v>
      </c>
      <c r="D165" s="205" t="s">
        <v>121</v>
      </c>
      <c r="E165" s="206" t="s">
        <v>261</v>
      </c>
      <c r="F165" s="207" t="s">
        <v>262</v>
      </c>
      <c r="G165" s="208" t="s">
        <v>238</v>
      </c>
      <c r="H165" s="209">
        <v>27</v>
      </c>
      <c r="I165" s="210"/>
      <c r="J165" s="211">
        <f>ROUND(I165*H165,2)</f>
        <v>0</v>
      </c>
      <c r="K165" s="207" t="s">
        <v>125</v>
      </c>
      <c r="L165" s="45"/>
      <c r="M165" s="212" t="s">
        <v>19</v>
      </c>
      <c r="N165" s="213" t="s">
        <v>44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126</v>
      </c>
      <c r="AT165" s="216" t="s">
        <v>121</v>
      </c>
      <c r="AU165" s="216" t="s">
        <v>84</v>
      </c>
      <c r="AY165" s="18" t="s">
        <v>119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81</v>
      </c>
      <c r="BK165" s="217">
        <f>ROUND(I165*H165,2)</f>
        <v>0</v>
      </c>
      <c r="BL165" s="18" t="s">
        <v>126</v>
      </c>
      <c r="BM165" s="216" t="s">
        <v>263</v>
      </c>
    </row>
    <row r="166" s="14" customFormat="1">
      <c r="A166" s="14"/>
      <c r="B166" s="230"/>
      <c r="C166" s="231"/>
      <c r="D166" s="220" t="s">
        <v>128</v>
      </c>
      <c r="E166" s="232" t="s">
        <v>19</v>
      </c>
      <c r="F166" s="233" t="s">
        <v>264</v>
      </c>
      <c r="G166" s="231"/>
      <c r="H166" s="232" t="s">
        <v>19</v>
      </c>
      <c r="I166" s="234"/>
      <c r="J166" s="231"/>
      <c r="K166" s="231"/>
      <c r="L166" s="235"/>
      <c r="M166" s="236"/>
      <c r="N166" s="237"/>
      <c r="O166" s="237"/>
      <c r="P166" s="237"/>
      <c r="Q166" s="237"/>
      <c r="R166" s="237"/>
      <c r="S166" s="237"/>
      <c r="T166" s="23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39" t="s">
        <v>128</v>
      </c>
      <c r="AU166" s="239" t="s">
        <v>84</v>
      </c>
      <c r="AV166" s="14" t="s">
        <v>81</v>
      </c>
      <c r="AW166" s="14" t="s">
        <v>34</v>
      </c>
      <c r="AX166" s="14" t="s">
        <v>73</v>
      </c>
      <c r="AY166" s="239" t="s">
        <v>119</v>
      </c>
    </row>
    <row r="167" s="13" customFormat="1">
      <c r="A167" s="13"/>
      <c r="B167" s="218"/>
      <c r="C167" s="219"/>
      <c r="D167" s="220" t="s">
        <v>128</v>
      </c>
      <c r="E167" s="221" t="s">
        <v>19</v>
      </c>
      <c r="F167" s="222" t="s">
        <v>265</v>
      </c>
      <c r="G167" s="219"/>
      <c r="H167" s="223">
        <v>27</v>
      </c>
      <c r="I167" s="224"/>
      <c r="J167" s="219"/>
      <c r="K167" s="219"/>
      <c r="L167" s="225"/>
      <c r="M167" s="226"/>
      <c r="N167" s="227"/>
      <c r="O167" s="227"/>
      <c r="P167" s="227"/>
      <c r="Q167" s="227"/>
      <c r="R167" s="227"/>
      <c r="S167" s="227"/>
      <c r="T167" s="22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9" t="s">
        <v>128</v>
      </c>
      <c r="AU167" s="229" t="s">
        <v>84</v>
      </c>
      <c r="AV167" s="13" t="s">
        <v>84</v>
      </c>
      <c r="AW167" s="13" t="s">
        <v>34</v>
      </c>
      <c r="AX167" s="13" t="s">
        <v>81</v>
      </c>
      <c r="AY167" s="229" t="s">
        <v>119</v>
      </c>
    </row>
    <row r="168" s="14" customFormat="1">
      <c r="A168" s="14"/>
      <c r="B168" s="230"/>
      <c r="C168" s="231"/>
      <c r="D168" s="220" t="s">
        <v>128</v>
      </c>
      <c r="E168" s="232" t="s">
        <v>19</v>
      </c>
      <c r="F168" s="233" t="s">
        <v>266</v>
      </c>
      <c r="G168" s="231"/>
      <c r="H168" s="232" t="s">
        <v>19</v>
      </c>
      <c r="I168" s="234"/>
      <c r="J168" s="231"/>
      <c r="K168" s="231"/>
      <c r="L168" s="235"/>
      <c r="M168" s="236"/>
      <c r="N168" s="237"/>
      <c r="O168" s="237"/>
      <c r="P168" s="237"/>
      <c r="Q168" s="237"/>
      <c r="R168" s="237"/>
      <c r="S168" s="237"/>
      <c r="T168" s="23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39" t="s">
        <v>128</v>
      </c>
      <c r="AU168" s="239" t="s">
        <v>84</v>
      </c>
      <c r="AV168" s="14" t="s">
        <v>81</v>
      </c>
      <c r="AW168" s="14" t="s">
        <v>34</v>
      </c>
      <c r="AX168" s="14" t="s">
        <v>73</v>
      </c>
      <c r="AY168" s="239" t="s">
        <v>119</v>
      </c>
    </row>
    <row r="169" s="2" customFormat="1" ht="24.15" customHeight="1">
      <c r="A169" s="39"/>
      <c r="B169" s="40"/>
      <c r="C169" s="205" t="s">
        <v>267</v>
      </c>
      <c r="D169" s="205" t="s">
        <v>121</v>
      </c>
      <c r="E169" s="206" t="s">
        <v>268</v>
      </c>
      <c r="F169" s="207" t="s">
        <v>269</v>
      </c>
      <c r="G169" s="208" t="s">
        <v>238</v>
      </c>
      <c r="H169" s="209">
        <v>64.599999999999994</v>
      </c>
      <c r="I169" s="210"/>
      <c r="J169" s="211">
        <f>ROUND(I169*H169,2)</f>
        <v>0</v>
      </c>
      <c r="K169" s="207" t="s">
        <v>125</v>
      </c>
      <c r="L169" s="45"/>
      <c r="M169" s="212" t="s">
        <v>19</v>
      </c>
      <c r="N169" s="213" t="s">
        <v>44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126</v>
      </c>
      <c r="AT169" s="216" t="s">
        <v>121</v>
      </c>
      <c r="AU169" s="216" t="s">
        <v>84</v>
      </c>
      <c r="AY169" s="18" t="s">
        <v>119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81</v>
      </c>
      <c r="BK169" s="217">
        <f>ROUND(I169*H169,2)</f>
        <v>0</v>
      </c>
      <c r="BL169" s="18" t="s">
        <v>126</v>
      </c>
      <c r="BM169" s="216" t="s">
        <v>270</v>
      </c>
    </row>
    <row r="170" s="14" customFormat="1">
      <c r="A170" s="14"/>
      <c r="B170" s="230"/>
      <c r="C170" s="231"/>
      <c r="D170" s="220" t="s">
        <v>128</v>
      </c>
      <c r="E170" s="232" t="s">
        <v>19</v>
      </c>
      <c r="F170" s="233" t="s">
        <v>271</v>
      </c>
      <c r="G170" s="231"/>
      <c r="H170" s="232" t="s">
        <v>19</v>
      </c>
      <c r="I170" s="234"/>
      <c r="J170" s="231"/>
      <c r="K170" s="231"/>
      <c r="L170" s="235"/>
      <c r="M170" s="236"/>
      <c r="N170" s="237"/>
      <c r="O170" s="237"/>
      <c r="P170" s="237"/>
      <c r="Q170" s="237"/>
      <c r="R170" s="237"/>
      <c r="S170" s="237"/>
      <c r="T170" s="23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39" t="s">
        <v>128</v>
      </c>
      <c r="AU170" s="239" t="s">
        <v>84</v>
      </c>
      <c r="AV170" s="14" t="s">
        <v>81</v>
      </c>
      <c r="AW170" s="14" t="s">
        <v>34</v>
      </c>
      <c r="AX170" s="14" t="s">
        <v>73</v>
      </c>
      <c r="AY170" s="239" t="s">
        <v>119</v>
      </c>
    </row>
    <row r="171" s="13" customFormat="1">
      <c r="A171" s="13"/>
      <c r="B171" s="218"/>
      <c r="C171" s="219"/>
      <c r="D171" s="220" t="s">
        <v>128</v>
      </c>
      <c r="E171" s="221" t="s">
        <v>19</v>
      </c>
      <c r="F171" s="222" t="s">
        <v>272</v>
      </c>
      <c r="G171" s="219"/>
      <c r="H171" s="223">
        <v>64.599999999999994</v>
      </c>
      <c r="I171" s="224"/>
      <c r="J171" s="219"/>
      <c r="K171" s="219"/>
      <c r="L171" s="225"/>
      <c r="M171" s="226"/>
      <c r="N171" s="227"/>
      <c r="O171" s="227"/>
      <c r="P171" s="227"/>
      <c r="Q171" s="227"/>
      <c r="R171" s="227"/>
      <c r="S171" s="227"/>
      <c r="T171" s="22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9" t="s">
        <v>128</v>
      </c>
      <c r="AU171" s="229" t="s">
        <v>84</v>
      </c>
      <c r="AV171" s="13" t="s">
        <v>84</v>
      </c>
      <c r="AW171" s="13" t="s">
        <v>34</v>
      </c>
      <c r="AX171" s="13" t="s">
        <v>81</v>
      </c>
      <c r="AY171" s="229" t="s">
        <v>119</v>
      </c>
    </row>
    <row r="172" s="2" customFormat="1" ht="24.15" customHeight="1">
      <c r="A172" s="39"/>
      <c r="B172" s="40"/>
      <c r="C172" s="205" t="s">
        <v>273</v>
      </c>
      <c r="D172" s="205" t="s">
        <v>121</v>
      </c>
      <c r="E172" s="206" t="s">
        <v>274</v>
      </c>
      <c r="F172" s="207" t="s">
        <v>275</v>
      </c>
      <c r="G172" s="208" t="s">
        <v>238</v>
      </c>
      <c r="H172" s="209">
        <v>80.400000000000006</v>
      </c>
      <c r="I172" s="210"/>
      <c r="J172" s="211">
        <f>ROUND(I172*H172,2)</f>
        <v>0</v>
      </c>
      <c r="K172" s="207" t="s">
        <v>125</v>
      </c>
      <c r="L172" s="45"/>
      <c r="M172" s="212" t="s">
        <v>19</v>
      </c>
      <c r="N172" s="213" t="s">
        <v>44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126</v>
      </c>
      <c r="AT172" s="216" t="s">
        <v>121</v>
      </c>
      <c r="AU172" s="216" t="s">
        <v>84</v>
      </c>
      <c r="AY172" s="18" t="s">
        <v>119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81</v>
      </c>
      <c r="BK172" s="217">
        <f>ROUND(I172*H172,2)</f>
        <v>0</v>
      </c>
      <c r="BL172" s="18" t="s">
        <v>126</v>
      </c>
      <c r="BM172" s="216" t="s">
        <v>276</v>
      </c>
    </row>
    <row r="173" s="14" customFormat="1">
      <c r="A173" s="14"/>
      <c r="B173" s="230"/>
      <c r="C173" s="231"/>
      <c r="D173" s="220" t="s">
        <v>128</v>
      </c>
      <c r="E173" s="232" t="s">
        <v>19</v>
      </c>
      <c r="F173" s="233" t="s">
        <v>277</v>
      </c>
      <c r="G173" s="231"/>
      <c r="H173" s="232" t="s">
        <v>19</v>
      </c>
      <c r="I173" s="234"/>
      <c r="J173" s="231"/>
      <c r="K173" s="231"/>
      <c r="L173" s="235"/>
      <c r="M173" s="236"/>
      <c r="N173" s="237"/>
      <c r="O173" s="237"/>
      <c r="P173" s="237"/>
      <c r="Q173" s="237"/>
      <c r="R173" s="237"/>
      <c r="S173" s="237"/>
      <c r="T173" s="23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39" t="s">
        <v>128</v>
      </c>
      <c r="AU173" s="239" t="s">
        <v>84</v>
      </c>
      <c r="AV173" s="14" t="s">
        <v>81</v>
      </c>
      <c r="AW173" s="14" t="s">
        <v>34</v>
      </c>
      <c r="AX173" s="14" t="s">
        <v>73</v>
      </c>
      <c r="AY173" s="239" t="s">
        <v>119</v>
      </c>
    </row>
    <row r="174" s="13" customFormat="1">
      <c r="A174" s="13"/>
      <c r="B174" s="218"/>
      <c r="C174" s="219"/>
      <c r="D174" s="220" t="s">
        <v>128</v>
      </c>
      <c r="E174" s="221" t="s">
        <v>19</v>
      </c>
      <c r="F174" s="222" t="s">
        <v>278</v>
      </c>
      <c r="G174" s="219"/>
      <c r="H174" s="223">
        <v>80.400000000000006</v>
      </c>
      <c r="I174" s="224"/>
      <c r="J174" s="219"/>
      <c r="K174" s="219"/>
      <c r="L174" s="225"/>
      <c r="M174" s="226"/>
      <c r="N174" s="227"/>
      <c r="O174" s="227"/>
      <c r="P174" s="227"/>
      <c r="Q174" s="227"/>
      <c r="R174" s="227"/>
      <c r="S174" s="227"/>
      <c r="T174" s="22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9" t="s">
        <v>128</v>
      </c>
      <c r="AU174" s="229" t="s">
        <v>84</v>
      </c>
      <c r="AV174" s="13" t="s">
        <v>84</v>
      </c>
      <c r="AW174" s="13" t="s">
        <v>34</v>
      </c>
      <c r="AX174" s="13" t="s">
        <v>81</v>
      </c>
      <c r="AY174" s="229" t="s">
        <v>119</v>
      </c>
    </row>
    <row r="175" s="14" customFormat="1">
      <c r="A175" s="14"/>
      <c r="B175" s="230"/>
      <c r="C175" s="231"/>
      <c r="D175" s="220" t="s">
        <v>128</v>
      </c>
      <c r="E175" s="232" t="s">
        <v>19</v>
      </c>
      <c r="F175" s="233" t="s">
        <v>266</v>
      </c>
      <c r="G175" s="231"/>
      <c r="H175" s="232" t="s">
        <v>19</v>
      </c>
      <c r="I175" s="234"/>
      <c r="J175" s="231"/>
      <c r="K175" s="231"/>
      <c r="L175" s="235"/>
      <c r="M175" s="236"/>
      <c r="N175" s="237"/>
      <c r="O175" s="237"/>
      <c r="P175" s="237"/>
      <c r="Q175" s="237"/>
      <c r="R175" s="237"/>
      <c r="S175" s="237"/>
      <c r="T175" s="23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39" t="s">
        <v>128</v>
      </c>
      <c r="AU175" s="239" t="s">
        <v>84</v>
      </c>
      <c r="AV175" s="14" t="s">
        <v>81</v>
      </c>
      <c r="AW175" s="14" t="s">
        <v>34</v>
      </c>
      <c r="AX175" s="14" t="s">
        <v>73</v>
      </c>
      <c r="AY175" s="239" t="s">
        <v>119</v>
      </c>
    </row>
    <row r="176" s="2" customFormat="1" ht="24.15" customHeight="1">
      <c r="A176" s="39"/>
      <c r="B176" s="40"/>
      <c r="C176" s="205" t="s">
        <v>279</v>
      </c>
      <c r="D176" s="205" t="s">
        <v>121</v>
      </c>
      <c r="E176" s="206" t="s">
        <v>280</v>
      </c>
      <c r="F176" s="207" t="s">
        <v>281</v>
      </c>
      <c r="G176" s="208" t="s">
        <v>132</v>
      </c>
      <c r="H176" s="209">
        <v>2</v>
      </c>
      <c r="I176" s="210"/>
      <c r="J176" s="211">
        <f>ROUND(I176*H176,2)</f>
        <v>0</v>
      </c>
      <c r="K176" s="207" t="s">
        <v>125</v>
      </c>
      <c r="L176" s="45"/>
      <c r="M176" s="212" t="s">
        <v>19</v>
      </c>
      <c r="N176" s="213" t="s">
        <v>44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126</v>
      </c>
      <c r="AT176" s="216" t="s">
        <v>121</v>
      </c>
      <c r="AU176" s="216" t="s">
        <v>84</v>
      </c>
      <c r="AY176" s="18" t="s">
        <v>119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81</v>
      </c>
      <c r="BK176" s="217">
        <f>ROUND(I176*H176,2)</f>
        <v>0</v>
      </c>
      <c r="BL176" s="18" t="s">
        <v>126</v>
      </c>
      <c r="BM176" s="216" t="s">
        <v>282</v>
      </c>
    </row>
    <row r="177" s="13" customFormat="1">
      <c r="A177" s="13"/>
      <c r="B177" s="218"/>
      <c r="C177" s="219"/>
      <c r="D177" s="220" t="s">
        <v>128</v>
      </c>
      <c r="E177" s="221" t="s">
        <v>19</v>
      </c>
      <c r="F177" s="222" t="s">
        <v>168</v>
      </c>
      <c r="G177" s="219"/>
      <c r="H177" s="223">
        <v>2</v>
      </c>
      <c r="I177" s="224"/>
      <c r="J177" s="219"/>
      <c r="K177" s="219"/>
      <c r="L177" s="225"/>
      <c r="M177" s="226"/>
      <c r="N177" s="227"/>
      <c r="O177" s="227"/>
      <c r="P177" s="227"/>
      <c r="Q177" s="227"/>
      <c r="R177" s="227"/>
      <c r="S177" s="227"/>
      <c r="T177" s="22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9" t="s">
        <v>128</v>
      </c>
      <c r="AU177" s="229" t="s">
        <v>84</v>
      </c>
      <c r="AV177" s="13" t="s">
        <v>84</v>
      </c>
      <c r="AW177" s="13" t="s">
        <v>34</v>
      </c>
      <c r="AX177" s="13" t="s">
        <v>81</v>
      </c>
      <c r="AY177" s="229" t="s">
        <v>119</v>
      </c>
    </row>
    <row r="178" s="2" customFormat="1" ht="24.15" customHeight="1">
      <c r="A178" s="39"/>
      <c r="B178" s="40"/>
      <c r="C178" s="205" t="s">
        <v>283</v>
      </c>
      <c r="D178" s="205" t="s">
        <v>121</v>
      </c>
      <c r="E178" s="206" t="s">
        <v>284</v>
      </c>
      <c r="F178" s="207" t="s">
        <v>285</v>
      </c>
      <c r="G178" s="208" t="s">
        <v>132</v>
      </c>
      <c r="H178" s="209">
        <v>8</v>
      </c>
      <c r="I178" s="210"/>
      <c r="J178" s="211">
        <f>ROUND(I178*H178,2)</f>
        <v>0</v>
      </c>
      <c r="K178" s="207" t="s">
        <v>125</v>
      </c>
      <c r="L178" s="45"/>
      <c r="M178" s="212" t="s">
        <v>19</v>
      </c>
      <c r="N178" s="213" t="s">
        <v>44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126</v>
      </c>
      <c r="AT178" s="216" t="s">
        <v>121</v>
      </c>
      <c r="AU178" s="216" t="s">
        <v>84</v>
      </c>
      <c r="AY178" s="18" t="s">
        <v>119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81</v>
      </c>
      <c r="BK178" s="217">
        <f>ROUND(I178*H178,2)</f>
        <v>0</v>
      </c>
      <c r="BL178" s="18" t="s">
        <v>126</v>
      </c>
      <c r="BM178" s="216" t="s">
        <v>286</v>
      </c>
    </row>
    <row r="179" s="13" customFormat="1">
      <c r="A179" s="13"/>
      <c r="B179" s="218"/>
      <c r="C179" s="219"/>
      <c r="D179" s="220" t="s">
        <v>128</v>
      </c>
      <c r="E179" s="221" t="s">
        <v>19</v>
      </c>
      <c r="F179" s="222" t="s">
        <v>153</v>
      </c>
      <c r="G179" s="219"/>
      <c r="H179" s="223">
        <v>8</v>
      </c>
      <c r="I179" s="224"/>
      <c r="J179" s="219"/>
      <c r="K179" s="219"/>
      <c r="L179" s="225"/>
      <c r="M179" s="226"/>
      <c r="N179" s="227"/>
      <c r="O179" s="227"/>
      <c r="P179" s="227"/>
      <c r="Q179" s="227"/>
      <c r="R179" s="227"/>
      <c r="S179" s="227"/>
      <c r="T179" s="22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9" t="s">
        <v>128</v>
      </c>
      <c r="AU179" s="229" t="s">
        <v>84</v>
      </c>
      <c r="AV179" s="13" t="s">
        <v>84</v>
      </c>
      <c r="AW179" s="13" t="s">
        <v>34</v>
      </c>
      <c r="AX179" s="13" t="s">
        <v>81</v>
      </c>
      <c r="AY179" s="229" t="s">
        <v>119</v>
      </c>
    </row>
    <row r="180" s="2" customFormat="1" ht="24.15" customHeight="1">
      <c r="A180" s="39"/>
      <c r="B180" s="40"/>
      <c r="C180" s="205" t="s">
        <v>287</v>
      </c>
      <c r="D180" s="205" t="s">
        <v>121</v>
      </c>
      <c r="E180" s="206" t="s">
        <v>288</v>
      </c>
      <c r="F180" s="207" t="s">
        <v>289</v>
      </c>
      <c r="G180" s="208" t="s">
        <v>132</v>
      </c>
      <c r="H180" s="209">
        <v>8</v>
      </c>
      <c r="I180" s="210"/>
      <c r="J180" s="211">
        <f>ROUND(I180*H180,2)</f>
        <v>0</v>
      </c>
      <c r="K180" s="207" t="s">
        <v>125</v>
      </c>
      <c r="L180" s="45"/>
      <c r="M180" s="212" t="s">
        <v>19</v>
      </c>
      <c r="N180" s="213" t="s">
        <v>44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126</v>
      </c>
      <c r="AT180" s="216" t="s">
        <v>121</v>
      </c>
      <c r="AU180" s="216" t="s">
        <v>84</v>
      </c>
      <c r="AY180" s="18" t="s">
        <v>119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81</v>
      </c>
      <c r="BK180" s="217">
        <f>ROUND(I180*H180,2)</f>
        <v>0</v>
      </c>
      <c r="BL180" s="18" t="s">
        <v>126</v>
      </c>
      <c r="BM180" s="216" t="s">
        <v>290</v>
      </c>
    </row>
    <row r="181" s="13" customFormat="1">
      <c r="A181" s="13"/>
      <c r="B181" s="218"/>
      <c r="C181" s="219"/>
      <c r="D181" s="220" t="s">
        <v>128</v>
      </c>
      <c r="E181" s="221" t="s">
        <v>19</v>
      </c>
      <c r="F181" s="222" t="s">
        <v>153</v>
      </c>
      <c r="G181" s="219"/>
      <c r="H181" s="223">
        <v>8</v>
      </c>
      <c r="I181" s="224"/>
      <c r="J181" s="219"/>
      <c r="K181" s="219"/>
      <c r="L181" s="225"/>
      <c r="M181" s="226"/>
      <c r="N181" s="227"/>
      <c r="O181" s="227"/>
      <c r="P181" s="227"/>
      <c r="Q181" s="227"/>
      <c r="R181" s="227"/>
      <c r="S181" s="227"/>
      <c r="T181" s="22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9" t="s">
        <v>128</v>
      </c>
      <c r="AU181" s="229" t="s">
        <v>84</v>
      </c>
      <c r="AV181" s="13" t="s">
        <v>84</v>
      </c>
      <c r="AW181" s="13" t="s">
        <v>34</v>
      </c>
      <c r="AX181" s="13" t="s">
        <v>81</v>
      </c>
      <c r="AY181" s="229" t="s">
        <v>119</v>
      </c>
    </row>
    <row r="182" s="2" customFormat="1" ht="24.15" customHeight="1">
      <c r="A182" s="39"/>
      <c r="B182" s="40"/>
      <c r="C182" s="205" t="s">
        <v>291</v>
      </c>
      <c r="D182" s="205" t="s">
        <v>121</v>
      </c>
      <c r="E182" s="206" t="s">
        <v>292</v>
      </c>
      <c r="F182" s="207" t="s">
        <v>293</v>
      </c>
      <c r="G182" s="208" t="s">
        <v>132</v>
      </c>
      <c r="H182" s="209">
        <v>2</v>
      </c>
      <c r="I182" s="210"/>
      <c r="J182" s="211">
        <f>ROUND(I182*H182,2)</f>
        <v>0</v>
      </c>
      <c r="K182" s="207" t="s">
        <v>125</v>
      </c>
      <c r="L182" s="45"/>
      <c r="M182" s="212" t="s">
        <v>19</v>
      </c>
      <c r="N182" s="213" t="s">
        <v>44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126</v>
      </c>
      <c r="AT182" s="216" t="s">
        <v>121</v>
      </c>
      <c r="AU182" s="216" t="s">
        <v>84</v>
      </c>
      <c r="AY182" s="18" t="s">
        <v>119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81</v>
      </c>
      <c r="BK182" s="217">
        <f>ROUND(I182*H182,2)</f>
        <v>0</v>
      </c>
      <c r="BL182" s="18" t="s">
        <v>126</v>
      </c>
      <c r="BM182" s="216" t="s">
        <v>294</v>
      </c>
    </row>
    <row r="183" s="13" customFormat="1">
      <c r="A183" s="13"/>
      <c r="B183" s="218"/>
      <c r="C183" s="219"/>
      <c r="D183" s="220" t="s">
        <v>128</v>
      </c>
      <c r="E183" s="221" t="s">
        <v>19</v>
      </c>
      <c r="F183" s="222" t="s">
        <v>168</v>
      </c>
      <c r="G183" s="219"/>
      <c r="H183" s="223">
        <v>2</v>
      </c>
      <c r="I183" s="224"/>
      <c r="J183" s="219"/>
      <c r="K183" s="219"/>
      <c r="L183" s="225"/>
      <c r="M183" s="226"/>
      <c r="N183" s="227"/>
      <c r="O183" s="227"/>
      <c r="P183" s="227"/>
      <c r="Q183" s="227"/>
      <c r="R183" s="227"/>
      <c r="S183" s="227"/>
      <c r="T183" s="22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9" t="s">
        <v>128</v>
      </c>
      <c r="AU183" s="229" t="s">
        <v>84</v>
      </c>
      <c r="AV183" s="13" t="s">
        <v>84</v>
      </c>
      <c r="AW183" s="13" t="s">
        <v>34</v>
      </c>
      <c r="AX183" s="13" t="s">
        <v>81</v>
      </c>
      <c r="AY183" s="229" t="s">
        <v>119</v>
      </c>
    </row>
    <row r="184" s="2" customFormat="1" ht="24.15" customHeight="1">
      <c r="A184" s="39"/>
      <c r="B184" s="40"/>
      <c r="C184" s="205" t="s">
        <v>295</v>
      </c>
      <c r="D184" s="205" t="s">
        <v>121</v>
      </c>
      <c r="E184" s="206" t="s">
        <v>296</v>
      </c>
      <c r="F184" s="207" t="s">
        <v>297</v>
      </c>
      <c r="G184" s="208" t="s">
        <v>132</v>
      </c>
      <c r="H184" s="209">
        <v>8</v>
      </c>
      <c r="I184" s="210"/>
      <c r="J184" s="211">
        <f>ROUND(I184*H184,2)</f>
        <v>0</v>
      </c>
      <c r="K184" s="207" t="s">
        <v>125</v>
      </c>
      <c r="L184" s="45"/>
      <c r="M184" s="212" t="s">
        <v>19</v>
      </c>
      <c r="N184" s="213" t="s">
        <v>44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126</v>
      </c>
      <c r="AT184" s="216" t="s">
        <v>121</v>
      </c>
      <c r="AU184" s="216" t="s">
        <v>84</v>
      </c>
      <c r="AY184" s="18" t="s">
        <v>119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81</v>
      </c>
      <c r="BK184" s="217">
        <f>ROUND(I184*H184,2)</f>
        <v>0</v>
      </c>
      <c r="BL184" s="18" t="s">
        <v>126</v>
      </c>
      <c r="BM184" s="216" t="s">
        <v>298</v>
      </c>
    </row>
    <row r="185" s="13" customFormat="1">
      <c r="A185" s="13"/>
      <c r="B185" s="218"/>
      <c r="C185" s="219"/>
      <c r="D185" s="220" t="s">
        <v>128</v>
      </c>
      <c r="E185" s="221" t="s">
        <v>19</v>
      </c>
      <c r="F185" s="222" t="s">
        <v>153</v>
      </c>
      <c r="G185" s="219"/>
      <c r="H185" s="223">
        <v>8</v>
      </c>
      <c r="I185" s="224"/>
      <c r="J185" s="219"/>
      <c r="K185" s="219"/>
      <c r="L185" s="225"/>
      <c r="M185" s="226"/>
      <c r="N185" s="227"/>
      <c r="O185" s="227"/>
      <c r="P185" s="227"/>
      <c r="Q185" s="227"/>
      <c r="R185" s="227"/>
      <c r="S185" s="227"/>
      <c r="T185" s="22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29" t="s">
        <v>128</v>
      </c>
      <c r="AU185" s="229" t="s">
        <v>84</v>
      </c>
      <c r="AV185" s="13" t="s">
        <v>84</v>
      </c>
      <c r="AW185" s="13" t="s">
        <v>34</v>
      </c>
      <c r="AX185" s="13" t="s">
        <v>81</v>
      </c>
      <c r="AY185" s="229" t="s">
        <v>119</v>
      </c>
    </row>
    <row r="186" s="2" customFormat="1" ht="24.15" customHeight="1">
      <c r="A186" s="39"/>
      <c r="B186" s="40"/>
      <c r="C186" s="205" t="s">
        <v>299</v>
      </c>
      <c r="D186" s="205" t="s">
        <v>121</v>
      </c>
      <c r="E186" s="206" t="s">
        <v>300</v>
      </c>
      <c r="F186" s="207" t="s">
        <v>301</v>
      </c>
      <c r="G186" s="208" t="s">
        <v>132</v>
      </c>
      <c r="H186" s="209">
        <v>8</v>
      </c>
      <c r="I186" s="210"/>
      <c r="J186" s="211">
        <f>ROUND(I186*H186,2)</f>
        <v>0</v>
      </c>
      <c r="K186" s="207" t="s">
        <v>125</v>
      </c>
      <c r="L186" s="45"/>
      <c r="M186" s="212" t="s">
        <v>19</v>
      </c>
      <c r="N186" s="213" t="s">
        <v>44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126</v>
      </c>
      <c r="AT186" s="216" t="s">
        <v>121</v>
      </c>
      <c r="AU186" s="216" t="s">
        <v>84</v>
      </c>
      <c r="AY186" s="18" t="s">
        <v>119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81</v>
      </c>
      <c r="BK186" s="217">
        <f>ROUND(I186*H186,2)</f>
        <v>0</v>
      </c>
      <c r="BL186" s="18" t="s">
        <v>126</v>
      </c>
      <c r="BM186" s="216" t="s">
        <v>302</v>
      </c>
    </row>
    <row r="187" s="13" customFormat="1">
      <c r="A187" s="13"/>
      <c r="B187" s="218"/>
      <c r="C187" s="219"/>
      <c r="D187" s="220" t="s">
        <v>128</v>
      </c>
      <c r="E187" s="221" t="s">
        <v>19</v>
      </c>
      <c r="F187" s="222" t="s">
        <v>153</v>
      </c>
      <c r="G187" s="219"/>
      <c r="H187" s="223">
        <v>8</v>
      </c>
      <c r="I187" s="224"/>
      <c r="J187" s="219"/>
      <c r="K187" s="219"/>
      <c r="L187" s="225"/>
      <c r="M187" s="226"/>
      <c r="N187" s="227"/>
      <c r="O187" s="227"/>
      <c r="P187" s="227"/>
      <c r="Q187" s="227"/>
      <c r="R187" s="227"/>
      <c r="S187" s="227"/>
      <c r="T187" s="22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9" t="s">
        <v>128</v>
      </c>
      <c r="AU187" s="229" t="s">
        <v>84</v>
      </c>
      <c r="AV187" s="13" t="s">
        <v>84</v>
      </c>
      <c r="AW187" s="13" t="s">
        <v>34</v>
      </c>
      <c r="AX187" s="13" t="s">
        <v>81</v>
      </c>
      <c r="AY187" s="229" t="s">
        <v>119</v>
      </c>
    </row>
    <row r="188" s="2" customFormat="1" ht="24.15" customHeight="1">
      <c r="A188" s="39"/>
      <c r="B188" s="40"/>
      <c r="C188" s="205" t="s">
        <v>303</v>
      </c>
      <c r="D188" s="205" t="s">
        <v>121</v>
      </c>
      <c r="E188" s="206" t="s">
        <v>304</v>
      </c>
      <c r="F188" s="207" t="s">
        <v>305</v>
      </c>
      <c r="G188" s="208" t="s">
        <v>132</v>
      </c>
      <c r="H188" s="209">
        <v>8</v>
      </c>
      <c r="I188" s="210"/>
      <c r="J188" s="211">
        <f>ROUND(I188*H188,2)</f>
        <v>0</v>
      </c>
      <c r="K188" s="207" t="s">
        <v>125</v>
      </c>
      <c r="L188" s="45"/>
      <c r="M188" s="212" t="s">
        <v>19</v>
      </c>
      <c r="N188" s="213" t="s">
        <v>44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126</v>
      </c>
      <c r="AT188" s="216" t="s">
        <v>121</v>
      </c>
      <c r="AU188" s="216" t="s">
        <v>84</v>
      </c>
      <c r="AY188" s="18" t="s">
        <v>119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81</v>
      </c>
      <c r="BK188" s="217">
        <f>ROUND(I188*H188,2)</f>
        <v>0</v>
      </c>
      <c r="BL188" s="18" t="s">
        <v>126</v>
      </c>
      <c r="BM188" s="216" t="s">
        <v>306</v>
      </c>
    </row>
    <row r="189" s="13" customFormat="1">
      <c r="A189" s="13"/>
      <c r="B189" s="218"/>
      <c r="C189" s="219"/>
      <c r="D189" s="220" t="s">
        <v>128</v>
      </c>
      <c r="E189" s="221" t="s">
        <v>19</v>
      </c>
      <c r="F189" s="222" t="s">
        <v>307</v>
      </c>
      <c r="G189" s="219"/>
      <c r="H189" s="223">
        <v>8</v>
      </c>
      <c r="I189" s="224"/>
      <c r="J189" s="219"/>
      <c r="K189" s="219"/>
      <c r="L189" s="225"/>
      <c r="M189" s="226"/>
      <c r="N189" s="227"/>
      <c r="O189" s="227"/>
      <c r="P189" s="227"/>
      <c r="Q189" s="227"/>
      <c r="R189" s="227"/>
      <c r="S189" s="227"/>
      <c r="T189" s="22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29" t="s">
        <v>128</v>
      </c>
      <c r="AU189" s="229" t="s">
        <v>84</v>
      </c>
      <c r="AV189" s="13" t="s">
        <v>84</v>
      </c>
      <c r="AW189" s="13" t="s">
        <v>34</v>
      </c>
      <c r="AX189" s="13" t="s">
        <v>81</v>
      </c>
      <c r="AY189" s="229" t="s">
        <v>119</v>
      </c>
    </row>
    <row r="190" s="14" customFormat="1">
      <c r="A190" s="14"/>
      <c r="B190" s="230"/>
      <c r="C190" s="231"/>
      <c r="D190" s="220" t="s">
        <v>128</v>
      </c>
      <c r="E190" s="232" t="s">
        <v>19</v>
      </c>
      <c r="F190" s="233" t="s">
        <v>148</v>
      </c>
      <c r="G190" s="231"/>
      <c r="H190" s="232" t="s">
        <v>19</v>
      </c>
      <c r="I190" s="234"/>
      <c r="J190" s="231"/>
      <c r="K190" s="231"/>
      <c r="L190" s="235"/>
      <c r="M190" s="236"/>
      <c r="N190" s="237"/>
      <c r="O190" s="237"/>
      <c r="P190" s="237"/>
      <c r="Q190" s="237"/>
      <c r="R190" s="237"/>
      <c r="S190" s="237"/>
      <c r="T190" s="23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39" t="s">
        <v>128</v>
      </c>
      <c r="AU190" s="239" t="s">
        <v>84</v>
      </c>
      <c r="AV190" s="14" t="s">
        <v>81</v>
      </c>
      <c r="AW190" s="14" t="s">
        <v>34</v>
      </c>
      <c r="AX190" s="14" t="s">
        <v>73</v>
      </c>
      <c r="AY190" s="239" t="s">
        <v>119</v>
      </c>
    </row>
    <row r="191" s="2" customFormat="1" ht="24.15" customHeight="1">
      <c r="A191" s="39"/>
      <c r="B191" s="40"/>
      <c r="C191" s="205" t="s">
        <v>308</v>
      </c>
      <c r="D191" s="205" t="s">
        <v>121</v>
      </c>
      <c r="E191" s="206" t="s">
        <v>309</v>
      </c>
      <c r="F191" s="207" t="s">
        <v>310</v>
      </c>
      <c r="G191" s="208" t="s">
        <v>132</v>
      </c>
      <c r="H191" s="209">
        <v>32</v>
      </c>
      <c r="I191" s="210"/>
      <c r="J191" s="211">
        <f>ROUND(I191*H191,2)</f>
        <v>0</v>
      </c>
      <c r="K191" s="207" t="s">
        <v>125</v>
      </c>
      <c r="L191" s="45"/>
      <c r="M191" s="212" t="s">
        <v>19</v>
      </c>
      <c r="N191" s="213" t="s">
        <v>44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126</v>
      </c>
      <c r="AT191" s="216" t="s">
        <v>121</v>
      </c>
      <c r="AU191" s="216" t="s">
        <v>84</v>
      </c>
      <c r="AY191" s="18" t="s">
        <v>119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81</v>
      </c>
      <c r="BK191" s="217">
        <f>ROUND(I191*H191,2)</f>
        <v>0</v>
      </c>
      <c r="BL191" s="18" t="s">
        <v>126</v>
      </c>
      <c r="BM191" s="216" t="s">
        <v>311</v>
      </c>
    </row>
    <row r="192" s="13" customFormat="1">
      <c r="A192" s="13"/>
      <c r="B192" s="218"/>
      <c r="C192" s="219"/>
      <c r="D192" s="220" t="s">
        <v>128</v>
      </c>
      <c r="E192" s="221" t="s">
        <v>19</v>
      </c>
      <c r="F192" s="222" t="s">
        <v>312</v>
      </c>
      <c r="G192" s="219"/>
      <c r="H192" s="223">
        <v>32</v>
      </c>
      <c r="I192" s="224"/>
      <c r="J192" s="219"/>
      <c r="K192" s="219"/>
      <c r="L192" s="225"/>
      <c r="M192" s="226"/>
      <c r="N192" s="227"/>
      <c r="O192" s="227"/>
      <c r="P192" s="227"/>
      <c r="Q192" s="227"/>
      <c r="R192" s="227"/>
      <c r="S192" s="227"/>
      <c r="T192" s="22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9" t="s">
        <v>128</v>
      </c>
      <c r="AU192" s="229" t="s">
        <v>84</v>
      </c>
      <c r="AV192" s="13" t="s">
        <v>84</v>
      </c>
      <c r="AW192" s="13" t="s">
        <v>34</v>
      </c>
      <c r="AX192" s="13" t="s">
        <v>81</v>
      </c>
      <c r="AY192" s="229" t="s">
        <v>119</v>
      </c>
    </row>
    <row r="193" s="14" customFormat="1">
      <c r="A193" s="14"/>
      <c r="B193" s="230"/>
      <c r="C193" s="231"/>
      <c r="D193" s="220" t="s">
        <v>128</v>
      </c>
      <c r="E193" s="232" t="s">
        <v>19</v>
      </c>
      <c r="F193" s="233" t="s">
        <v>148</v>
      </c>
      <c r="G193" s="231"/>
      <c r="H193" s="232" t="s">
        <v>19</v>
      </c>
      <c r="I193" s="234"/>
      <c r="J193" s="231"/>
      <c r="K193" s="231"/>
      <c r="L193" s="235"/>
      <c r="M193" s="236"/>
      <c r="N193" s="237"/>
      <c r="O193" s="237"/>
      <c r="P193" s="237"/>
      <c r="Q193" s="237"/>
      <c r="R193" s="237"/>
      <c r="S193" s="237"/>
      <c r="T193" s="23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39" t="s">
        <v>128</v>
      </c>
      <c r="AU193" s="239" t="s">
        <v>84</v>
      </c>
      <c r="AV193" s="14" t="s">
        <v>81</v>
      </c>
      <c r="AW193" s="14" t="s">
        <v>34</v>
      </c>
      <c r="AX193" s="14" t="s">
        <v>73</v>
      </c>
      <c r="AY193" s="239" t="s">
        <v>119</v>
      </c>
    </row>
    <row r="194" s="2" customFormat="1" ht="24.15" customHeight="1">
      <c r="A194" s="39"/>
      <c r="B194" s="40"/>
      <c r="C194" s="205" t="s">
        <v>313</v>
      </c>
      <c r="D194" s="205" t="s">
        <v>121</v>
      </c>
      <c r="E194" s="206" t="s">
        <v>314</v>
      </c>
      <c r="F194" s="207" t="s">
        <v>315</v>
      </c>
      <c r="G194" s="208" t="s">
        <v>132</v>
      </c>
      <c r="H194" s="209">
        <v>32</v>
      </c>
      <c r="I194" s="210"/>
      <c r="J194" s="211">
        <f>ROUND(I194*H194,2)</f>
        <v>0</v>
      </c>
      <c r="K194" s="207" t="s">
        <v>125</v>
      </c>
      <c r="L194" s="45"/>
      <c r="M194" s="212" t="s">
        <v>19</v>
      </c>
      <c r="N194" s="213" t="s">
        <v>44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126</v>
      </c>
      <c r="AT194" s="216" t="s">
        <v>121</v>
      </c>
      <c r="AU194" s="216" t="s">
        <v>84</v>
      </c>
      <c r="AY194" s="18" t="s">
        <v>119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81</v>
      </c>
      <c r="BK194" s="217">
        <f>ROUND(I194*H194,2)</f>
        <v>0</v>
      </c>
      <c r="BL194" s="18" t="s">
        <v>126</v>
      </c>
      <c r="BM194" s="216" t="s">
        <v>316</v>
      </c>
    </row>
    <row r="195" s="13" customFormat="1">
      <c r="A195" s="13"/>
      <c r="B195" s="218"/>
      <c r="C195" s="219"/>
      <c r="D195" s="220" t="s">
        <v>128</v>
      </c>
      <c r="E195" s="221" t="s">
        <v>19</v>
      </c>
      <c r="F195" s="222" t="s">
        <v>312</v>
      </c>
      <c r="G195" s="219"/>
      <c r="H195" s="223">
        <v>32</v>
      </c>
      <c r="I195" s="224"/>
      <c r="J195" s="219"/>
      <c r="K195" s="219"/>
      <c r="L195" s="225"/>
      <c r="M195" s="226"/>
      <c r="N195" s="227"/>
      <c r="O195" s="227"/>
      <c r="P195" s="227"/>
      <c r="Q195" s="227"/>
      <c r="R195" s="227"/>
      <c r="S195" s="227"/>
      <c r="T195" s="22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29" t="s">
        <v>128</v>
      </c>
      <c r="AU195" s="229" t="s">
        <v>84</v>
      </c>
      <c r="AV195" s="13" t="s">
        <v>84</v>
      </c>
      <c r="AW195" s="13" t="s">
        <v>34</v>
      </c>
      <c r="AX195" s="13" t="s">
        <v>81</v>
      </c>
      <c r="AY195" s="229" t="s">
        <v>119</v>
      </c>
    </row>
    <row r="196" s="14" customFormat="1">
      <c r="A196" s="14"/>
      <c r="B196" s="230"/>
      <c r="C196" s="231"/>
      <c r="D196" s="220" t="s">
        <v>128</v>
      </c>
      <c r="E196" s="232" t="s">
        <v>19</v>
      </c>
      <c r="F196" s="233" t="s">
        <v>148</v>
      </c>
      <c r="G196" s="231"/>
      <c r="H196" s="232" t="s">
        <v>19</v>
      </c>
      <c r="I196" s="234"/>
      <c r="J196" s="231"/>
      <c r="K196" s="231"/>
      <c r="L196" s="235"/>
      <c r="M196" s="236"/>
      <c r="N196" s="237"/>
      <c r="O196" s="237"/>
      <c r="P196" s="237"/>
      <c r="Q196" s="237"/>
      <c r="R196" s="237"/>
      <c r="S196" s="237"/>
      <c r="T196" s="23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39" t="s">
        <v>128</v>
      </c>
      <c r="AU196" s="239" t="s">
        <v>84</v>
      </c>
      <c r="AV196" s="14" t="s">
        <v>81</v>
      </c>
      <c r="AW196" s="14" t="s">
        <v>34</v>
      </c>
      <c r="AX196" s="14" t="s">
        <v>73</v>
      </c>
      <c r="AY196" s="239" t="s">
        <v>119</v>
      </c>
    </row>
    <row r="197" s="2" customFormat="1" ht="24.15" customHeight="1">
      <c r="A197" s="39"/>
      <c r="B197" s="40"/>
      <c r="C197" s="205" t="s">
        <v>317</v>
      </c>
      <c r="D197" s="205" t="s">
        <v>121</v>
      </c>
      <c r="E197" s="206" t="s">
        <v>318</v>
      </c>
      <c r="F197" s="207" t="s">
        <v>319</v>
      </c>
      <c r="G197" s="208" t="s">
        <v>132</v>
      </c>
      <c r="H197" s="209">
        <v>130</v>
      </c>
      <c r="I197" s="210"/>
      <c r="J197" s="211">
        <f>ROUND(I197*H197,2)</f>
        <v>0</v>
      </c>
      <c r="K197" s="207" t="s">
        <v>125</v>
      </c>
      <c r="L197" s="45"/>
      <c r="M197" s="212" t="s">
        <v>19</v>
      </c>
      <c r="N197" s="213" t="s">
        <v>44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126</v>
      </c>
      <c r="AT197" s="216" t="s">
        <v>121</v>
      </c>
      <c r="AU197" s="216" t="s">
        <v>84</v>
      </c>
      <c r="AY197" s="18" t="s">
        <v>119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81</v>
      </c>
      <c r="BK197" s="217">
        <f>ROUND(I197*H197,2)</f>
        <v>0</v>
      </c>
      <c r="BL197" s="18" t="s">
        <v>126</v>
      </c>
      <c r="BM197" s="216" t="s">
        <v>320</v>
      </c>
    </row>
    <row r="198" s="13" customFormat="1">
      <c r="A198" s="13"/>
      <c r="B198" s="218"/>
      <c r="C198" s="219"/>
      <c r="D198" s="220" t="s">
        <v>128</v>
      </c>
      <c r="E198" s="221" t="s">
        <v>19</v>
      </c>
      <c r="F198" s="222" t="s">
        <v>321</v>
      </c>
      <c r="G198" s="219"/>
      <c r="H198" s="223">
        <v>130</v>
      </c>
      <c r="I198" s="224"/>
      <c r="J198" s="219"/>
      <c r="K198" s="219"/>
      <c r="L198" s="225"/>
      <c r="M198" s="226"/>
      <c r="N198" s="227"/>
      <c r="O198" s="227"/>
      <c r="P198" s="227"/>
      <c r="Q198" s="227"/>
      <c r="R198" s="227"/>
      <c r="S198" s="227"/>
      <c r="T198" s="22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9" t="s">
        <v>128</v>
      </c>
      <c r="AU198" s="229" t="s">
        <v>84</v>
      </c>
      <c r="AV198" s="13" t="s">
        <v>84</v>
      </c>
      <c r="AW198" s="13" t="s">
        <v>34</v>
      </c>
      <c r="AX198" s="13" t="s">
        <v>81</v>
      </c>
      <c r="AY198" s="229" t="s">
        <v>119</v>
      </c>
    </row>
    <row r="199" s="14" customFormat="1">
      <c r="A199" s="14"/>
      <c r="B199" s="230"/>
      <c r="C199" s="231"/>
      <c r="D199" s="220" t="s">
        <v>128</v>
      </c>
      <c r="E199" s="232" t="s">
        <v>19</v>
      </c>
      <c r="F199" s="233" t="s">
        <v>322</v>
      </c>
      <c r="G199" s="231"/>
      <c r="H199" s="232" t="s">
        <v>19</v>
      </c>
      <c r="I199" s="234"/>
      <c r="J199" s="231"/>
      <c r="K199" s="231"/>
      <c r="L199" s="235"/>
      <c r="M199" s="236"/>
      <c r="N199" s="237"/>
      <c r="O199" s="237"/>
      <c r="P199" s="237"/>
      <c r="Q199" s="237"/>
      <c r="R199" s="237"/>
      <c r="S199" s="237"/>
      <c r="T199" s="23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39" t="s">
        <v>128</v>
      </c>
      <c r="AU199" s="239" t="s">
        <v>84</v>
      </c>
      <c r="AV199" s="14" t="s">
        <v>81</v>
      </c>
      <c r="AW199" s="14" t="s">
        <v>34</v>
      </c>
      <c r="AX199" s="14" t="s">
        <v>73</v>
      </c>
      <c r="AY199" s="239" t="s">
        <v>119</v>
      </c>
    </row>
    <row r="200" s="2" customFormat="1" ht="24.15" customHeight="1">
      <c r="A200" s="39"/>
      <c r="B200" s="40"/>
      <c r="C200" s="205" t="s">
        <v>323</v>
      </c>
      <c r="D200" s="205" t="s">
        <v>121</v>
      </c>
      <c r="E200" s="206" t="s">
        <v>324</v>
      </c>
      <c r="F200" s="207" t="s">
        <v>325</v>
      </c>
      <c r="G200" s="208" t="s">
        <v>132</v>
      </c>
      <c r="H200" s="209">
        <v>520</v>
      </c>
      <c r="I200" s="210"/>
      <c r="J200" s="211">
        <f>ROUND(I200*H200,2)</f>
        <v>0</v>
      </c>
      <c r="K200" s="207" t="s">
        <v>125</v>
      </c>
      <c r="L200" s="45"/>
      <c r="M200" s="212" t="s">
        <v>19</v>
      </c>
      <c r="N200" s="213" t="s">
        <v>44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126</v>
      </c>
      <c r="AT200" s="216" t="s">
        <v>121</v>
      </c>
      <c r="AU200" s="216" t="s">
        <v>84</v>
      </c>
      <c r="AY200" s="18" t="s">
        <v>119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81</v>
      </c>
      <c r="BK200" s="217">
        <f>ROUND(I200*H200,2)</f>
        <v>0</v>
      </c>
      <c r="BL200" s="18" t="s">
        <v>126</v>
      </c>
      <c r="BM200" s="216" t="s">
        <v>326</v>
      </c>
    </row>
    <row r="201" s="13" customFormat="1">
      <c r="A201" s="13"/>
      <c r="B201" s="218"/>
      <c r="C201" s="219"/>
      <c r="D201" s="220" t="s">
        <v>128</v>
      </c>
      <c r="E201" s="221" t="s">
        <v>19</v>
      </c>
      <c r="F201" s="222" t="s">
        <v>327</v>
      </c>
      <c r="G201" s="219"/>
      <c r="H201" s="223">
        <v>520</v>
      </c>
      <c r="I201" s="224"/>
      <c r="J201" s="219"/>
      <c r="K201" s="219"/>
      <c r="L201" s="225"/>
      <c r="M201" s="226"/>
      <c r="N201" s="227"/>
      <c r="O201" s="227"/>
      <c r="P201" s="227"/>
      <c r="Q201" s="227"/>
      <c r="R201" s="227"/>
      <c r="S201" s="227"/>
      <c r="T201" s="22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9" t="s">
        <v>128</v>
      </c>
      <c r="AU201" s="229" t="s">
        <v>84</v>
      </c>
      <c r="AV201" s="13" t="s">
        <v>84</v>
      </c>
      <c r="AW201" s="13" t="s">
        <v>34</v>
      </c>
      <c r="AX201" s="13" t="s">
        <v>81</v>
      </c>
      <c r="AY201" s="229" t="s">
        <v>119</v>
      </c>
    </row>
    <row r="202" s="14" customFormat="1">
      <c r="A202" s="14"/>
      <c r="B202" s="230"/>
      <c r="C202" s="231"/>
      <c r="D202" s="220" t="s">
        <v>128</v>
      </c>
      <c r="E202" s="232" t="s">
        <v>19</v>
      </c>
      <c r="F202" s="233" t="s">
        <v>322</v>
      </c>
      <c r="G202" s="231"/>
      <c r="H202" s="232" t="s">
        <v>19</v>
      </c>
      <c r="I202" s="234"/>
      <c r="J202" s="231"/>
      <c r="K202" s="231"/>
      <c r="L202" s="235"/>
      <c r="M202" s="236"/>
      <c r="N202" s="237"/>
      <c r="O202" s="237"/>
      <c r="P202" s="237"/>
      <c r="Q202" s="237"/>
      <c r="R202" s="237"/>
      <c r="S202" s="237"/>
      <c r="T202" s="23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39" t="s">
        <v>128</v>
      </c>
      <c r="AU202" s="239" t="s">
        <v>84</v>
      </c>
      <c r="AV202" s="14" t="s">
        <v>81</v>
      </c>
      <c r="AW202" s="14" t="s">
        <v>34</v>
      </c>
      <c r="AX202" s="14" t="s">
        <v>73</v>
      </c>
      <c r="AY202" s="239" t="s">
        <v>119</v>
      </c>
    </row>
    <row r="203" s="2" customFormat="1" ht="24.15" customHeight="1">
      <c r="A203" s="39"/>
      <c r="B203" s="40"/>
      <c r="C203" s="205" t="s">
        <v>328</v>
      </c>
      <c r="D203" s="205" t="s">
        <v>121</v>
      </c>
      <c r="E203" s="206" t="s">
        <v>329</v>
      </c>
      <c r="F203" s="207" t="s">
        <v>330</v>
      </c>
      <c r="G203" s="208" t="s">
        <v>132</v>
      </c>
      <c r="H203" s="209">
        <v>520</v>
      </c>
      <c r="I203" s="210"/>
      <c r="J203" s="211">
        <f>ROUND(I203*H203,2)</f>
        <v>0</v>
      </c>
      <c r="K203" s="207" t="s">
        <v>125</v>
      </c>
      <c r="L203" s="45"/>
      <c r="M203" s="212" t="s">
        <v>19</v>
      </c>
      <c r="N203" s="213" t="s">
        <v>44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126</v>
      </c>
      <c r="AT203" s="216" t="s">
        <v>121</v>
      </c>
      <c r="AU203" s="216" t="s">
        <v>84</v>
      </c>
      <c r="AY203" s="18" t="s">
        <v>119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81</v>
      </c>
      <c r="BK203" s="217">
        <f>ROUND(I203*H203,2)</f>
        <v>0</v>
      </c>
      <c r="BL203" s="18" t="s">
        <v>126</v>
      </c>
      <c r="BM203" s="216" t="s">
        <v>331</v>
      </c>
    </row>
    <row r="204" s="13" customFormat="1">
      <c r="A204" s="13"/>
      <c r="B204" s="218"/>
      <c r="C204" s="219"/>
      <c r="D204" s="220" t="s">
        <v>128</v>
      </c>
      <c r="E204" s="221" t="s">
        <v>19</v>
      </c>
      <c r="F204" s="222" t="s">
        <v>327</v>
      </c>
      <c r="G204" s="219"/>
      <c r="H204" s="223">
        <v>520</v>
      </c>
      <c r="I204" s="224"/>
      <c r="J204" s="219"/>
      <c r="K204" s="219"/>
      <c r="L204" s="225"/>
      <c r="M204" s="226"/>
      <c r="N204" s="227"/>
      <c r="O204" s="227"/>
      <c r="P204" s="227"/>
      <c r="Q204" s="227"/>
      <c r="R204" s="227"/>
      <c r="S204" s="227"/>
      <c r="T204" s="22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29" t="s">
        <v>128</v>
      </c>
      <c r="AU204" s="229" t="s">
        <v>84</v>
      </c>
      <c r="AV204" s="13" t="s">
        <v>84</v>
      </c>
      <c r="AW204" s="13" t="s">
        <v>34</v>
      </c>
      <c r="AX204" s="13" t="s">
        <v>81</v>
      </c>
      <c r="AY204" s="229" t="s">
        <v>119</v>
      </c>
    </row>
    <row r="205" s="14" customFormat="1">
      <c r="A205" s="14"/>
      <c r="B205" s="230"/>
      <c r="C205" s="231"/>
      <c r="D205" s="220" t="s">
        <v>128</v>
      </c>
      <c r="E205" s="232" t="s">
        <v>19</v>
      </c>
      <c r="F205" s="233" t="s">
        <v>322</v>
      </c>
      <c r="G205" s="231"/>
      <c r="H205" s="232" t="s">
        <v>19</v>
      </c>
      <c r="I205" s="234"/>
      <c r="J205" s="231"/>
      <c r="K205" s="231"/>
      <c r="L205" s="235"/>
      <c r="M205" s="236"/>
      <c r="N205" s="237"/>
      <c r="O205" s="237"/>
      <c r="P205" s="237"/>
      <c r="Q205" s="237"/>
      <c r="R205" s="237"/>
      <c r="S205" s="237"/>
      <c r="T205" s="23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39" t="s">
        <v>128</v>
      </c>
      <c r="AU205" s="239" t="s">
        <v>84</v>
      </c>
      <c r="AV205" s="14" t="s">
        <v>81</v>
      </c>
      <c r="AW205" s="14" t="s">
        <v>34</v>
      </c>
      <c r="AX205" s="14" t="s">
        <v>73</v>
      </c>
      <c r="AY205" s="239" t="s">
        <v>119</v>
      </c>
    </row>
    <row r="206" s="2" customFormat="1" ht="14.4" customHeight="1">
      <c r="A206" s="39"/>
      <c r="B206" s="40"/>
      <c r="C206" s="205" t="s">
        <v>332</v>
      </c>
      <c r="D206" s="205" t="s">
        <v>121</v>
      </c>
      <c r="E206" s="206" t="s">
        <v>333</v>
      </c>
      <c r="F206" s="207" t="s">
        <v>334</v>
      </c>
      <c r="G206" s="208" t="s">
        <v>132</v>
      </c>
      <c r="H206" s="209">
        <v>18</v>
      </c>
      <c r="I206" s="210"/>
      <c r="J206" s="211">
        <f>ROUND(I206*H206,2)</f>
        <v>0</v>
      </c>
      <c r="K206" s="207" t="s">
        <v>19</v>
      </c>
      <c r="L206" s="45"/>
      <c r="M206" s="212" t="s">
        <v>19</v>
      </c>
      <c r="N206" s="213" t="s">
        <v>44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126</v>
      </c>
      <c r="AT206" s="216" t="s">
        <v>121</v>
      </c>
      <c r="AU206" s="216" t="s">
        <v>84</v>
      </c>
      <c r="AY206" s="18" t="s">
        <v>119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81</v>
      </c>
      <c r="BK206" s="217">
        <f>ROUND(I206*H206,2)</f>
        <v>0</v>
      </c>
      <c r="BL206" s="18" t="s">
        <v>126</v>
      </c>
      <c r="BM206" s="216" t="s">
        <v>335</v>
      </c>
    </row>
    <row r="207" s="13" customFormat="1">
      <c r="A207" s="13"/>
      <c r="B207" s="218"/>
      <c r="C207" s="219"/>
      <c r="D207" s="220" t="s">
        <v>128</v>
      </c>
      <c r="E207" s="221" t="s">
        <v>19</v>
      </c>
      <c r="F207" s="222" t="s">
        <v>336</v>
      </c>
      <c r="G207" s="219"/>
      <c r="H207" s="223">
        <v>18</v>
      </c>
      <c r="I207" s="224"/>
      <c r="J207" s="219"/>
      <c r="K207" s="219"/>
      <c r="L207" s="225"/>
      <c r="M207" s="226"/>
      <c r="N207" s="227"/>
      <c r="O207" s="227"/>
      <c r="P207" s="227"/>
      <c r="Q207" s="227"/>
      <c r="R207" s="227"/>
      <c r="S207" s="227"/>
      <c r="T207" s="22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9" t="s">
        <v>128</v>
      </c>
      <c r="AU207" s="229" t="s">
        <v>84</v>
      </c>
      <c r="AV207" s="13" t="s">
        <v>84</v>
      </c>
      <c r="AW207" s="13" t="s">
        <v>34</v>
      </c>
      <c r="AX207" s="13" t="s">
        <v>81</v>
      </c>
      <c r="AY207" s="229" t="s">
        <v>119</v>
      </c>
    </row>
    <row r="208" s="2" customFormat="1" ht="37.8" customHeight="1">
      <c r="A208" s="39"/>
      <c r="B208" s="40"/>
      <c r="C208" s="205" t="s">
        <v>337</v>
      </c>
      <c r="D208" s="205" t="s">
        <v>121</v>
      </c>
      <c r="E208" s="206" t="s">
        <v>338</v>
      </c>
      <c r="F208" s="207" t="s">
        <v>339</v>
      </c>
      <c r="G208" s="208" t="s">
        <v>238</v>
      </c>
      <c r="H208" s="209">
        <v>358</v>
      </c>
      <c r="I208" s="210"/>
      <c r="J208" s="211">
        <f>ROUND(I208*H208,2)</f>
        <v>0</v>
      </c>
      <c r="K208" s="207" t="s">
        <v>125</v>
      </c>
      <c r="L208" s="45"/>
      <c r="M208" s="212" t="s">
        <v>19</v>
      </c>
      <c r="N208" s="213" t="s">
        <v>44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126</v>
      </c>
      <c r="AT208" s="216" t="s">
        <v>121</v>
      </c>
      <c r="AU208" s="216" t="s">
        <v>84</v>
      </c>
      <c r="AY208" s="18" t="s">
        <v>119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81</v>
      </c>
      <c r="BK208" s="217">
        <f>ROUND(I208*H208,2)</f>
        <v>0</v>
      </c>
      <c r="BL208" s="18" t="s">
        <v>126</v>
      </c>
      <c r="BM208" s="216" t="s">
        <v>340</v>
      </c>
    </row>
    <row r="209" s="14" customFormat="1">
      <c r="A209" s="14"/>
      <c r="B209" s="230"/>
      <c r="C209" s="231"/>
      <c r="D209" s="220" t="s">
        <v>128</v>
      </c>
      <c r="E209" s="232" t="s">
        <v>19</v>
      </c>
      <c r="F209" s="233" t="s">
        <v>341</v>
      </c>
      <c r="G209" s="231"/>
      <c r="H209" s="232" t="s">
        <v>19</v>
      </c>
      <c r="I209" s="234"/>
      <c r="J209" s="231"/>
      <c r="K209" s="231"/>
      <c r="L209" s="235"/>
      <c r="M209" s="236"/>
      <c r="N209" s="237"/>
      <c r="O209" s="237"/>
      <c r="P209" s="237"/>
      <c r="Q209" s="237"/>
      <c r="R209" s="237"/>
      <c r="S209" s="237"/>
      <c r="T209" s="23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39" t="s">
        <v>128</v>
      </c>
      <c r="AU209" s="239" t="s">
        <v>84</v>
      </c>
      <c r="AV209" s="14" t="s">
        <v>81</v>
      </c>
      <c r="AW209" s="14" t="s">
        <v>34</v>
      </c>
      <c r="AX209" s="14" t="s">
        <v>73</v>
      </c>
      <c r="AY209" s="239" t="s">
        <v>119</v>
      </c>
    </row>
    <row r="210" s="13" customFormat="1">
      <c r="A210" s="13"/>
      <c r="B210" s="218"/>
      <c r="C210" s="219"/>
      <c r="D210" s="220" t="s">
        <v>128</v>
      </c>
      <c r="E210" s="221" t="s">
        <v>19</v>
      </c>
      <c r="F210" s="222" t="s">
        <v>342</v>
      </c>
      <c r="G210" s="219"/>
      <c r="H210" s="223">
        <v>358</v>
      </c>
      <c r="I210" s="224"/>
      <c r="J210" s="219"/>
      <c r="K210" s="219"/>
      <c r="L210" s="225"/>
      <c r="M210" s="226"/>
      <c r="N210" s="227"/>
      <c r="O210" s="227"/>
      <c r="P210" s="227"/>
      <c r="Q210" s="227"/>
      <c r="R210" s="227"/>
      <c r="S210" s="227"/>
      <c r="T210" s="22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9" t="s">
        <v>128</v>
      </c>
      <c r="AU210" s="229" t="s">
        <v>84</v>
      </c>
      <c r="AV210" s="13" t="s">
        <v>84</v>
      </c>
      <c r="AW210" s="13" t="s">
        <v>34</v>
      </c>
      <c r="AX210" s="13" t="s">
        <v>81</v>
      </c>
      <c r="AY210" s="229" t="s">
        <v>119</v>
      </c>
    </row>
    <row r="211" s="2" customFormat="1" ht="37.8" customHeight="1">
      <c r="A211" s="39"/>
      <c r="B211" s="40"/>
      <c r="C211" s="205" t="s">
        <v>343</v>
      </c>
      <c r="D211" s="205" t="s">
        <v>121</v>
      </c>
      <c r="E211" s="206" t="s">
        <v>344</v>
      </c>
      <c r="F211" s="207" t="s">
        <v>345</v>
      </c>
      <c r="G211" s="208" t="s">
        <v>238</v>
      </c>
      <c r="H211" s="209">
        <v>266.80000000000001</v>
      </c>
      <c r="I211" s="210"/>
      <c r="J211" s="211">
        <f>ROUND(I211*H211,2)</f>
        <v>0</v>
      </c>
      <c r="K211" s="207" t="s">
        <v>125</v>
      </c>
      <c r="L211" s="45"/>
      <c r="M211" s="212" t="s">
        <v>19</v>
      </c>
      <c r="N211" s="213" t="s">
        <v>44</v>
      </c>
      <c r="O211" s="85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126</v>
      </c>
      <c r="AT211" s="216" t="s">
        <v>121</v>
      </c>
      <c r="AU211" s="216" t="s">
        <v>84</v>
      </c>
      <c r="AY211" s="18" t="s">
        <v>119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81</v>
      </c>
      <c r="BK211" s="217">
        <f>ROUND(I211*H211,2)</f>
        <v>0</v>
      </c>
      <c r="BL211" s="18" t="s">
        <v>126</v>
      </c>
      <c r="BM211" s="216" t="s">
        <v>346</v>
      </c>
    </row>
    <row r="212" s="14" customFormat="1">
      <c r="A212" s="14"/>
      <c r="B212" s="230"/>
      <c r="C212" s="231"/>
      <c r="D212" s="220" t="s">
        <v>128</v>
      </c>
      <c r="E212" s="232" t="s">
        <v>19</v>
      </c>
      <c r="F212" s="233" t="s">
        <v>347</v>
      </c>
      <c r="G212" s="231"/>
      <c r="H212" s="232" t="s">
        <v>19</v>
      </c>
      <c r="I212" s="234"/>
      <c r="J212" s="231"/>
      <c r="K212" s="231"/>
      <c r="L212" s="235"/>
      <c r="M212" s="236"/>
      <c r="N212" s="237"/>
      <c r="O212" s="237"/>
      <c r="P212" s="237"/>
      <c r="Q212" s="237"/>
      <c r="R212" s="237"/>
      <c r="S212" s="237"/>
      <c r="T212" s="23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39" t="s">
        <v>128</v>
      </c>
      <c r="AU212" s="239" t="s">
        <v>84</v>
      </c>
      <c r="AV212" s="14" t="s">
        <v>81</v>
      </c>
      <c r="AW212" s="14" t="s">
        <v>34</v>
      </c>
      <c r="AX212" s="14" t="s">
        <v>73</v>
      </c>
      <c r="AY212" s="239" t="s">
        <v>119</v>
      </c>
    </row>
    <row r="213" s="13" customFormat="1">
      <c r="A213" s="13"/>
      <c r="B213" s="218"/>
      <c r="C213" s="219"/>
      <c r="D213" s="220" t="s">
        <v>128</v>
      </c>
      <c r="E213" s="221" t="s">
        <v>19</v>
      </c>
      <c r="F213" s="222" t="s">
        <v>348</v>
      </c>
      <c r="G213" s="219"/>
      <c r="H213" s="223">
        <v>44</v>
      </c>
      <c r="I213" s="224"/>
      <c r="J213" s="219"/>
      <c r="K213" s="219"/>
      <c r="L213" s="225"/>
      <c r="M213" s="226"/>
      <c r="N213" s="227"/>
      <c r="O213" s="227"/>
      <c r="P213" s="227"/>
      <c r="Q213" s="227"/>
      <c r="R213" s="227"/>
      <c r="S213" s="227"/>
      <c r="T213" s="22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29" t="s">
        <v>128</v>
      </c>
      <c r="AU213" s="229" t="s">
        <v>84</v>
      </c>
      <c r="AV213" s="13" t="s">
        <v>84</v>
      </c>
      <c r="AW213" s="13" t="s">
        <v>34</v>
      </c>
      <c r="AX213" s="13" t="s">
        <v>73</v>
      </c>
      <c r="AY213" s="229" t="s">
        <v>119</v>
      </c>
    </row>
    <row r="214" s="13" customFormat="1">
      <c r="A214" s="13"/>
      <c r="B214" s="218"/>
      <c r="C214" s="219"/>
      <c r="D214" s="220" t="s">
        <v>128</v>
      </c>
      <c r="E214" s="221" t="s">
        <v>19</v>
      </c>
      <c r="F214" s="222" t="s">
        <v>349</v>
      </c>
      <c r="G214" s="219"/>
      <c r="H214" s="223">
        <v>26.800000000000001</v>
      </c>
      <c r="I214" s="224"/>
      <c r="J214" s="219"/>
      <c r="K214" s="219"/>
      <c r="L214" s="225"/>
      <c r="M214" s="226"/>
      <c r="N214" s="227"/>
      <c r="O214" s="227"/>
      <c r="P214" s="227"/>
      <c r="Q214" s="227"/>
      <c r="R214" s="227"/>
      <c r="S214" s="227"/>
      <c r="T214" s="22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29" t="s">
        <v>128</v>
      </c>
      <c r="AU214" s="229" t="s">
        <v>84</v>
      </c>
      <c r="AV214" s="13" t="s">
        <v>84</v>
      </c>
      <c r="AW214" s="13" t="s">
        <v>34</v>
      </c>
      <c r="AX214" s="13" t="s">
        <v>73</v>
      </c>
      <c r="AY214" s="229" t="s">
        <v>119</v>
      </c>
    </row>
    <row r="215" s="13" customFormat="1">
      <c r="A215" s="13"/>
      <c r="B215" s="218"/>
      <c r="C215" s="219"/>
      <c r="D215" s="220" t="s">
        <v>128</v>
      </c>
      <c r="E215" s="221" t="s">
        <v>19</v>
      </c>
      <c r="F215" s="222" t="s">
        <v>350</v>
      </c>
      <c r="G215" s="219"/>
      <c r="H215" s="223">
        <v>96</v>
      </c>
      <c r="I215" s="224"/>
      <c r="J215" s="219"/>
      <c r="K215" s="219"/>
      <c r="L215" s="225"/>
      <c r="M215" s="226"/>
      <c r="N215" s="227"/>
      <c r="O215" s="227"/>
      <c r="P215" s="227"/>
      <c r="Q215" s="227"/>
      <c r="R215" s="227"/>
      <c r="S215" s="227"/>
      <c r="T215" s="22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9" t="s">
        <v>128</v>
      </c>
      <c r="AU215" s="229" t="s">
        <v>84</v>
      </c>
      <c r="AV215" s="13" t="s">
        <v>84</v>
      </c>
      <c r="AW215" s="13" t="s">
        <v>34</v>
      </c>
      <c r="AX215" s="13" t="s">
        <v>73</v>
      </c>
      <c r="AY215" s="229" t="s">
        <v>119</v>
      </c>
    </row>
    <row r="216" s="13" customFormat="1">
      <c r="A216" s="13"/>
      <c r="B216" s="218"/>
      <c r="C216" s="219"/>
      <c r="D216" s="220" t="s">
        <v>128</v>
      </c>
      <c r="E216" s="221" t="s">
        <v>19</v>
      </c>
      <c r="F216" s="222" t="s">
        <v>351</v>
      </c>
      <c r="G216" s="219"/>
      <c r="H216" s="223">
        <v>100</v>
      </c>
      <c r="I216" s="224"/>
      <c r="J216" s="219"/>
      <c r="K216" s="219"/>
      <c r="L216" s="225"/>
      <c r="M216" s="226"/>
      <c r="N216" s="227"/>
      <c r="O216" s="227"/>
      <c r="P216" s="227"/>
      <c r="Q216" s="227"/>
      <c r="R216" s="227"/>
      <c r="S216" s="227"/>
      <c r="T216" s="22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29" t="s">
        <v>128</v>
      </c>
      <c r="AU216" s="229" t="s">
        <v>84</v>
      </c>
      <c r="AV216" s="13" t="s">
        <v>84</v>
      </c>
      <c r="AW216" s="13" t="s">
        <v>34</v>
      </c>
      <c r="AX216" s="13" t="s">
        <v>73</v>
      </c>
      <c r="AY216" s="229" t="s">
        <v>119</v>
      </c>
    </row>
    <row r="217" s="15" customFormat="1">
      <c r="A217" s="15"/>
      <c r="B217" s="240"/>
      <c r="C217" s="241"/>
      <c r="D217" s="220" t="s">
        <v>128</v>
      </c>
      <c r="E217" s="242" t="s">
        <v>19</v>
      </c>
      <c r="F217" s="243" t="s">
        <v>218</v>
      </c>
      <c r="G217" s="241"/>
      <c r="H217" s="244">
        <v>266.80000000000001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0" t="s">
        <v>128</v>
      </c>
      <c r="AU217" s="250" t="s">
        <v>84</v>
      </c>
      <c r="AV217" s="15" t="s">
        <v>126</v>
      </c>
      <c r="AW217" s="15" t="s">
        <v>34</v>
      </c>
      <c r="AX217" s="15" t="s">
        <v>81</v>
      </c>
      <c r="AY217" s="250" t="s">
        <v>119</v>
      </c>
    </row>
    <row r="218" s="2" customFormat="1" ht="37.8" customHeight="1">
      <c r="A218" s="39"/>
      <c r="B218" s="40"/>
      <c r="C218" s="205" t="s">
        <v>352</v>
      </c>
      <c r="D218" s="205" t="s">
        <v>121</v>
      </c>
      <c r="E218" s="206" t="s">
        <v>353</v>
      </c>
      <c r="F218" s="207" t="s">
        <v>354</v>
      </c>
      <c r="G218" s="208" t="s">
        <v>238</v>
      </c>
      <c r="H218" s="209">
        <v>247</v>
      </c>
      <c r="I218" s="210"/>
      <c r="J218" s="211">
        <f>ROUND(I218*H218,2)</f>
        <v>0</v>
      </c>
      <c r="K218" s="207" t="s">
        <v>125</v>
      </c>
      <c r="L218" s="45"/>
      <c r="M218" s="212" t="s">
        <v>19</v>
      </c>
      <c r="N218" s="213" t="s">
        <v>44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126</v>
      </c>
      <c r="AT218" s="216" t="s">
        <v>121</v>
      </c>
      <c r="AU218" s="216" t="s">
        <v>84</v>
      </c>
      <c r="AY218" s="18" t="s">
        <v>119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81</v>
      </c>
      <c r="BK218" s="217">
        <f>ROUND(I218*H218,2)</f>
        <v>0</v>
      </c>
      <c r="BL218" s="18" t="s">
        <v>126</v>
      </c>
      <c r="BM218" s="216" t="s">
        <v>355</v>
      </c>
    </row>
    <row r="219" s="14" customFormat="1">
      <c r="A219" s="14"/>
      <c r="B219" s="230"/>
      <c r="C219" s="231"/>
      <c r="D219" s="220" t="s">
        <v>128</v>
      </c>
      <c r="E219" s="232" t="s">
        <v>19</v>
      </c>
      <c r="F219" s="233" t="s">
        <v>356</v>
      </c>
      <c r="G219" s="231"/>
      <c r="H219" s="232" t="s">
        <v>19</v>
      </c>
      <c r="I219" s="234"/>
      <c r="J219" s="231"/>
      <c r="K219" s="231"/>
      <c r="L219" s="235"/>
      <c r="M219" s="236"/>
      <c r="N219" s="237"/>
      <c r="O219" s="237"/>
      <c r="P219" s="237"/>
      <c r="Q219" s="237"/>
      <c r="R219" s="237"/>
      <c r="S219" s="237"/>
      <c r="T219" s="23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39" t="s">
        <v>128</v>
      </c>
      <c r="AU219" s="239" t="s">
        <v>84</v>
      </c>
      <c r="AV219" s="14" t="s">
        <v>81</v>
      </c>
      <c r="AW219" s="14" t="s">
        <v>34</v>
      </c>
      <c r="AX219" s="14" t="s">
        <v>73</v>
      </c>
      <c r="AY219" s="239" t="s">
        <v>119</v>
      </c>
    </row>
    <row r="220" s="13" customFormat="1">
      <c r="A220" s="13"/>
      <c r="B220" s="218"/>
      <c r="C220" s="219"/>
      <c r="D220" s="220" t="s">
        <v>128</v>
      </c>
      <c r="E220" s="221" t="s">
        <v>19</v>
      </c>
      <c r="F220" s="222" t="s">
        <v>357</v>
      </c>
      <c r="G220" s="219"/>
      <c r="H220" s="223">
        <v>426</v>
      </c>
      <c r="I220" s="224"/>
      <c r="J220" s="219"/>
      <c r="K220" s="219"/>
      <c r="L220" s="225"/>
      <c r="M220" s="226"/>
      <c r="N220" s="227"/>
      <c r="O220" s="227"/>
      <c r="P220" s="227"/>
      <c r="Q220" s="227"/>
      <c r="R220" s="227"/>
      <c r="S220" s="227"/>
      <c r="T220" s="22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9" t="s">
        <v>128</v>
      </c>
      <c r="AU220" s="229" t="s">
        <v>84</v>
      </c>
      <c r="AV220" s="13" t="s">
        <v>84</v>
      </c>
      <c r="AW220" s="13" t="s">
        <v>34</v>
      </c>
      <c r="AX220" s="13" t="s">
        <v>73</v>
      </c>
      <c r="AY220" s="229" t="s">
        <v>119</v>
      </c>
    </row>
    <row r="221" s="13" customFormat="1">
      <c r="A221" s="13"/>
      <c r="B221" s="218"/>
      <c r="C221" s="219"/>
      <c r="D221" s="220" t="s">
        <v>128</v>
      </c>
      <c r="E221" s="221" t="s">
        <v>19</v>
      </c>
      <c r="F221" s="222" t="s">
        <v>358</v>
      </c>
      <c r="G221" s="219"/>
      <c r="H221" s="223">
        <v>-179</v>
      </c>
      <c r="I221" s="224"/>
      <c r="J221" s="219"/>
      <c r="K221" s="219"/>
      <c r="L221" s="225"/>
      <c r="M221" s="226"/>
      <c r="N221" s="227"/>
      <c r="O221" s="227"/>
      <c r="P221" s="227"/>
      <c r="Q221" s="227"/>
      <c r="R221" s="227"/>
      <c r="S221" s="227"/>
      <c r="T221" s="22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9" t="s">
        <v>128</v>
      </c>
      <c r="AU221" s="229" t="s">
        <v>84</v>
      </c>
      <c r="AV221" s="13" t="s">
        <v>84</v>
      </c>
      <c r="AW221" s="13" t="s">
        <v>34</v>
      </c>
      <c r="AX221" s="13" t="s">
        <v>73</v>
      </c>
      <c r="AY221" s="229" t="s">
        <v>119</v>
      </c>
    </row>
    <row r="222" s="15" customFormat="1">
      <c r="A222" s="15"/>
      <c r="B222" s="240"/>
      <c r="C222" s="241"/>
      <c r="D222" s="220" t="s">
        <v>128</v>
      </c>
      <c r="E222" s="242" t="s">
        <v>19</v>
      </c>
      <c r="F222" s="243" t="s">
        <v>218</v>
      </c>
      <c r="G222" s="241"/>
      <c r="H222" s="244">
        <v>247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0" t="s">
        <v>128</v>
      </c>
      <c r="AU222" s="250" t="s">
        <v>84</v>
      </c>
      <c r="AV222" s="15" t="s">
        <v>126</v>
      </c>
      <c r="AW222" s="15" t="s">
        <v>34</v>
      </c>
      <c r="AX222" s="15" t="s">
        <v>81</v>
      </c>
      <c r="AY222" s="250" t="s">
        <v>119</v>
      </c>
    </row>
    <row r="223" s="14" customFormat="1">
      <c r="A223" s="14"/>
      <c r="B223" s="230"/>
      <c r="C223" s="231"/>
      <c r="D223" s="220" t="s">
        <v>128</v>
      </c>
      <c r="E223" s="232" t="s">
        <v>19</v>
      </c>
      <c r="F223" s="233" t="s">
        <v>148</v>
      </c>
      <c r="G223" s="231"/>
      <c r="H223" s="232" t="s">
        <v>19</v>
      </c>
      <c r="I223" s="234"/>
      <c r="J223" s="231"/>
      <c r="K223" s="231"/>
      <c r="L223" s="235"/>
      <c r="M223" s="236"/>
      <c r="N223" s="237"/>
      <c r="O223" s="237"/>
      <c r="P223" s="237"/>
      <c r="Q223" s="237"/>
      <c r="R223" s="237"/>
      <c r="S223" s="237"/>
      <c r="T223" s="23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39" t="s">
        <v>128</v>
      </c>
      <c r="AU223" s="239" t="s">
        <v>84</v>
      </c>
      <c r="AV223" s="14" t="s">
        <v>81</v>
      </c>
      <c r="AW223" s="14" t="s">
        <v>34</v>
      </c>
      <c r="AX223" s="14" t="s">
        <v>73</v>
      </c>
      <c r="AY223" s="239" t="s">
        <v>119</v>
      </c>
    </row>
    <row r="224" s="2" customFormat="1" ht="37.8" customHeight="1">
      <c r="A224" s="39"/>
      <c r="B224" s="40"/>
      <c r="C224" s="205" t="s">
        <v>359</v>
      </c>
      <c r="D224" s="205" t="s">
        <v>121</v>
      </c>
      <c r="E224" s="206" t="s">
        <v>360</v>
      </c>
      <c r="F224" s="207" t="s">
        <v>361</v>
      </c>
      <c r="G224" s="208" t="s">
        <v>238</v>
      </c>
      <c r="H224" s="209">
        <v>903.60000000000002</v>
      </c>
      <c r="I224" s="210"/>
      <c r="J224" s="211">
        <f>ROUND(I224*H224,2)</f>
        <v>0</v>
      </c>
      <c r="K224" s="207" t="s">
        <v>125</v>
      </c>
      <c r="L224" s="45"/>
      <c r="M224" s="212" t="s">
        <v>19</v>
      </c>
      <c r="N224" s="213" t="s">
        <v>44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126</v>
      </c>
      <c r="AT224" s="216" t="s">
        <v>121</v>
      </c>
      <c r="AU224" s="216" t="s">
        <v>84</v>
      </c>
      <c r="AY224" s="18" t="s">
        <v>119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81</v>
      </c>
      <c r="BK224" s="217">
        <f>ROUND(I224*H224,2)</f>
        <v>0</v>
      </c>
      <c r="BL224" s="18" t="s">
        <v>126</v>
      </c>
      <c r="BM224" s="216" t="s">
        <v>362</v>
      </c>
    </row>
    <row r="225" s="14" customFormat="1">
      <c r="A225" s="14"/>
      <c r="B225" s="230"/>
      <c r="C225" s="231"/>
      <c r="D225" s="220" t="s">
        <v>128</v>
      </c>
      <c r="E225" s="232" t="s">
        <v>19</v>
      </c>
      <c r="F225" s="233" t="s">
        <v>363</v>
      </c>
      <c r="G225" s="231"/>
      <c r="H225" s="232" t="s">
        <v>19</v>
      </c>
      <c r="I225" s="234"/>
      <c r="J225" s="231"/>
      <c r="K225" s="231"/>
      <c r="L225" s="235"/>
      <c r="M225" s="236"/>
      <c r="N225" s="237"/>
      <c r="O225" s="237"/>
      <c r="P225" s="237"/>
      <c r="Q225" s="237"/>
      <c r="R225" s="237"/>
      <c r="S225" s="237"/>
      <c r="T225" s="23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39" t="s">
        <v>128</v>
      </c>
      <c r="AU225" s="239" t="s">
        <v>84</v>
      </c>
      <c r="AV225" s="14" t="s">
        <v>81</v>
      </c>
      <c r="AW225" s="14" t="s">
        <v>34</v>
      </c>
      <c r="AX225" s="14" t="s">
        <v>73</v>
      </c>
      <c r="AY225" s="239" t="s">
        <v>119</v>
      </c>
    </row>
    <row r="226" s="13" customFormat="1">
      <c r="A226" s="13"/>
      <c r="B226" s="218"/>
      <c r="C226" s="219"/>
      <c r="D226" s="220" t="s">
        <v>128</v>
      </c>
      <c r="E226" s="221" t="s">
        <v>19</v>
      </c>
      <c r="F226" s="222" t="s">
        <v>364</v>
      </c>
      <c r="G226" s="219"/>
      <c r="H226" s="223">
        <v>1037</v>
      </c>
      <c r="I226" s="224"/>
      <c r="J226" s="219"/>
      <c r="K226" s="219"/>
      <c r="L226" s="225"/>
      <c r="M226" s="226"/>
      <c r="N226" s="227"/>
      <c r="O226" s="227"/>
      <c r="P226" s="227"/>
      <c r="Q226" s="227"/>
      <c r="R226" s="227"/>
      <c r="S226" s="227"/>
      <c r="T226" s="22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29" t="s">
        <v>128</v>
      </c>
      <c r="AU226" s="229" t="s">
        <v>84</v>
      </c>
      <c r="AV226" s="13" t="s">
        <v>84</v>
      </c>
      <c r="AW226" s="13" t="s">
        <v>34</v>
      </c>
      <c r="AX226" s="13" t="s">
        <v>73</v>
      </c>
      <c r="AY226" s="229" t="s">
        <v>119</v>
      </c>
    </row>
    <row r="227" s="13" customFormat="1">
      <c r="A227" s="13"/>
      <c r="B227" s="218"/>
      <c r="C227" s="219"/>
      <c r="D227" s="220" t="s">
        <v>128</v>
      </c>
      <c r="E227" s="221" t="s">
        <v>19</v>
      </c>
      <c r="F227" s="222" t="s">
        <v>365</v>
      </c>
      <c r="G227" s="219"/>
      <c r="H227" s="223">
        <v>-22</v>
      </c>
      <c r="I227" s="224"/>
      <c r="J227" s="219"/>
      <c r="K227" s="219"/>
      <c r="L227" s="225"/>
      <c r="M227" s="226"/>
      <c r="N227" s="227"/>
      <c r="O227" s="227"/>
      <c r="P227" s="227"/>
      <c r="Q227" s="227"/>
      <c r="R227" s="227"/>
      <c r="S227" s="227"/>
      <c r="T227" s="22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9" t="s">
        <v>128</v>
      </c>
      <c r="AU227" s="229" t="s">
        <v>84</v>
      </c>
      <c r="AV227" s="13" t="s">
        <v>84</v>
      </c>
      <c r="AW227" s="13" t="s">
        <v>34</v>
      </c>
      <c r="AX227" s="13" t="s">
        <v>73</v>
      </c>
      <c r="AY227" s="229" t="s">
        <v>119</v>
      </c>
    </row>
    <row r="228" s="13" customFormat="1">
      <c r="A228" s="13"/>
      <c r="B228" s="218"/>
      <c r="C228" s="219"/>
      <c r="D228" s="220" t="s">
        <v>128</v>
      </c>
      <c r="E228" s="221" t="s">
        <v>19</v>
      </c>
      <c r="F228" s="222" t="s">
        <v>366</v>
      </c>
      <c r="G228" s="219"/>
      <c r="H228" s="223">
        <v>-13.4</v>
      </c>
      <c r="I228" s="224"/>
      <c r="J228" s="219"/>
      <c r="K228" s="219"/>
      <c r="L228" s="225"/>
      <c r="M228" s="226"/>
      <c r="N228" s="227"/>
      <c r="O228" s="227"/>
      <c r="P228" s="227"/>
      <c r="Q228" s="227"/>
      <c r="R228" s="227"/>
      <c r="S228" s="227"/>
      <c r="T228" s="22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29" t="s">
        <v>128</v>
      </c>
      <c r="AU228" s="229" t="s">
        <v>84</v>
      </c>
      <c r="AV228" s="13" t="s">
        <v>84</v>
      </c>
      <c r="AW228" s="13" t="s">
        <v>34</v>
      </c>
      <c r="AX228" s="13" t="s">
        <v>73</v>
      </c>
      <c r="AY228" s="229" t="s">
        <v>119</v>
      </c>
    </row>
    <row r="229" s="13" customFormat="1">
      <c r="A229" s="13"/>
      <c r="B229" s="218"/>
      <c r="C229" s="219"/>
      <c r="D229" s="220" t="s">
        <v>128</v>
      </c>
      <c r="E229" s="221" t="s">
        <v>19</v>
      </c>
      <c r="F229" s="222" t="s">
        <v>367</v>
      </c>
      <c r="G229" s="219"/>
      <c r="H229" s="223">
        <v>-48</v>
      </c>
      <c r="I229" s="224"/>
      <c r="J229" s="219"/>
      <c r="K229" s="219"/>
      <c r="L229" s="225"/>
      <c r="M229" s="226"/>
      <c r="N229" s="227"/>
      <c r="O229" s="227"/>
      <c r="P229" s="227"/>
      <c r="Q229" s="227"/>
      <c r="R229" s="227"/>
      <c r="S229" s="227"/>
      <c r="T229" s="22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29" t="s">
        <v>128</v>
      </c>
      <c r="AU229" s="229" t="s">
        <v>84</v>
      </c>
      <c r="AV229" s="13" t="s">
        <v>84</v>
      </c>
      <c r="AW229" s="13" t="s">
        <v>34</v>
      </c>
      <c r="AX229" s="13" t="s">
        <v>73</v>
      </c>
      <c r="AY229" s="229" t="s">
        <v>119</v>
      </c>
    </row>
    <row r="230" s="13" customFormat="1">
      <c r="A230" s="13"/>
      <c r="B230" s="218"/>
      <c r="C230" s="219"/>
      <c r="D230" s="220" t="s">
        <v>128</v>
      </c>
      <c r="E230" s="221" t="s">
        <v>19</v>
      </c>
      <c r="F230" s="222" t="s">
        <v>368</v>
      </c>
      <c r="G230" s="219"/>
      <c r="H230" s="223">
        <v>-50</v>
      </c>
      <c r="I230" s="224"/>
      <c r="J230" s="219"/>
      <c r="K230" s="219"/>
      <c r="L230" s="225"/>
      <c r="M230" s="226"/>
      <c r="N230" s="227"/>
      <c r="O230" s="227"/>
      <c r="P230" s="227"/>
      <c r="Q230" s="227"/>
      <c r="R230" s="227"/>
      <c r="S230" s="227"/>
      <c r="T230" s="22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9" t="s">
        <v>128</v>
      </c>
      <c r="AU230" s="229" t="s">
        <v>84</v>
      </c>
      <c r="AV230" s="13" t="s">
        <v>84</v>
      </c>
      <c r="AW230" s="13" t="s">
        <v>34</v>
      </c>
      <c r="AX230" s="13" t="s">
        <v>73</v>
      </c>
      <c r="AY230" s="229" t="s">
        <v>119</v>
      </c>
    </row>
    <row r="231" s="15" customFormat="1">
      <c r="A231" s="15"/>
      <c r="B231" s="240"/>
      <c r="C231" s="241"/>
      <c r="D231" s="220" t="s">
        <v>128</v>
      </c>
      <c r="E231" s="242" t="s">
        <v>19</v>
      </c>
      <c r="F231" s="243" t="s">
        <v>218</v>
      </c>
      <c r="G231" s="241"/>
      <c r="H231" s="244">
        <v>903.60000000000002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0" t="s">
        <v>128</v>
      </c>
      <c r="AU231" s="250" t="s">
        <v>84</v>
      </c>
      <c r="AV231" s="15" t="s">
        <v>126</v>
      </c>
      <c r="AW231" s="15" t="s">
        <v>34</v>
      </c>
      <c r="AX231" s="15" t="s">
        <v>81</v>
      </c>
      <c r="AY231" s="250" t="s">
        <v>119</v>
      </c>
    </row>
    <row r="232" s="14" customFormat="1">
      <c r="A232" s="14"/>
      <c r="B232" s="230"/>
      <c r="C232" s="231"/>
      <c r="D232" s="220" t="s">
        <v>128</v>
      </c>
      <c r="E232" s="232" t="s">
        <v>19</v>
      </c>
      <c r="F232" s="233" t="s">
        <v>369</v>
      </c>
      <c r="G232" s="231"/>
      <c r="H232" s="232" t="s">
        <v>19</v>
      </c>
      <c r="I232" s="234"/>
      <c r="J232" s="231"/>
      <c r="K232" s="231"/>
      <c r="L232" s="235"/>
      <c r="M232" s="236"/>
      <c r="N232" s="237"/>
      <c r="O232" s="237"/>
      <c r="P232" s="237"/>
      <c r="Q232" s="237"/>
      <c r="R232" s="237"/>
      <c r="S232" s="237"/>
      <c r="T232" s="23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39" t="s">
        <v>128</v>
      </c>
      <c r="AU232" s="239" t="s">
        <v>84</v>
      </c>
      <c r="AV232" s="14" t="s">
        <v>81</v>
      </c>
      <c r="AW232" s="14" t="s">
        <v>34</v>
      </c>
      <c r="AX232" s="14" t="s">
        <v>73</v>
      </c>
      <c r="AY232" s="239" t="s">
        <v>119</v>
      </c>
    </row>
    <row r="233" s="2" customFormat="1" ht="37.8" customHeight="1">
      <c r="A233" s="39"/>
      <c r="B233" s="40"/>
      <c r="C233" s="205" t="s">
        <v>370</v>
      </c>
      <c r="D233" s="205" t="s">
        <v>121</v>
      </c>
      <c r="E233" s="206" t="s">
        <v>371</v>
      </c>
      <c r="F233" s="207" t="s">
        <v>372</v>
      </c>
      <c r="G233" s="208" t="s">
        <v>238</v>
      </c>
      <c r="H233" s="209">
        <v>17.5</v>
      </c>
      <c r="I233" s="210"/>
      <c r="J233" s="211">
        <f>ROUND(I233*H233,2)</f>
        <v>0</v>
      </c>
      <c r="K233" s="207" t="s">
        <v>125</v>
      </c>
      <c r="L233" s="45"/>
      <c r="M233" s="212" t="s">
        <v>19</v>
      </c>
      <c r="N233" s="213" t="s">
        <v>44</v>
      </c>
      <c r="O233" s="85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6" t="s">
        <v>126</v>
      </c>
      <c r="AT233" s="216" t="s">
        <v>121</v>
      </c>
      <c r="AU233" s="216" t="s">
        <v>84</v>
      </c>
      <c r="AY233" s="18" t="s">
        <v>119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8" t="s">
        <v>81</v>
      </c>
      <c r="BK233" s="217">
        <f>ROUND(I233*H233,2)</f>
        <v>0</v>
      </c>
      <c r="BL233" s="18" t="s">
        <v>126</v>
      </c>
      <c r="BM233" s="216" t="s">
        <v>373</v>
      </c>
    </row>
    <row r="234" s="13" customFormat="1">
      <c r="A234" s="13"/>
      <c r="B234" s="218"/>
      <c r="C234" s="219"/>
      <c r="D234" s="220" t="s">
        <v>128</v>
      </c>
      <c r="E234" s="221" t="s">
        <v>19</v>
      </c>
      <c r="F234" s="222" t="s">
        <v>374</v>
      </c>
      <c r="G234" s="219"/>
      <c r="H234" s="223">
        <v>17.5</v>
      </c>
      <c r="I234" s="224"/>
      <c r="J234" s="219"/>
      <c r="K234" s="219"/>
      <c r="L234" s="225"/>
      <c r="M234" s="226"/>
      <c r="N234" s="227"/>
      <c r="O234" s="227"/>
      <c r="P234" s="227"/>
      <c r="Q234" s="227"/>
      <c r="R234" s="227"/>
      <c r="S234" s="227"/>
      <c r="T234" s="22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29" t="s">
        <v>128</v>
      </c>
      <c r="AU234" s="229" t="s">
        <v>84</v>
      </c>
      <c r="AV234" s="13" t="s">
        <v>84</v>
      </c>
      <c r="AW234" s="13" t="s">
        <v>34</v>
      </c>
      <c r="AX234" s="13" t="s">
        <v>81</v>
      </c>
      <c r="AY234" s="229" t="s">
        <v>119</v>
      </c>
    </row>
    <row r="235" s="14" customFormat="1">
      <c r="A235" s="14"/>
      <c r="B235" s="230"/>
      <c r="C235" s="231"/>
      <c r="D235" s="220" t="s">
        <v>128</v>
      </c>
      <c r="E235" s="232" t="s">
        <v>19</v>
      </c>
      <c r="F235" s="233" t="s">
        <v>375</v>
      </c>
      <c r="G235" s="231"/>
      <c r="H235" s="232" t="s">
        <v>19</v>
      </c>
      <c r="I235" s="234"/>
      <c r="J235" s="231"/>
      <c r="K235" s="231"/>
      <c r="L235" s="235"/>
      <c r="M235" s="236"/>
      <c r="N235" s="237"/>
      <c r="O235" s="237"/>
      <c r="P235" s="237"/>
      <c r="Q235" s="237"/>
      <c r="R235" s="237"/>
      <c r="S235" s="237"/>
      <c r="T235" s="23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39" t="s">
        <v>128</v>
      </c>
      <c r="AU235" s="239" t="s">
        <v>84</v>
      </c>
      <c r="AV235" s="14" t="s">
        <v>81</v>
      </c>
      <c r="AW235" s="14" t="s">
        <v>34</v>
      </c>
      <c r="AX235" s="14" t="s">
        <v>73</v>
      </c>
      <c r="AY235" s="239" t="s">
        <v>119</v>
      </c>
    </row>
    <row r="236" s="2" customFormat="1" ht="24.15" customHeight="1">
      <c r="A236" s="39"/>
      <c r="B236" s="40"/>
      <c r="C236" s="205" t="s">
        <v>376</v>
      </c>
      <c r="D236" s="205" t="s">
        <v>121</v>
      </c>
      <c r="E236" s="206" t="s">
        <v>377</v>
      </c>
      <c r="F236" s="207" t="s">
        <v>378</v>
      </c>
      <c r="G236" s="208" t="s">
        <v>238</v>
      </c>
      <c r="H236" s="209">
        <v>133.40000000000001</v>
      </c>
      <c r="I236" s="210"/>
      <c r="J236" s="211">
        <f>ROUND(I236*H236,2)</f>
        <v>0</v>
      </c>
      <c r="K236" s="207" t="s">
        <v>125</v>
      </c>
      <c r="L236" s="45"/>
      <c r="M236" s="212" t="s">
        <v>19</v>
      </c>
      <c r="N236" s="213" t="s">
        <v>44</v>
      </c>
      <c r="O236" s="85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126</v>
      </c>
      <c r="AT236" s="216" t="s">
        <v>121</v>
      </c>
      <c r="AU236" s="216" t="s">
        <v>84</v>
      </c>
      <c r="AY236" s="18" t="s">
        <v>119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81</v>
      </c>
      <c r="BK236" s="217">
        <f>ROUND(I236*H236,2)</f>
        <v>0</v>
      </c>
      <c r="BL236" s="18" t="s">
        <v>126</v>
      </c>
      <c r="BM236" s="216" t="s">
        <v>379</v>
      </c>
    </row>
    <row r="237" s="14" customFormat="1">
      <c r="A237" s="14"/>
      <c r="B237" s="230"/>
      <c r="C237" s="231"/>
      <c r="D237" s="220" t="s">
        <v>128</v>
      </c>
      <c r="E237" s="232" t="s">
        <v>19</v>
      </c>
      <c r="F237" s="233" t="s">
        <v>380</v>
      </c>
      <c r="G237" s="231"/>
      <c r="H237" s="232" t="s">
        <v>19</v>
      </c>
      <c r="I237" s="234"/>
      <c r="J237" s="231"/>
      <c r="K237" s="231"/>
      <c r="L237" s="235"/>
      <c r="M237" s="236"/>
      <c r="N237" s="237"/>
      <c r="O237" s="237"/>
      <c r="P237" s="237"/>
      <c r="Q237" s="237"/>
      <c r="R237" s="237"/>
      <c r="S237" s="237"/>
      <c r="T237" s="23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39" t="s">
        <v>128</v>
      </c>
      <c r="AU237" s="239" t="s">
        <v>84</v>
      </c>
      <c r="AV237" s="14" t="s">
        <v>81</v>
      </c>
      <c r="AW237" s="14" t="s">
        <v>34</v>
      </c>
      <c r="AX237" s="14" t="s">
        <v>73</v>
      </c>
      <c r="AY237" s="239" t="s">
        <v>119</v>
      </c>
    </row>
    <row r="238" s="13" customFormat="1">
      <c r="A238" s="13"/>
      <c r="B238" s="218"/>
      <c r="C238" s="219"/>
      <c r="D238" s="220" t="s">
        <v>128</v>
      </c>
      <c r="E238" s="221" t="s">
        <v>19</v>
      </c>
      <c r="F238" s="222" t="s">
        <v>381</v>
      </c>
      <c r="G238" s="219"/>
      <c r="H238" s="223">
        <v>22</v>
      </c>
      <c r="I238" s="224"/>
      <c r="J238" s="219"/>
      <c r="K238" s="219"/>
      <c r="L238" s="225"/>
      <c r="M238" s="226"/>
      <c r="N238" s="227"/>
      <c r="O238" s="227"/>
      <c r="P238" s="227"/>
      <c r="Q238" s="227"/>
      <c r="R238" s="227"/>
      <c r="S238" s="227"/>
      <c r="T238" s="22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29" t="s">
        <v>128</v>
      </c>
      <c r="AU238" s="229" t="s">
        <v>84</v>
      </c>
      <c r="AV238" s="13" t="s">
        <v>84</v>
      </c>
      <c r="AW238" s="13" t="s">
        <v>34</v>
      </c>
      <c r="AX238" s="13" t="s">
        <v>73</v>
      </c>
      <c r="AY238" s="229" t="s">
        <v>119</v>
      </c>
    </row>
    <row r="239" s="13" customFormat="1">
      <c r="A239" s="13"/>
      <c r="B239" s="218"/>
      <c r="C239" s="219"/>
      <c r="D239" s="220" t="s">
        <v>128</v>
      </c>
      <c r="E239" s="221" t="s">
        <v>19</v>
      </c>
      <c r="F239" s="222" t="s">
        <v>382</v>
      </c>
      <c r="G239" s="219"/>
      <c r="H239" s="223">
        <v>13.4</v>
      </c>
      <c r="I239" s="224"/>
      <c r="J239" s="219"/>
      <c r="K239" s="219"/>
      <c r="L239" s="225"/>
      <c r="M239" s="226"/>
      <c r="N239" s="227"/>
      <c r="O239" s="227"/>
      <c r="P239" s="227"/>
      <c r="Q239" s="227"/>
      <c r="R239" s="227"/>
      <c r="S239" s="227"/>
      <c r="T239" s="22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29" t="s">
        <v>128</v>
      </c>
      <c r="AU239" s="229" t="s">
        <v>84</v>
      </c>
      <c r="AV239" s="13" t="s">
        <v>84</v>
      </c>
      <c r="AW239" s="13" t="s">
        <v>34</v>
      </c>
      <c r="AX239" s="13" t="s">
        <v>73</v>
      </c>
      <c r="AY239" s="229" t="s">
        <v>119</v>
      </c>
    </row>
    <row r="240" s="13" customFormat="1">
      <c r="A240" s="13"/>
      <c r="B240" s="218"/>
      <c r="C240" s="219"/>
      <c r="D240" s="220" t="s">
        <v>128</v>
      </c>
      <c r="E240" s="221" t="s">
        <v>19</v>
      </c>
      <c r="F240" s="222" t="s">
        <v>383</v>
      </c>
      <c r="G240" s="219"/>
      <c r="H240" s="223">
        <v>48</v>
      </c>
      <c r="I240" s="224"/>
      <c r="J240" s="219"/>
      <c r="K240" s="219"/>
      <c r="L240" s="225"/>
      <c r="M240" s="226"/>
      <c r="N240" s="227"/>
      <c r="O240" s="227"/>
      <c r="P240" s="227"/>
      <c r="Q240" s="227"/>
      <c r="R240" s="227"/>
      <c r="S240" s="227"/>
      <c r="T240" s="22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29" t="s">
        <v>128</v>
      </c>
      <c r="AU240" s="229" t="s">
        <v>84</v>
      </c>
      <c r="AV240" s="13" t="s">
        <v>84</v>
      </c>
      <c r="AW240" s="13" t="s">
        <v>34</v>
      </c>
      <c r="AX240" s="13" t="s">
        <v>73</v>
      </c>
      <c r="AY240" s="229" t="s">
        <v>119</v>
      </c>
    </row>
    <row r="241" s="13" customFormat="1">
      <c r="A241" s="13"/>
      <c r="B241" s="218"/>
      <c r="C241" s="219"/>
      <c r="D241" s="220" t="s">
        <v>128</v>
      </c>
      <c r="E241" s="221" t="s">
        <v>19</v>
      </c>
      <c r="F241" s="222" t="s">
        <v>384</v>
      </c>
      <c r="G241" s="219"/>
      <c r="H241" s="223">
        <v>50</v>
      </c>
      <c r="I241" s="224"/>
      <c r="J241" s="219"/>
      <c r="K241" s="219"/>
      <c r="L241" s="225"/>
      <c r="M241" s="226"/>
      <c r="N241" s="227"/>
      <c r="O241" s="227"/>
      <c r="P241" s="227"/>
      <c r="Q241" s="227"/>
      <c r="R241" s="227"/>
      <c r="S241" s="227"/>
      <c r="T241" s="22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9" t="s">
        <v>128</v>
      </c>
      <c r="AU241" s="229" t="s">
        <v>84</v>
      </c>
      <c r="AV241" s="13" t="s">
        <v>84</v>
      </c>
      <c r="AW241" s="13" t="s">
        <v>34</v>
      </c>
      <c r="AX241" s="13" t="s">
        <v>73</v>
      </c>
      <c r="AY241" s="229" t="s">
        <v>119</v>
      </c>
    </row>
    <row r="242" s="15" customFormat="1">
      <c r="A242" s="15"/>
      <c r="B242" s="240"/>
      <c r="C242" s="241"/>
      <c r="D242" s="220" t="s">
        <v>128</v>
      </c>
      <c r="E242" s="242" t="s">
        <v>19</v>
      </c>
      <c r="F242" s="243" t="s">
        <v>218</v>
      </c>
      <c r="G242" s="241"/>
      <c r="H242" s="244">
        <v>133.40000000000001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0" t="s">
        <v>128</v>
      </c>
      <c r="AU242" s="250" t="s">
        <v>84</v>
      </c>
      <c r="AV242" s="15" t="s">
        <v>126</v>
      </c>
      <c r="AW242" s="15" t="s">
        <v>34</v>
      </c>
      <c r="AX242" s="15" t="s">
        <v>81</v>
      </c>
      <c r="AY242" s="250" t="s">
        <v>119</v>
      </c>
    </row>
    <row r="243" s="2" customFormat="1" ht="24.15" customHeight="1">
      <c r="A243" s="39"/>
      <c r="B243" s="40"/>
      <c r="C243" s="205" t="s">
        <v>385</v>
      </c>
      <c r="D243" s="205" t="s">
        <v>121</v>
      </c>
      <c r="E243" s="206" t="s">
        <v>386</v>
      </c>
      <c r="F243" s="207" t="s">
        <v>387</v>
      </c>
      <c r="G243" s="208" t="s">
        <v>238</v>
      </c>
      <c r="H243" s="209">
        <v>179</v>
      </c>
      <c r="I243" s="210"/>
      <c r="J243" s="211">
        <f>ROUND(I243*H243,2)</f>
        <v>0</v>
      </c>
      <c r="K243" s="207" t="s">
        <v>125</v>
      </c>
      <c r="L243" s="45"/>
      <c r="M243" s="212" t="s">
        <v>19</v>
      </c>
      <c r="N243" s="213" t="s">
        <v>44</v>
      </c>
      <c r="O243" s="85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126</v>
      </c>
      <c r="AT243" s="216" t="s">
        <v>121</v>
      </c>
      <c r="AU243" s="216" t="s">
        <v>84</v>
      </c>
      <c r="AY243" s="18" t="s">
        <v>119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81</v>
      </c>
      <c r="BK243" s="217">
        <f>ROUND(I243*H243,2)</f>
        <v>0</v>
      </c>
      <c r="BL243" s="18" t="s">
        <v>126</v>
      </c>
      <c r="BM243" s="216" t="s">
        <v>388</v>
      </c>
    </row>
    <row r="244" s="14" customFormat="1">
      <c r="A244" s="14"/>
      <c r="B244" s="230"/>
      <c r="C244" s="231"/>
      <c r="D244" s="220" t="s">
        <v>128</v>
      </c>
      <c r="E244" s="232" t="s">
        <v>19</v>
      </c>
      <c r="F244" s="233" t="s">
        <v>389</v>
      </c>
      <c r="G244" s="231"/>
      <c r="H244" s="232" t="s">
        <v>19</v>
      </c>
      <c r="I244" s="234"/>
      <c r="J244" s="231"/>
      <c r="K244" s="231"/>
      <c r="L244" s="235"/>
      <c r="M244" s="236"/>
      <c r="N244" s="237"/>
      <c r="O244" s="237"/>
      <c r="P244" s="237"/>
      <c r="Q244" s="237"/>
      <c r="R244" s="237"/>
      <c r="S244" s="237"/>
      <c r="T244" s="23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39" t="s">
        <v>128</v>
      </c>
      <c r="AU244" s="239" t="s">
        <v>84</v>
      </c>
      <c r="AV244" s="14" t="s">
        <v>81</v>
      </c>
      <c r="AW244" s="14" t="s">
        <v>34</v>
      </c>
      <c r="AX244" s="14" t="s">
        <v>73</v>
      </c>
      <c r="AY244" s="239" t="s">
        <v>119</v>
      </c>
    </row>
    <row r="245" s="13" customFormat="1">
      <c r="A245" s="13"/>
      <c r="B245" s="218"/>
      <c r="C245" s="219"/>
      <c r="D245" s="220" t="s">
        <v>128</v>
      </c>
      <c r="E245" s="221" t="s">
        <v>19</v>
      </c>
      <c r="F245" s="222" t="s">
        <v>390</v>
      </c>
      <c r="G245" s="219"/>
      <c r="H245" s="223">
        <v>179</v>
      </c>
      <c r="I245" s="224"/>
      <c r="J245" s="219"/>
      <c r="K245" s="219"/>
      <c r="L245" s="225"/>
      <c r="M245" s="226"/>
      <c r="N245" s="227"/>
      <c r="O245" s="227"/>
      <c r="P245" s="227"/>
      <c r="Q245" s="227"/>
      <c r="R245" s="227"/>
      <c r="S245" s="227"/>
      <c r="T245" s="22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9" t="s">
        <v>128</v>
      </c>
      <c r="AU245" s="229" t="s">
        <v>84</v>
      </c>
      <c r="AV245" s="13" t="s">
        <v>84</v>
      </c>
      <c r="AW245" s="13" t="s">
        <v>34</v>
      </c>
      <c r="AX245" s="13" t="s">
        <v>81</v>
      </c>
      <c r="AY245" s="229" t="s">
        <v>119</v>
      </c>
    </row>
    <row r="246" s="2" customFormat="1" ht="24.15" customHeight="1">
      <c r="A246" s="39"/>
      <c r="B246" s="40"/>
      <c r="C246" s="205" t="s">
        <v>391</v>
      </c>
      <c r="D246" s="205" t="s">
        <v>121</v>
      </c>
      <c r="E246" s="206" t="s">
        <v>392</v>
      </c>
      <c r="F246" s="207" t="s">
        <v>393</v>
      </c>
      <c r="G246" s="208" t="s">
        <v>238</v>
      </c>
      <c r="H246" s="209">
        <v>50</v>
      </c>
      <c r="I246" s="210"/>
      <c r="J246" s="211">
        <f>ROUND(I246*H246,2)</f>
        <v>0</v>
      </c>
      <c r="K246" s="207" t="s">
        <v>125</v>
      </c>
      <c r="L246" s="45"/>
      <c r="M246" s="212" t="s">
        <v>19</v>
      </c>
      <c r="N246" s="213" t="s">
        <v>44</v>
      </c>
      <c r="O246" s="85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126</v>
      </c>
      <c r="AT246" s="216" t="s">
        <v>121</v>
      </c>
      <c r="AU246" s="216" t="s">
        <v>84</v>
      </c>
      <c r="AY246" s="18" t="s">
        <v>119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81</v>
      </c>
      <c r="BK246" s="217">
        <f>ROUND(I246*H246,2)</f>
        <v>0</v>
      </c>
      <c r="BL246" s="18" t="s">
        <v>126</v>
      </c>
      <c r="BM246" s="216" t="s">
        <v>394</v>
      </c>
    </row>
    <row r="247" s="13" customFormat="1">
      <c r="A247" s="13"/>
      <c r="B247" s="218"/>
      <c r="C247" s="219"/>
      <c r="D247" s="220" t="s">
        <v>128</v>
      </c>
      <c r="E247" s="221" t="s">
        <v>19</v>
      </c>
      <c r="F247" s="222" t="s">
        <v>395</v>
      </c>
      <c r="G247" s="219"/>
      <c r="H247" s="223">
        <v>50</v>
      </c>
      <c r="I247" s="224"/>
      <c r="J247" s="219"/>
      <c r="K247" s="219"/>
      <c r="L247" s="225"/>
      <c r="M247" s="226"/>
      <c r="N247" s="227"/>
      <c r="O247" s="227"/>
      <c r="P247" s="227"/>
      <c r="Q247" s="227"/>
      <c r="R247" s="227"/>
      <c r="S247" s="227"/>
      <c r="T247" s="22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29" t="s">
        <v>128</v>
      </c>
      <c r="AU247" s="229" t="s">
        <v>84</v>
      </c>
      <c r="AV247" s="13" t="s">
        <v>84</v>
      </c>
      <c r="AW247" s="13" t="s">
        <v>34</v>
      </c>
      <c r="AX247" s="13" t="s">
        <v>81</v>
      </c>
      <c r="AY247" s="229" t="s">
        <v>119</v>
      </c>
    </row>
    <row r="248" s="2" customFormat="1" ht="24.15" customHeight="1">
      <c r="A248" s="39"/>
      <c r="B248" s="40"/>
      <c r="C248" s="205" t="s">
        <v>396</v>
      </c>
      <c r="D248" s="205" t="s">
        <v>121</v>
      </c>
      <c r="E248" s="206" t="s">
        <v>397</v>
      </c>
      <c r="F248" s="207" t="s">
        <v>398</v>
      </c>
      <c r="G248" s="208" t="s">
        <v>238</v>
      </c>
      <c r="H248" s="209">
        <v>48</v>
      </c>
      <c r="I248" s="210"/>
      <c r="J248" s="211">
        <f>ROUND(I248*H248,2)</f>
        <v>0</v>
      </c>
      <c r="K248" s="207" t="s">
        <v>125</v>
      </c>
      <c r="L248" s="45"/>
      <c r="M248" s="212" t="s">
        <v>19</v>
      </c>
      <c r="N248" s="213" t="s">
        <v>44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126</v>
      </c>
      <c r="AT248" s="216" t="s">
        <v>121</v>
      </c>
      <c r="AU248" s="216" t="s">
        <v>84</v>
      </c>
      <c r="AY248" s="18" t="s">
        <v>119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81</v>
      </c>
      <c r="BK248" s="217">
        <f>ROUND(I248*H248,2)</f>
        <v>0</v>
      </c>
      <c r="BL248" s="18" t="s">
        <v>126</v>
      </c>
      <c r="BM248" s="216" t="s">
        <v>399</v>
      </c>
    </row>
    <row r="249" s="13" customFormat="1">
      <c r="A249" s="13"/>
      <c r="B249" s="218"/>
      <c r="C249" s="219"/>
      <c r="D249" s="220" t="s">
        <v>128</v>
      </c>
      <c r="E249" s="221" t="s">
        <v>19</v>
      </c>
      <c r="F249" s="222" t="s">
        <v>400</v>
      </c>
      <c r="G249" s="219"/>
      <c r="H249" s="223">
        <v>48</v>
      </c>
      <c r="I249" s="224"/>
      <c r="J249" s="219"/>
      <c r="K249" s="219"/>
      <c r="L249" s="225"/>
      <c r="M249" s="226"/>
      <c r="N249" s="227"/>
      <c r="O249" s="227"/>
      <c r="P249" s="227"/>
      <c r="Q249" s="227"/>
      <c r="R249" s="227"/>
      <c r="S249" s="227"/>
      <c r="T249" s="22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9" t="s">
        <v>128</v>
      </c>
      <c r="AU249" s="229" t="s">
        <v>84</v>
      </c>
      <c r="AV249" s="13" t="s">
        <v>84</v>
      </c>
      <c r="AW249" s="13" t="s">
        <v>34</v>
      </c>
      <c r="AX249" s="13" t="s">
        <v>81</v>
      </c>
      <c r="AY249" s="229" t="s">
        <v>119</v>
      </c>
    </row>
    <row r="250" s="14" customFormat="1">
      <c r="A250" s="14"/>
      <c r="B250" s="230"/>
      <c r="C250" s="231"/>
      <c r="D250" s="220" t="s">
        <v>128</v>
      </c>
      <c r="E250" s="232" t="s">
        <v>19</v>
      </c>
      <c r="F250" s="233" t="s">
        <v>401</v>
      </c>
      <c r="G250" s="231"/>
      <c r="H250" s="232" t="s">
        <v>19</v>
      </c>
      <c r="I250" s="234"/>
      <c r="J250" s="231"/>
      <c r="K250" s="231"/>
      <c r="L250" s="235"/>
      <c r="M250" s="236"/>
      <c r="N250" s="237"/>
      <c r="O250" s="237"/>
      <c r="P250" s="237"/>
      <c r="Q250" s="237"/>
      <c r="R250" s="237"/>
      <c r="S250" s="237"/>
      <c r="T250" s="23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39" t="s">
        <v>128</v>
      </c>
      <c r="AU250" s="239" t="s">
        <v>84</v>
      </c>
      <c r="AV250" s="14" t="s">
        <v>81</v>
      </c>
      <c r="AW250" s="14" t="s">
        <v>34</v>
      </c>
      <c r="AX250" s="14" t="s">
        <v>73</v>
      </c>
      <c r="AY250" s="239" t="s">
        <v>119</v>
      </c>
    </row>
    <row r="251" s="2" customFormat="1" ht="24.15" customHeight="1">
      <c r="A251" s="39"/>
      <c r="B251" s="40"/>
      <c r="C251" s="205" t="s">
        <v>402</v>
      </c>
      <c r="D251" s="205" t="s">
        <v>121</v>
      </c>
      <c r="E251" s="206" t="s">
        <v>403</v>
      </c>
      <c r="F251" s="207" t="s">
        <v>404</v>
      </c>
      <c r="G251" s="208" t="s">
        <v>238</v>
      </c>
      <c r="H251" s="209">
        <v>341.25</v>
      </c>
      <c r="I251" s="210"/>
      <c r="J251" s="211">
        <f>ROUND(I251*H251,2)</f>
        <v>0</v>
      </c>
      <c r="K251" s="207" t="s">
        <v>125</v>
      </c>
      <c r="L251" s="45"/>
      <c r="M251" s="212" t="s">
        <v>19</v>
      </c>
      <c r="N251" s="213" t="s">
        <v>44</v>
      </c>
      <c r="O251" s="85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126</v>
      </c>
      <c r="AT251" s="216" t="s">
        <v>121</v>
      </c>
      <c r="AU251" s="216" t="s">
        <v>84</v>
      </c>
      <c r="AY251" s="18" t="s">
        <v>119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81</v>
      </c>
      <c r="BK251" s="217">
        <f>ROUND(I251*H251,2)</f>
        <v>0</v>
      </c>
      <c r="BL251" s="18" t="s">
        <v>126</v>
      </c>
      <c r="BM251" s="216" t="s">
        <v>405</v>
      </c>
    </row>
    <row r="252" s="14" customFormat="1">
      <c r="A252" s="14"/>
      <c r="B252" s="230"/>
      <c r="C252" s="231"/>
      <c r="D252" s="220" t="s">
        <v>128</v>
      </c>
      <c r="E252" s="232" t="s">
        <v>19</v>
      </c>
      <c r="F252" s="233" t="s">
        <v>243</v>
      </c>
      <c r="G252" s="231"/>
      <c r="H252" s="232" t="s">
        <v>19</v>
      </c>
      <c r="I252" s="234"/>
      <c r="J252" s="231"/>
      <c r="K252" s="231"/>
      <c r="L252" s="235"/>
      <c r="M252" s="236"/>
      <c r="N252" s="237"/>
      <c r="O252" s="237"/>
      <c r="P252" s="237"/>
      <c r="Q252" s="237"/>
      <c r="R252" s="237"/>
      <c r="S252" s="237"/>
      <c r="T252" s="23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39" t="s">
        <v>128</v>
      </c>
      <c r="AU252" s="239" t="s">
        <v>84</v>
      </c>
      <c r="AV252" s="14" t="s">
        <v>81</v>
      </c>
      <c r="AW252" s="14" t="s">
        <v>34</v>
      </c>
      <c r="AX252" s="14" t="s">
        <v>73</v>
      </c>
      <c r="AY252" s="239" t="s">
        <v>119</v>
      </c>
    </row>
    <row r="253" s="14" customFormat="1">
      <c r="A253" s="14"/>
      <c r="B253" s="230"/>
      <c r="C253" s="231"/>
      <c r="D253" s="220" t="s">
        <v>128</v>
      </c>
      <c r="E253" s="232" t="s">
        <v>19</v>
      </c>
      <c r="F253" s="233" t="s">
        <v>244</v>
      </c>
      <c r="G253" s="231"/>
      <c r="H253" s="232" t="s">
        <v>19</v>
      </c>
      <c r="I253" s="234"/>
      <c r="J253" s="231"/>
      <c r="K253" s="231"/>
      <c r="L253" s="235"/>
      <c r="M253" s="236"/>
      <c r="N253" s="237"/>
      <c r="O253" s="237"/>
      <c r="P253" s="237"/>
      <c r="Q253" s="237"/>
      <c r="R253" s="237"/>
      <c r="S253" s="237"/>
      <c r="T253" s="23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39" t="s">
        <v>128</v>
      </c>
      <c r="AU253" s="239" t="s">
        <v>84</v>
      </c>
      <c r="AV253" s="14" t="s">
        <v>81</v>
      </c>
      <c r="AW253" s="14" t="s">
        <v>34</v>
      </c>
      <c r="AX253" s="14" t="s">
        <v>73</v>
      </c>
      <c r="AY253" s="239" t="s">
        <v>119</v>
      </c>
    </row>
    <row r="254" s="14" customFormat="1">
      <c r="A254" s="14"/>
      <c r="B254" s="230"/>
      <c r="C254" s="231"/>
      <c r="D254" s="220" t="s">
        <v>128</v>
      </c>
      <c r="E254" s="232" t="s">
        <v>19</v>
      </c>
      <c r="F254" s="233" t="s">
        <v>245</v>
      </c>
      <c r="G254" s="231"/>
      <c r="H254" s="232" t="s">
        <v>19</v>
      </c>
      <c r="I254" s="234"/>
      <c r="J254" s="231"/>
      <c r="K254" s="231"/>
      <c r="L254" s="235"/>
      <c r="M254" s="236"/>
      <c r="N254" s="237"/>
      <c r="O254" s="237"/>
      <c r="P254" s="237"/>
      <c r="Q254" s="237"/>
      <c r="R254" s="237"/>
      <c r="S254" s="237"/>
      <c r="T254" s="23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39" t="s">
        <v>128</v>
      </c>
      <c r="AU254" s="239" t="s">
        <v>84</v>
      </c>
      <c r="AV254" s="14" t="s">
        <v>81</v>
      </c>
      <c r="AW254" s="14" t="s">
        <v>34</v>
      </c>
      <c r="AX254" s="14" t="s">
        <v>73</v>
      </c>
      <c r="AY254" s="239" t="s">
        <v>119</v>
      </c>
    </row>
    <row r="255" s="13" customFormat="1">
      <c r="A255" s="13"/>
      <c r="B255" s="218"/>
      <c r="C255" s="219"/>
      <c r="D255" s="220" t="s">
        <v>128</v>
      </c>
      <c r="E255" s="221" t="s">
        <v>19</v>
      </c>
      <c r="F255" s="222" t="s">
        <v>246</v>
      </c>
      <c r="G255" s="219"/>
      <c r="H255" s="223">
        <v>296.25</v>
      </c>
      <c r="I255" s="224"/>
      <c r="J255" s="219"/>
      <c r="K255" s="219"/>
      <c r="L255" s="225"/>
      <c r="M255" s="226"/>
      <c r="N255" s="227"/>
      <c r="O255" s="227"/>
      <c r="P255" s="227"/>
      <c r="Q255" s="227"/>
      <c r="R255" s="227"/>
      <c r="S255" s="227"/>
      <c r="T255" s="22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29" t="s">
        <v>128</v>
      </c>
      <c r="AU255" s="229" t="s">
        <v>84</v>
      </c>
      <c r="AV255" s="13" t="s">
        <v>84</v>
      </c>
      <c r="AW255" s="13" t="s">
        <v>34</v>
      </c>
      <c r="AX255" s="13" t="s">
        <v>73</v>
      </c>
      <c r="AY255" s="229" t="s">
        <v>119</v>
      </c>
    </row>
    <row r="256" s="14" customFormat="1">
      <c r="A256" s="14"/>
      <c r="B256" s="230"/>
      <c r="C256" s="231"/>
      <c r="D256" s="220" t="s">
        <v>128</v>
      </c>
      <c r="E256" s="232" t="s">
        <v>19</v>
      </c>
      <c r="F256" s="233" t="s">
        <v>247</v>
      </c>
      <c r="G256" s="231"/>
      <c r="H256" s="232" t="s">
        <v>19</v>
      </c>
      <c r="I256" s="234"/>
      <c r="J256" s="231"/>
      <c r="K256" s="231"/>
      <c r="L256" s="235"/>
      <c r="M256" s="236"/>
      <c r="N256" s="237"/>
      <c r="O256" s="237"/>
      <c r="P256" s="237"/>
      <c r="Q256" s="237"/>
      <c r="R256" s="237"/>
      <c r="S256" s="237"/>
      <c r="T256" s="23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39" t="s">
        <v>128</v>
      </c>
      <c r="AU256" s="239" t="s">
        <v>84</v>
      </c>
      <c r="AV256" s="14" t="s">
        <v>81</v>
      </c>
      <c r="AW256" s="14" t="s">
        <v>34</v>
      </c>
      <c r="AX256" s="14" t="s">
        <v>73</v>
      </c>
      <c r="AY256" s="239" t="s">
        <v>119</v>
      </c>
    </row>
    <row r="257" s="13" customFormat="1">
      <c r="A257" s="13"/>
      <c r="B257" s="218"/>
      <c r="C257" s="219"/>
      <c r="D257" s="220" t="s">
        <v>128</v>
      </c>
      <c r="E257" s="221" t="s">
        <v>19</v>
      </c>
      <c r="F257" s="222" t="s">
        <v>248</v>
      </c>
      <c r="G257" s="219"/>
      <c r="H257" s="223">
        <v>45</v>
      </c>
      <c r="I257" s="224"/>
      <c r="J257" s="219"/>
      <c r="K257" s="219"/>
      <c r="L257" s="225"/>
      <c r="M257" s="226"/>
      <c r="N257" s="227"/>
      <c r="O257" s="227"/>
      <c r="P257" s="227"/>
      <c r="Q257" s="227"/>
      <c r="R257" s="227"/>
      <c r="S257" s="227"/>
      <c r="T257" s="22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29" t="s">
        <v>128</v>
      </c>
      <c r="AU257" s="229" t="s">
        <v>84</v>
      </c>
      <c r="AV257" s="13" t="s">
        <v>84</v>
      </c>
      <c r="AW257" s="13" t="s">
        <v>34</v>
      </c>
      <c r="AX257" s="13" t="s">
        <v>73</v>
      </c>
      <c r="AY257" s="229" t="s">
        <v>119</v>
      </c>
    </row>
    <row r="258" s="15" customFormat="1">
      <c r="A258" s="15"/>
      <c r="B258" s="240"/>
      <c r="C258" s="241"/>
      <c r="D258" s="220" t="s">
        <v>128</v>
      </c>
      <c r="E258" s="242" t="s">
        <v>19</v>
      </c>
      <c r="F258" s="243" t="s">
        <v>218</v>
      </c>
      <c r="G258" s="241"/>
      <c r="H258" s="244">
        <v>341.25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50" t="s">
        <v>128</v>
      </c>
      <c r="AU258" s="250" t="s">
        <v>84</v>
      </c>
      <c r="AV258" s="15" t="s">
        <v>126</v>
      </c>
      <c r="AW258" s="15" t="s">
        <v>34</v>
      </c>
      <c r="AX258" s="15" t="s">
        <v>81</v>
      </c>
      <c r="AY258" s="250" t="s">
        <v>119</v>
      </c>
    </row>
    <row r="259" s="14" customFormat="1">
      <c r="A259" s="14"/>
      <c r="B259" s="230"/>
      <c r="C259" s="231"/>
      <c r="D259" s="220" t="s">
        <v>128</v>
      </c>
      <c r="E259" s="232" t="s">
        <v>19</v>
      </c>
      <c r="F259" s="233" t="s">
        <v>249</v>
      </c>
      <c r="G259" s="231"/>
      <c r="H259" s="232" t="s">
        <v>19</v>
      </c>
      <c r="I259" s="234"/>
      <c r="J259" s="231"/>
      <c r="K259" s="231"/>
      <c r="L259" s="235"/>
      <c r="M259" s="236"/>
      <c r="N259" s="237"/>
      <c r="O259" s="237"/>
      <c r="P259" s="237"/>
      <c r="Q259" s="237"/>
      <c r="R259" s="237"/>
      <c r="S259" s="237"/>
      <c r="T259" s="238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39" t="s">
        <v>128</v>
      </c>
      <c r="AU259" s="239" t="s">
        <v>84</v>
      </c>
      <c r="AV259" s="14" t="s">
        <v>81</v>
      </c>
      <c r="AW259" s="14" t="s">
        <v>34</v>
      </c>
      <c r="AX259" s="14" t="s">
        <v>73</v>
      </c>
      <c r="AY259" s="239" t="s">
        <v>119</v>
      </c>
    </row>
    <row r="260" s="2" customFormat="1" ht="14.4" customHeight="1">
      <c r="A260" s="39"/>
      <c r="B260" s="40"/>
      <c r="C260" s="251" t="s">
        <v>406</v>
      </c>
      <c r="D260" s="251" t="s">
        <v>407</v>
      </c>
      <c r="E260" s="252" t="s">
        <v>408</v>
      </c>
      <c r="F260" s="253" t="s">
        <v>409</v>
      </c>
      <c r="G260" s="254" t="s">
        <v>410</v>
      </c>
      <c r="H260" s="255">
        <v>887.25</v>
      </c>
      <c r="I260" s="256"/>
      <c r="J260" s="257">
        <f>ROUND(I260*H260,2)</f>
        <v>0</v>
      </c>
      <c r="K260" s="253" t="s">
        <v>125</v>
      </c>
      <c r="L260" s="258"/>
      <c r="M260" s="259" t="s">
        <v>19</v>
      </c>
      <c r="N260" s="260" t="s">
        <v>44</v>
      </c>
      <c r="O260" s="85"/>
      <c r="P260" s="214">
        <f>O260*H260</f>
        <v>0</v>
      </c>
      <c r="Q260" s="214">
        <v>1</v>
      </c>
      <c r="R260" s="214">
        <f>Q260*H260</f>
        <v>887.25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158</v>
      </c>
      <c r="AT260" s="216" t="s">
        <v>407</v>
      </c>
      <c r="AU260" s="216" t="s">
        <v>84</v>
      </c>
      <c r="AY260" s="18" t="s">
        <v>119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81</v>
      </c>
      <c r="BK260" s="217">
        <f>ROUND(I260*H260,2)</f>
        <v>0</v>
      </c>
      <c r="BL260" s="18" t="s">
        <v>126</v>
      </c>
      <c r="BM260" s="216" t="s">
        <v>411</v>
      </c>
    </row>
    <row r="261" s="13" customFormat="1">
      <c r="A261" s="13"/>
      <c r="B261" s="218"/>
      <c r="C261" s="219"/>
      <c r="D261" s="220" t="s">
        <v>128</v>
      </c>
      <c r="E261" s="219"/>
      <c r="F261" s="222" t="s">
        <v>412</v>
      </c>
      <c r="G261" s="219"/>
      <c r="H261" s="223">
        <v>887.25</v>
      </c>
      <c r="I261" s="224"/>
      <c r="J261" s="219"/>
      <c r="K261" s="219"/>
      <c r="L261" s="225"/>
      <c r="M261" s="226"/>
      <c r="N261" s="227"/>
      <c r="O261" s="227"/>
      <c r="P261" s="227"/>
      <c r="Q261" s="227"/>
      <c r="R261" s="227"/>
      <c r="S261" s="227"/>
      <c r="T261" s="22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29" t="s">
        <v>128</v>
      </c>
      <c r="AU261" s="229" t="s">
        <v>84</v>
      </c>
      <c r="AV261" s="13" t="s">
        <v>84</v>
      </c>
      <c r="AW261" s="13" t="s">
        <v>4</v>
      </c>
      <c r="AX261" s="13" t="s">
        <v>81</v>
      </c>
      <c r="AY261" s="229" t="s">
        <v>119</v>
      </c>
    </row>
    <row r="262" s="2" customFormat="1" ht="24.15" customHeight="1">
      <c r="A262" s="39"/>
      <c r="B262" s="40"/>
      <c r="C262" s="205" t="s">
        <v>413</v>
      </c>
      <c r="D262" s="205" t="s">
        <v>121</v>
      </c>
      <c r="E262" s="206" t="s">
        <v>414</v>
      </c>
      <c r="F262" s="207" t="s">
        <v>415</v>
      </c>
      <c r="G262" s="208" t="s">
        <v>410</v>
      </c>
      <c r="H262" s="209">
        <v>1445.76</v>
      </c>
      <c r="I262" s="210"/>
      <c r="J262" s="211">
        <f>ROUND(I262*H262,2)</f>
        <v>0</v>
      </c>
      <c r="K262" s="207" t="s">
        <v>125</v>
      </c>
      <c r="L262" s="45"/>
      <c r="M262" s="212" t="s">
        <v>19</v>
      </c>
      <c r="N262" s="213" t="s">
        <v>44</v>
      </c>
      <c r="O262" s="85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126</v>
      </c>
      <c r="AT262" s="216" t="s">
        <v>121</v>
      </c>
      <c r="AU262" s="216" t="s">
        <v>84</v>
      </c>
      <c r="AY262" s="18" t="s">
        <v>119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81</v>
      </c>
      <c r="BK262" s="217">
        <f>ROUND(I262*H262,2)</f>
        <v>0</v>
      </c>
      <c r="BL262" s="18" t="s">
        <v>126</v>
      </c>
      <c r="BM262" s="216" t="s">
        <v>416</v>
      </c>
    </row>
    <row r="263" s="13" customFormat="1">
      <c r="A263" s="13"/>
      <c r="B263" s="218"/>
      <c r="C263" s="219"/>
      <c r="D263" s="220" t="s">
        <v>128</v>
      </c>
      <c r="E263" s="221" t="s">
        <v>19</v>
      </c>
      <c r="F263" s="222" t="s">
        <v>417</v>
      </c>
      <c r="G263" s="219"/>
      <c r="H263" s="223">
        <v>903.60000000000002</v>
      </c>
      <c r="I263" s="224"/>
      <c r="J263" s="219"/>
      <c r="K263" s="219"/>
      <c r="L263" s="225"/>
      <c r="M263" s="226"/>
      <c r="N263" s="227"/>
      <c r="O263" s="227"/>
      <c r="P263" s="227"/>
      <c r="Q263" s="227"/>
      <c r="R263" s="227"/>
      <c r="S263" s="227"/>
      <c r="T263" s="22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29" t="s">
        <v>128</v>
      </c>
      <c r="AU263" s="229" t="s">
        <v>84</v>
      </c>
      <c r="AV263" s="13" t="s">
        <v>84</v>
      </c>
      <c r="AW263" s="13" t="s">
        <v>34</v>
      </c>
      <c r="AX263" s="13" t="s">
        <v>81</v>
      </c>
      <c r="AY263" s="229" t="s">
        <v>119</v>
      </c>
    </row>
    <row r="264" s="13" customFormat="1">
      <c r="A264" s="13"/>
      <c r="B264" s="218"/>
      <c r="C264" s="219"/>
      <c r="D264" s="220" t="s">
        <v>128</v>
      </c>
      <c r="E264" s="219"/>
      <c r="F264" s="222" t="s">
        <v>418</v>
      </c>
      <c r="G264" s="219"/>
      <c r="H264" s="223">
        <v>1445.76</v>
      </c>
      <c r="I264" s="224"/>
      <c r="J264" s="219"/>
      <c r="K264" s="219"/>
      <c r="L264" s="225"/>
      <c r="M264" s="226"/>
      <c r="N264" s="227"/>
      <c r="O264" s="227"/>
      <c r="P264" s="227"/>
      <c r="Q264" s="227"/>
      <c r="R264" s="227"/>
      <c r="S264" s="227"/>
      <c r="T264" s="22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29" t="s">
        <v>128</v>
      </c>
      <c r="AU264" s="229" t="s">
        <v>84</v>
      </c>
      <c r="AV264" s="13" t="s">
        <v>84</v>
      </c>
      <c r="AW264" s="13" t="s">
        <v>4</v>
      </c>
      <c r="AX264" s="13" t="s">
        <v>81</v>
      </c>
      <c r="AY264" s="229" t="s">
        <v>119</v>
      </c>
    </row>
    <row r="265" s="2" customFormat="1" ht="24.15" customHeight="1">
      <c r="A265" s="39"/>
      <c r="B265" s="40"/>
      <c r="C265" s="205" t="s">
        <v>419</v>
      </c>
      <c r="D265" s="205" t="s">
        <v>121</v>
      </c>
      <c r="E265" s="206" t="s">
        <v>420</v>
      </c>
      <c r="F265" s="207" t="s">
        <v>421</v>
      </c>
      <c r="G265" s="208" t="s">
        <v>238</v>
      </c>
      <c r="H265" s="209">
        <v>1463</v>
      </c>
      <c r="I265" s="210"/>
      <c r="J265" s="211">
        <f>ROUND(I265*H265,2)</f>
        <v>0</v>
      </c>
      <c r="K265" s="207" t="s">
        <v>125</v>
      </c>
      <c r="L265" s="45"/>
      <c r="M265" s="212" t="s">
        <v>19</v>
      </c>
      <c r="N265" s="213" t="s">
        <v>44</v>
      </c>
      <c r="O265" s="85"/>
      <c r="P265" s="214">
        <f>O265*H265</f>
        <v>0</v>
      </c>
      <c r="Q265" s="214">
        <v>0</v>
      </c>
      <c r="R265" s="214">
        <f>Q265*H265</f>
        <v>0</v>
      </c>
      <c r="S265" s="214">
        <v>0</v>
      </c>
      <c r="T265" s="21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6" t="s">
        <v>126</v>
      </c>
      <c r="AT265" s="216" t="s">
        <v>121</v>
      </c>
      <c r="AU265" s="216" t="s">
        <v>84</v>
      </c>
      <c r="AY265" s="18" t="s">
        <v>119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81</v>
      </c>
      <c r="BK265" s="217">
        <f>ROUND(I265*H265,2)</f>
        <v>0</v>
      </c>
      <c r="BL265" s="18" t="s">
        <v>126</v>
      </c>
      <c r="BM265" s="216" t="s">
        <v>422</v>
      </c>
    </row>
    <row r="266" s="13" customFormat="1">
      <c r="A266" s="13"/>
      <c r="B266" s="218"/>
      <c r="C266" s="219"/>
      <c r="D266" s="220" t="s">
        <v>128</v>
      </c>
      <c r="E266" s="221" t="s">
        <v>19</v>
      </c>
      <c r="F266" s="222" t="s">
        <v>423</v>
      </c>
      <c r="G266" s="219"/>
      <c r="H266" s="223">
        <v>133.40000000000001</v>
      </c>
      <c r="I266" s="224"/>
      <c r="J266" s="219"/>
      <c r="K266" s="219"/>
      <c r="L266" s="225"/>
      <c r="M266" s="226"/>
      <c r="N266" s="227"/>
      <c r="O266" s="227"/>
      <c r="P266" s="227"/>
      <c r="Q266" s="227"/>
      <c r="R266" s="227"/>
      <c r="S266" s="227"/>
      <c r="T266" s="22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29" t="s">
        <v>128</v>
      </c>
      <c r="AU266" s="229" t="s">
        <v>84</v>
      </c>
      <c r="AV266" s="13" t="s">
        <v>84</v>
      </c>
      <c r="AW266" s="13" t="s">
        <v>34</v>
      </c>
      <c r="AX266" s="13" t="s">
        <v>73</v>
      </c>
      <c r="AY266" s="229" t="s">
        <v>119</v>
      </c>
    </row>
    <row r="267" s="13" customFormat="1">
      <c r="A267" s="13"/>
      <c r="B267" s="218"/>
      <c r="C267" s="219"/>
      <c r="D267" s="220" t="s">
        <v>128</v>
      </c>
      <c r="E267" s="221" t="s">
        <v>19</v>
      </c>
      <c r="F267" s="222" t="s">
        <v>424</v>
      </c>
      <c r="G267" s="219"/>
      <c r="H267" s="223">
        <v>179</v>
      </c>
      <c r="I267" s="224"/>
      <c r="J267" s="219"/>
      <c r="K267" s="219"/>
      <c r="L267" s="225"/>
      <c r="M267" s="226"/>
      <c r="N267" s="227"/>
      <c r="O267" s="227"/>
      <c r="P267" s="227"/>
      <c r="Q267" s="227"/>
      <c r="R267" s="227"/>
      <c r="S267" s="227"/>
      <c r="T267" s="22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29" t="s">
        <v>128</v>
      </c>
      <c r="AU267" s="229" t="s">
        <v>84</v>
      </c>
      <c r="AV267" s="13" t="s">
        <v>84</v>
      </c>
      <c r="AW267" s="13" t="s">
        <v>34</v>
      </c>
      <c r="AX267" s="13" t="s">
        <v>73</v>
      </c>
      <c r="AY267" s="229" t="s">
        <v>119</v>
      </c>
    </row>
    <row r="268" s="13" customFormat="1">
      <c r="A268" s="13"/>
      <c r="B268" s="218"/>
      <c r="C268" s="219"/>
      <c r="D268" s="220" t="s">
        <v>128</v>
      </c>
      <c r="E268" s="221" t="s">
        <v>19</v>
      </c>
      <c r="F268" s="222" t="s">
        <v>425</v>
      </c>
      <c r="G268" s="219"/>
      <c r="H268" s="223">
        <v>903.60000000000002</v>
      </c>
      <c r="I268" s="224"/>
      <c r="J268" s="219"/>
      <c r="K268" s="219"/>
      <c r="L268" s="225"/>
      <c r="M268" s="226"/>
      <c r="N268" s="227"/>
      <c r="O268" s="227"/>
      <c r="P268" s="227"/>
      <c r="Q268" s="227"/>
      <c r="R268" s="227"/>
      <c r="S268" s="227"/>
      <c r="T268" s="22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29" t="s">
        <v>128</v>
      </c>
      <c r="AU268" s="229" t="s">
        <v>84</v>
      </c>
      <c r="AV268" s="13" t="s">
        <v>84</v>
      </c>
      <c r="AW268" s="13" t="s">
        <v>34</v>
      </c>
      <c r="AX268" s="13" t="s">
        <v>73</v>
      </c>
      <c r="AY268" s="229" t="s">
        <v>119</v>
      </c>
    </row>
    <row r="269" s="13" customFormat="1">
      <c r="A269" s="13"/>
      <c r="B269" s="218"/>
      <c r="C269" s="219"/>
      <c r="D269" s="220" t="s">
        <v>128</v>
      </c>
      <c r="E269" s="221" t="s">
        <v>19</v>
      </c>
      <c r="F269" s="222" t="s">
        <v>426</v>
      </c>
      <c r="G269" s="219"/>
      <c r="H269" s="223">
        <v>247</v>
      </c>
      <c r="I269" s="224"/>
      <c r="J269" s="219"/>
      <c r="K269" s="219"/>
      <c r="L269" s="225"/>
      <c r="M269" s="226"/>
      <c r="N269" s="227"/>
      <c r="O269" s="227"/>
      <c r="P269" s="227"/>
      <c r="Q269" s="227"/>
      <c r="R269" s="227"/>
      <c r="S269" s="227"/>
      <c r="T269" s="22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29" t="s">
        <v>128</v>
      </c>
      <c r="AU269" s="229" t="s">
        <v>84</v>
      </c>
      <c r="AV269" s="13" t="s">
        <v>84</v>
      </c>
      <c r="AW269" s="13" t="s">
        <v>34</v>
      </c>
      <c r="AX269" s="13" t="s">
        <v>73</v>
      </c>
      <c r="AY269" s="229" t="s">
        <v>119</v>
      </c>
    </row>
    <row r="270" s="15" customFormat="1">
      <c r="A270" s="15"/>
      <c r="B270" s="240"/>
      <c r="C270" s="241"/>
      <c r="D270" s="220" t="s">
        <v>128</v>
      </c>
      <c r="E270" s="242" t="s">
        <v>19</v>
      </c>
      <c r="F270" s="243" t="s">
        <v>218</v>
      </c>
      <c r="G270" s="241"/>
      <c r="H270" s="244">
        <v>1463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0" t="s">
        <v>128</v>
      </c>
      <c r="AU270" s="250" t="s">
        <v>84</v>
      </c>
      <c r="AV270" s="15" t="s">
        <v>126</v>
      </c>
      <c r="AW270" s="15" t="s">
        <v>34</v>
      </c>
      <c r="AX270" s="15" t="s">
        <v>81</v>
      </c>
      <c r="AY270" s="250" t="s">
        <v>119</v>
      </c>
    </row>
    <row r="271" s="2" customFormat="1" ht="24.15" customHeight="1">
      <c r="A271" s="39"/>
      <c r="B271" s="40"/>
      <c r="C271" s="205" t="s">
        <v>427</v>
      </c>
      <c r="D271" s="205" t="s">
        <v>121</v>
      </c>
      <c r="E271" s="206" t="s">
        <v>428</v>
      </c>
      <c r="F271" s="207" t="s">
        <v>429</v>
      </c>
      <c r="G271" s="208" t="s">
        <v>238</v>
      </c>
      <c r="H271" s="209">
        <v>35.399999999999999</v>
      </c>
      <c r="I271" s="210"/>
      <c r="J271" s="211">
        <f>ROUND(I271*H271,2)</f>
        <v>0</v>
      </c>
      <c r="K271" s="207" t="s">
        <v>125</v>
      </c>
      <c r="L271" s="45"/>
      <c r="M271" s="212" t="s">
        <v>19</v>
      </c>
      <c r="N271" s="213" t="s">
        <v>44</v>
      </c>
      <c r="O271" s="85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126</v>
      </c>
      <c r="AT271" s="216" t="s">
        <v>121</v>
      </c>
      <c r="AU271" s="216" t="s">
        <v>84</v>
      </c>
      <c r="AY271" s="18" t="s">
        <v>119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81</v>
      </c>
      <c r="BK271" s="217">
        <f>ROUND(I271*H271,2)</f>
        <v>0</v>
      </c>
      <c r="BL271" s="18" t="s">
        <v>126</v>
      </c>
      <c r="BM271" s="216" t="s">
        <v>430</v>
      </c>
    </row>
    <row r="272" s="14" customFormat="1">
      <c r="A272" s="14"/>
      <c r="B272" s="230"/>
      <c r="C272" s="231"/>
      <c r="D272" s="220" t="s">
        <v>128</v>
      </c>
      <c r="E272" s="232" t="s">
        <v>19</v>
      </c>
      <c r="F272" s="233" t="s">
        <v>431</v>
      </c>
      <c r="G272" s="231"/>
      <c r="H272" s="232" t="s">
        <v>19</v>
      </c>
      <c r="I272" s="234"/>
      <c r="J272" s="231"/>
      <c r="K272" s="231"/>
      <c r="L272" s="235"/>
      <c r="M272" s="236"/>
      <c r="N272" s="237"/>
      <c r="O272" s="237"/>
      <c r="P272" s="237"/>
      <c r="Q272" s="237"/>
      <c r="R272" s="237"/>
      <c r="S272" s="237"/>
      <c r="T272" s="23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39" t="s">
        <v>128</v>
      </c>
      <c r="AU272" s="239" t="s">
        <v>84</v>
      </c>
      <c r="AV272" s="14" t="s">
        <v>81</v>
      </c>
      <c r="AW272" s="14" t="s">
        <v>34</v>
      </c>
      <c r="AX272" s="14" t="s">
        <v>73</v>
      </c>
      <c r="AY272" s="239" t="s">
        <v>119</v>
      </c>
    </row>
    <row r="273" s="13" customFormat="1">
      <c r="A273" s="13"/>
      <c r="B273" s="218"/>
      <c r="C273" s="219"/>
      <c r="D273" s="220" t="s">
        <v>128</v>
      </c>
      <c r="E273" s="221" t="s">
        <v>19</v>
      </c>
      <c r="F273" s="222" t="s">
        <v>432</v>
      </c>
      <c r="G273" s="219"/>
      <c r="H273" s="223">
        <v>22</v>
      </c>
      <c r="I273" s="224"/>
      <c r="J273" s="219"/>
      <c r="K273" s="219"/>
      <c r="L273" s="225"/>
      <c r="M273" s="226"/>
      <c r="N273" s="227"/>
      <c r="O273" s="227"/>
      <c r="P273" s="227"/>
      <c r="Q273" s="227"/>
      <c r="R273" s="227"/>
      <c r="S273" s="227"/>
      <c r="T273" s="22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29" t="s">
        <v>128</v>
      </c>
      <c r="AU273" s="229" t="s">
        <v>84</v>
      </c>
      <c r="AV273" s="13" t="s">
        <v>84</v>
      </c>
      <c r="AW273" s="13" t="s">
        <v>34</v>
      </c>
      <c r="AX273" s="13" t="s">
        <v>73</v>
      </c>
      <c r="AY273" s="229" t="s">
        <v>119</v>
      </c>
    </row>
    <row r="274" s="14" customFormat="1">
      <c r="A274" s="14"/>
      <c r="B274" s="230"/>
      <c r="C274" s="231"/>
      <c r="D274" s="220" t="s">
        <v>128</v>
      </c>
      <c r="E274" s="232" t="s">
        <v>19</v>
      </c>
      <c r="F274" s="233" t="s">
        <v>266</v>
      </c>
      <c r="G274" s="231"/>
      <c r="H274" s="232" t="s">
        <v>19</v>
      </c>
      <c r="I274" s="234"/>
      <c r="J274" s="231"/>
      <c r="K274" s="231"/>
      <c r="L274" s="235"/>
      <c r="M274" s="236"/>
      <c r="N274" s="237"/>
      <c r="O274" s="237"/>
      <c r="P274" s="237"/>
      <c r="Q274" s="237"/>
      <c r="R274" s="237"/>
      <c r="S274" s="237"/>
      <c r="T274" s="23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39" t="s">
        <v>128</v>
      </c>
      <c r="AU274" s="239" t="s">
        <v>84</v>
      </c>
      <c r="AV274" s="14" t="s">
        <v>81</v>
      </c>
      <c r="AW274" s="14" t="s">
        <v>34</v>
      </c>
      <c r="AX274" s="14" t="s">
        <v>73</v>
      </c>
      <c r="AY274" s="239" t="s">
        <v>119</v>
      </c>
    </row>
    <row r="275" s="14" customFormat="1">
      <c r="A275" s="14"/>
      <c r="B275" s="230"/>
      <c r="C275" s="231"/>
      <c r="D275" s="220" t="s">
        <v>128</v>
      </c>
      <c r="E275" s="232" t="s">
        <v>19</v>
      </c>
      <c r="F275" s="233" t="s">
        <v>433</v>
      </c>
      <c r="G275" s="231"/>
      <c r="H275" s="232" t="s">
        <v>19</v>
      </c>
      <c r="I275" s="234"/>
      <c r="J275" s="231"/>
      <c r="K275" s="231"/>
      <c r="L275" s="235"/>
      <c r="M275" s="236"/>
      <c r="N275" s="237"/>
      <c r="O275" s="237"/>
      <c r="P275" s="237"/>
      <c r="Q275" s="237"/>
      <c r="R275" s="237"/>
      <c r="S275" s="237"/>
      <c r="T275" s="23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39" t="s">
        <v>128</v>
      </c>
      <c r="AU275" s="239" t="s">
        <v>84</v>
      </c>
      <c r="AV275" s="14" t="s">
        <v>81</v>
      </c>
      <c r="AW275" s="14" t="s">
        <v>34</v>
      </c>
      <c r="AX275" s="14" t="s">
        <v>73</v>
      </c>
      <c r="AY275" s="239" t="s">
        <v>119</v>
      </c>
    </row>
    <row r="276" s="13" customFormat="1">
      <c r="A276" s="13"/>
      <c r="B276" s="218"/>
      <c r="C276" s="219"/>
      <c r="D276" s="220" t="s">
        <v>128</v>
      </c>
      <c r="E276" s="221" t="s">
        <v>19</v>
      </c>
      <c r="F276" s="222" t="s">
        <v>434</v>
      </c>
      <c r="G276" s="219"/>
      <c r="H276" s="223">
        <v>13.4</v>
      </c>
      <c r="I276" s="224"/>
      <c r="J276" s="219"/>
      <c r="K276" s="219"/>
      <c r="L276" s="225"/>
      <c r="M276" s="226"/>
      <c r="N276" s="227"/>
      <c r="O276" s="227"/>
      <c r="P276" s="227"/>
      <c r="Q276" s="227"/>
      <c r="R276" s="227"/>
      <c r="S276" s="227"/>
      <c r="T276" s="22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29" t="s">
        <v>128</v>
      </c>
      <c r="AU276" s="229" t="s">
        <v>84</v>
      </c>
      <c r="AV276" s="13" t="s">
        <v>84</v>
      </c>
      <c r="AW276" s="13" t="s">
        <v>34</v>
      </c>
      <c r="AX276" s="13" t="s">
        <v>73</v>
      </c>
      <c r="AY276" s="229" t="s">
        <v>119</v>
      </c>
    </row>
    <row r="277" s="15" customFormat="1">
      <c r="A277" s="15"/>
      <c r="B277" s="240"/>
      <c r="C277" s="241"/>
      <c r="D277" s="220" t="s">
        <v>128</v>
      </c>
      <c r="E277" s="242" t="s">
        <v>19</v>
      </c>
      <c r="F277" s="243" t="s">
        <v>218</v>
      </c>
      <c r="G277" s="241"/>
      <c r="H277" s="244">
        <v>35.399999999999999</v>
      </c>
      <c r="I277" s="245"/>
      <c r="J277" s="241"/>
      <c r="K277" s="241"/>
      <c r="L277" s="246"/>
      <c r="M277" s="247"/>
      <c r="N277" s="248"/>
      <c r="O277" s="248"/>
      <c r="P277" s="248"/>
      <c r="Q277" s="248"/>
      <c r="R277" s="248"/>
      <c r="S277" s="248"/>
      <c r="T277" s="249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0" t="s">
        <v>128</v>
      </c>
      <c r="AU277" s="250" t="s">
        <v>84</v>
      </c>
      <c r="AV277" s="15" t="s">
        <v>126</v>
      </c>
      <c r="AW277" s="15" t="s">
        <v>34</v>
      </c>
      <c r="AX277" s="15" t="s">
        <v>81</v>
      </c>
      <c r="AY277" s="250" t="s">
        <v>119</v>
      </c>
    </row>
    <row r="278" s="2" customFormat="1" ht="24.15" customHeight="1">
      <c r="A278" s="39"/>
      <c r="B278" s="40"/>
      <c r="C278" s="205" t="s">
        <v>435</v>
      </c>
      <c r="D278" s="205" t="s">
        <v>121</v>
      </c>
      <c r="E278" s="206" t="s">
        <v>436</v>
      </c>
      <c r="F278" s="207" t="s">
        <v>437</v>
      </c>
      <c r="G278" s="208" t="s">
        <v>132</v>
      </c>
      <c r="H278" s="209">
        <v>2</v>
      </c>
      <c r="I278" s="210"/>
      <c r="J278" s="211">
        <f>ROUND(I278*H278,2)</f>
        <v>0</v>
      </c>
      <c r="K278" s="207" t="s">
        <v>125</v>
      </c>
      <c r="L278" s="45"/>
      <c r="M278" s="212" t="s">
        <v>19</v>
      </c>
      <c r="N278" s="213" t="s">
        <v>44</v>
      </c>
      <c r="O278" s="85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126</v>
      </c>
      <c r="AT278" s="216" t="s">
        <v>121</v>
      </c>
      <c r="AU278" s="216" t="s">
        <v>84</v>
      </c>
      <c r="AY278" s="18" t="s">
        <v>119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81</v>
      </c>
      <c r="BK278" s="217">
        <f>ROUND(I278*H278,2)</f>
        <v>0</v>
      </c>
      <c r="BL278" s="18" t="s">
        <v>126</v>
      </c>
      <c r="BM278" s="216" t="s">
        <v>438</v>
      </c>
    </row>
    <row r="279" s="13" customFormat="1">
      <c r="A279" s="13"/>
      <c r="B279" s="218"/>
      <c r="C279" s="219"/>
      <c r="D279" s="220" t="s">
        <v>128</v>
      </c>
      <c r="E279" s="221" t="s">
        <v>19</v>
      </c>
      <c r="F279" s="222" t="s">
        <v>168</v>
      </c>
      <c r="G279" s="219"/>
      <c r="H279" s="223">
        <v>2</v>
      </c>
      <c r="I279" s="224"/>
      <c r="J279" s="219"/>
      <c r="K279" s="219"/>
      <c r="L279" s="225"/>
      <c r="M279" s="226"/>
      <c r="N279" s="227"/>
      <c r="O279" s="227"/>
      <c r="P279" s="227"/>
      <c r="Q279" s="227"/>
      <c r="R279" s="227"/>
      <c r="S279" s="227"/>
      <c r="T279" s="22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29" t="s">
        <v>128</v>
      </c>
      <c r="AU279" s="229" t="s">
        <v>84</v>
      </c>
      <c r="AV279" s="13" t="s">
        <v>84</v>
      </c>
      <c r="AW279" s="13" t="s">
        <v>34</v>
      </c>
      <c r="AX279" s="13" t="s">
        <v>81</v>
      </c>
      <c r="AY279" s="229" t="s">
        <v>119</v>
      </c>
    </row>
    <row r="280" s="2" customFormat="1" ht="24.15" customHeight="1">
      <c r="A280" s="39"/>
      <c r="B280" s="40"/>
      <c r="C280" s="205" t="s">
        <v>439</v>
      </c>
      <c r="D280" s="205" t="s">
        <v>121</v>
      </c>
      <c r="E280" s="206" t="s">
        <v>440</v>
      </c>
      <c r="F280" s="207" t="s">
        <v>441</v>
      </c>
      <c r="G280" s="208" t="s">
        <v>132</v>
      </c>
      <c r="H280" s="209">
        <v>8</v>
      </c>
      <c r="I280" s="210"/>
      <c r="J280" s="211">
        <f>ROUND(I280*H280,2)</f>
        <v>0</v>
      </c>
      <c r="K280" s="207" t="s">
        <v>125</v>
      </c>
      <c r="L280" s="45"/>
      <c r="M280" s="212" t="s">
        <v>19</v>
      </c>
      <c r="N280" s="213" t="s">
        <v>44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126</v>
      </c>
      <c r="AT280" s="216" t="s">
        <v>121</v>
      </c>
      <c r="AU280" s="216" t="s">
        <v>84</v>
      </c>
      <c r="AY280" s="18" t="s">
        <v>119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81</v>
      </c>
      <c r="BK280" s="217">
        <f>ROUND(I280*H280,2)</f>
        <v>0</v>
      </c>
      <c r="BL280" s="18" t="s">
        <v>126</v>
      </c>
      <c r="BM280" s="216" t="s">
        <v>442</v>
      </c>
    </row>
    <row r="281" s="13" customFormat="1">
      <c r="A281" s="13"/>
      <c r="B281" s="218"/>
      <c r="C281" s="219"/>
      <c r="D281" s="220" t="s">
        <v>128</v>
      </c>
      <c r="E281" s="221" t="s">
        <v>19</v>
      </c>
      <c r="F281" s="222" t="s">
        <v>153</v>
      </c>
      <c r="G281" s="219"/>
      <c r="H281" s="223">
        <v>8</v>
      </c>
      <c r="I281" s="224"/>
      <c r="J281" s="219"/>
      <c r="K281" s="219"/>
      <c r="L281" s="225"/>
      <c r="M281" s="226"/>
      <c r="N281" s="227"/>
      <c r="O281" s="227"/>
      <c r="P281" s="227"/>
      <c r="Q281" s="227"/>
      <c r="R281" s="227"/>
      <c r="S281" s="227"/>
      <c r="T281" s="22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29" t="s">
        <v>128</v>
      </c>
      <c r="AU281" s="229" t="s">
        <v>84</v>
      </c>
      <c r="AV281" s="13" t="s">
        <v>84</v>
      </c>
      <c r="AW281" s="13" t="s">
        <v>34</v>
      </c>
      <c r="AX281" s="13" t="s">
        <v>81</v>
      </c>
      <c r="AY281" s="229" t="s">
        <v>119</v>
      </c>
    </row>
    <row r="282" s="2" customFormat="1" ht="24.15" customHeight="1">
      <c r="A282" s="39"/>
      <c r="B282" s="40"/>
      <c r="C282" s="205" t="s">
        <v>443</v>
      </c>
      <c r="D282" s="205" t="s">
        <v>121</v>
      </c>
      <c r="E282" s="206" t="s">
        <v>444</v>
      </c>
      <c r="F282" s="207" t="s">
        <v>445</v>
      </c>
      <c r="G282" s="208" t="s">
        <v>132</v>
      </c>
      <c r="H282" s="209">
        <v>8</v>
      </c>
      <c r="I282" s="210"/>
      <c r="J282" s="211">
        <f>ROUND(I282*H282,2)</f>
        <v>0</v>
      </c>
      <c r="K282" s="207" t="s">
        <v>125</v>
      </c>
      <c r="L282" s="45"/>
      <c r="M282" s="212" t="s">
        <v>19</v>
      </c>
      <c r="N282" s="213" t="s">
        <v>44</v>
      </c>
      <c r="O282" s="85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126</v>
      </c>
      <c r="AT282" s="216" t="s">
        <v>121</v>
      </c>
      <c r="AU282" s="216" t="s">
        <v>84</v>
      </c>
      <c r="AY282" s="18" t="s">
        <v>119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81</v>
      </c>
      <c r="BK282" s="217">
        <f>ROUND(I282*H282,2)</f>
        <v>0</v>
      </c>
      <c r="BL282" s="18" t="s">
        <v>126</v>
      </c>
      <c r="BM282" s="216" t="s">
        <v>446</v>
      </c>
    </row>
    <row r="283" s="13" customFormat="1">
      <c r="A283" s="13"/>
      <c r="B283" s="218"/>
      <c r="C283" s="219"/>
      <c r="D283" s="220" t="s">
        <v>128</v>
      </c>
      <c r="E283" s="221" t="s">
        <v>19</v>
      </c>
      <c r="F283" s="222" t="s">
        <v>153</v>
      </c>
      <c r="G283" s="219"/>
      <c r="H283" s="223">
        <v>8</v>
      </c>
      <c r="I283" s="224"/>
      <c r="J283" s="219"/>
      <c r="K283" s="219"/>
      <c r="L283" s="225"/>
      <c r="M283" s="226"/>
      <c r="N283" s="227"/>
      <c r="O283" s="227"/>
      <c r="P283" s="227"/>
      <c r="Q283" s="227"/>
      <c r="R283" s="227"/>
      <c r="S283" s="227"/>
      <c r="T283" s="22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29" t="s">
        <v>128</v>
      </c>
      <c r="AU283" s="229" t="s">
        <v>84</v>
      </c>
      <c r="AV283" s="13" t="s">
        <v>84</v>
      </c>
      <c r="AW283" s="13" t="s">
        <v>34</v>
      </c>
      <c r="AX283" s="13" t="s">
        <v>81</v>
      </c>
      <c r="AY283" s="229" t="s">
        <v>119</v>
      </c>
    </row>
    <row r="284" s="2" customFormat="1" ht="37.8" customHeight="1">
      <c r="A284" s="39"/>
      <c r="B284" s="40"/>
      <c r="C284" s="205" t="s">
        <v>447</v>
      </c>
      <c r="D284" s="205" t="s">
        <v>121</v>
      </c>
      <c r="E284" s="206" t="s">
        <v>448</v>
      </c>
      <c r="F284" s="207" t="s">
        <v>449</v>
      </c>
      <c r="G284" s="208" t="s">
        <v>238</v>
      </c>
      <c r="H284" s="209">
        <v>26.800000000000001</v>
      </c>
      <c r="I284" s="210"/>
      <c r="J284" s="211">
        <f>ROUND(I284*H284,2)</f>
        <v>0</v>
      </c>
      <c r="K284" s="207" t="s">
        <v>125</v>
      </c>
      <c r="L284" s="45"/>
      <c r="M284" s="212" t="s">
        <v>19</v>
      </c>
      <c r="N284" s="213" t="s">
        <v>44</v>
      </c>
      <c r="O284" s="85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126</v>
      </c>
      <c r="AT284" s="216" t="s">
        <v>121</v>
      </c>
      <c r="AU284" s="216" t="s">
        <v>84</v>
      </c>
      <c r="AY284" s="18" t="s">
        <v>119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81</v>
      </c>
      <c r="BK284" s="217">
        <f>ROUND(I284*H284,2)</f>
        <v>0</v>
      </c>
      <c r="BL284" s="18" t="s">
        <v>126</v>
      </c>
      <c r="BM284" s="216" t="s">
        <v>450</v>
      </c>
    </row>
    <row r="285" s="14" customFormat="1">
      <c r="A285" s="14"/>
      <c r="B285" s="230"/>
      <c r="C285" s="231"/>
      <c r="D285" s="220" t="s">
        <v>128</v>
      </c>
      <c r="E285" s="232" t="s">
        <v>19</v>
      </c>
      <c r="F285" s="233" t="s">
        <v>451</v>
      </c>
      <c r="G285" s="231"/>
      <c r="H285" s="232" t="s">
        <v>19</v>
      </c>
      <c r="I285" s="234"/>
      <c r="J285" s="231"/>
      <c r="K285" s="231"/>
      <c r="L285" s="235"/>
      <c r="M285" s="236"/>
      <c r="N285" s="237"/>
      <c r="O285" s="237"/>
      <c r="P285" s="237"/>
      <c r="Q285" s="237"/>
      <c r="R285" s="237"/>
      <c r="S285" s="237"/>
      <c r="T285" s="23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39" t="s">
        <v>128</v>
      </c>
      <c r="AU285" s="239" t="s">
        <v>84</v>
      </c>
      <c r="AV285" s="14" t="s">
        <v>81</v>
      </c>
      <c r="AW285" s="14" t="s">
        <v>34</v>
      </c>
      <c r="AX285" s="14" t="s">
        <v>73</v>
      </c>
      <c r="AY285" s="239" t="s">
        <v>119</v>
      </c>
    </row>
    <row r="286" s="13" customFormat="1">
      <c r="A286" s="13"/>
      <c r="B286" s="218"/>
      <c r="C286" s="219"/>
      <c r="D286" s="220" t="s">
        <v>128</v>
      </c>
      <c r="E286" s="221" t="s">
        <v>19</v>
      </c>
      <c r="F286" s="222" t="s">
        <v>452</v>
      </c>
      <c r="G286" s="219"/>
      <c r="H286" s="223">
        <v>26.800000000000001</v>
      </c>
      <c r="I286" s="224"/>
      <c r="J286" s="219"/>
      <c r="K286" s="219"/>
      <c r="L286" s="225"/>
      <c r="M286" s="226"/>
      <c r="N286" s="227"/>
      <c r="O286" s="227"/>
      <c r="P286" s="227"/>
      <c r="Q286" s="227"/>
      <c r="R286" s="227"/>
      <c r="S286" s="227"/>
      <c r="T286" s="22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29" t="s">
        <v>128</v>
      </c>
      <c r="AU286" s="229" t="s">
        <v>84</v>
      </c>
      <c r="AV286" s="13" t="s">
        <v>84</v>
      </c>
      <c r="AW286" s="13" t="s">
        <v>34</v>
      </c>
      <c r="AX286" s="13" t="s">
        <v>81</v>
      </c>
      <c r="AY286" s="229" t="s">
        <v>119</v>
      </c>
    </row>
    <row r="287" s="14" customFormat="1">
      <c r="A287" s="14"/>
      <c r="B287" s="230"/>
      <c r="C287" s="231"/>
      <c r="D287" s="220" t="s">
        <v>128</v>
      </c>
      <c r="E287" s="232" t="s">
        <v>19</v>
      </c>
      <c r="F287" s="233" t="s">
        <v>266</v>
      </c>
      <c r="G287" s="231"/>
      <c r="H287" s="232" t="s">
        <v>19</v>
      </c>
      <c r="I287" s="234"/>
      <c r="J287" s="231"/>
      <c r="K287" s="231"/>
      <c r="L287" s="235"/>
      <c r="M287" s="236"/>
      <c r="N287" s="237"/>
      <c r="O287" s="237"/>
      <c r="P287" s="237"/>
      <c r="Q287" s="237"/>
      <c r="R287" s="237"/>
      <c r="S287" s="237"/>
      <c r="T287" s="238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39" t="s">
        <v>128</v>
      </c>
      <c r="AU287" s="239" t="s">
        <v>84</v>
      </c>
      <c r="AV287" s="14" t="s">
        <v>81</v>
      </c>
      <c r="AW287" s="14" t="s">
        <v>34</v>
      </c>
      <c r="AX287" s="14" t="s">
        <v>73</v>
      </c>
      <c r="AY287" s="239" t="s">
        <v>119</v>
      </c>
    </row>
    <row r="288" s="2" customFormat="1" ht="14.4" customHeight="1">
      <c r="A288" s="39"/>
      <c r="B288" s="40"/>
      <c r="C288" s="251" t="s">
        <v>453</v>
      </c>
      <c r="D288" s="251" t="s">
        <v>407</v>
      </c>
      <c r="E288" s="252" t="s">
        <v>454</v>
      </c>
      <c r="F288" s="253" t="s">
        <v>455</v>
      </c>
      <c r="G288" s="254" t="s">
        <v>410</v>
      </c>
      <c r="H288" s="255">
        <v>53.600000000000001</v>
      </c>
      <c r="I288" s="256"/>
      <c r="J288" s="257">
        <f>ROUND(I288*H288,2)</f>
        <v>0</v>
      </c>
      <c r="K288" s="253" t="s">
        <v>125</v>
      </c>
      <c r="L288" s="258"/>
      <c r="M288" s="259" t="s">
        <v>19</v>
      </c>
      <c r="N288" s="260" t="s">
        <v>44</v>
      </c>
      <c r="O288" s="85"/>
      <c r="P288" s="214">
        <f>O288*H288</f>
        <v>0</v>
      </c>
      <c r="Q288" s="214">
        <v>1</v>
      </c>
      <c r="R288" s="214">
        <f>Q288*H288</f>
        <v>53.600000000000001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158</v>
      </c>
      <c r="AT288" s="216" t="s">
        <v>407</v>
      </c>
      <c r="AU288" s="216" t="s">
        <v>84</v>
      </c>
      <c r="AY288" s="18" t="s">
        <v>119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81</v>
      </c>
      <c r="BK288" s="217">
        <f>ROUND(I288*H288,2)</f>
        <v>0</v>
      </c>
      <c r="BL288" s="18" t="s">
        <v>126</v>
      </c>
      <c r="BM288" s="216" t="s">
        <v>456</v>
      </c>
    </row>
    <row r="289" s="13" customFormat="1">
      <c r="A289" s="13"/>
      <c r="B289" s="218"/>
      <c r="C289" s="219"/>
      <c r="D289" s="220" t="s">
        <v>128</v>
      </c>
      <c r="E289" s="219"/>
      <c r="F289" s="222" t="s">
        <v>457</v>
      </c>
      <c r="G289" s="219"/>
      <c r="H289" s="223">
        <v>53.600000000000001</v>
      </c>
      <c r="I289" s="224"/>
      <c r="J289" s="219"/>
      <c r="K289" s="219"/>
      <c r="L289" s="225"/>
      <c r="M289" s="226"/>
      <c r="N289" s="227"/>
      <c r="O289" s="227"/>
      <c r="P289" s="227"/>
      <c r="Q289" s="227"/>
      <c r="R289" s="227"/>
      <c r="S289" s="227"/>
      <c r="T289" s="22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29" t="s">
        <v>128</v>
      </c>
      <c r="AU289" s="229" t="s">
        <v>84</v>
      </c>
      <c r="AV289" s="13" t="s">
        <v>84</v>
      </c>
      <c r="AW289" s="13" t="s">
        <v>4</v>
      </c>
      <c r="AX289" s="13" t="s">
        <v>81</v>
      </c>
      <c r="AY289" s="229" t="s">
        <v>119</v>
      </c>
    </row>
    <row r="290" s="2" customFormat="1" ht="14.4" customHeight="1">
      <c r="A290" s="39"/>
      <c r="B290" s="40"/>
      <c r="C290" s="205" t="s">
        <v>458</v>
      </c>
      <c r="D290" s="205" t="s">
        <v>121</v>
      </c>
      <c r="E290" s="206" t="s">
        <v>459</v>
      </c>
      <c r="F290" s="207" t="s">
        <v>460</v>
      </c>
      <c r="G290" s="208" t="s">
        <v>124</v>
      </c>
      <c r="H290" s="209">
        <v>3097.5</v>
      </c>
      <c r="I290" s="210"/>
      <c r="J290" s="211">
        <f>ROUND(I290*H290,2)</f>
        <v>0</v>
      </c>
      <c r="K290" s="207" t="s">
        <v>125</v>
      </c>
      <c r="L290" s="45"/>
      <c r="M290" s="212" t="s">
        <v>19</v>
      </c>
      <c r="N290" s="213" t="s">
        <v>44</v>
      </c>
      <c r="O290" s="85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126</v>
      </c>
      <c r="AT290" s="216" t="s">
        <v>121</v>
      </c>
      <c r="AU290" s="216" t="s">
        <v>84</v>
      </c>
      <c r="AY290" s="18" t="s">
        <v>119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81</v>
      </c>
      <c r="BK290" s="217">
        <f>ROUND(I290*H290,2)</f>
        <v>0</v>
      </c>
      <c r="BL290" s="18" t="s">
        <v>126</v>
      </c>
      <c r="BM290" s="216" t="s">
        <v>461</v>
      </c>
    </row>
    <row r="291" s="14" customFormat="1">
      <c r="A291" s="14"/>
      <c r="B291" s="230"/>
      <c r="C291" s="231"/>
      <c r="D291" s="220" t="s">
        <v>128</v>
      </c>
      <c r="E291" s="232" t="s">
        <v>19</v>
      </c>
      <c r="F291" s="233" t="s">
        <v>244</v>
      </c>
      <c r="G291" s="231"/>
      <c r="H291" s="232" t="s">
        <v>19</v>
      </c>
      <c r="I291" s="234"/>
      <c r="J291" s="231"/>
      <c r="K291" s="231"/>
      <c r="L291" s="235"/>
      <c r="M291" s="236"/>
      <c r="N291" s="237"/>
      <c r="O291" s="237"/>
      <c r="P291" s="237"/>
      <c r="Q291" s="237"/>
      <c r="R291" s="237"/>
      <c r="S291" s="237"/>
      <c r="T291" s="238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39" t="s">
        <v>128</v>
      </c>
      <c r="AU291" s="239" t="s">
        <v>84</v>
      </c>
      <c r="AV291" s="14" t="s">
        <v>81</v>
      </c>
      <c r="AW291" s="14" t="s">
        <v>34</v>
      </c>
      <c r="AX291" s="14" t="s">
        <v>73</v>
      </c>
      <c r="AY291" s="239" t="s">
        <v>119</v>
      </c>
    </row>
    <row r="292" s="14" customFormat="1">
      <c r="A292" s="14"/>
      <c r="B292" s="230"/>
      <c r="C292" s="231"/>
      <c r="D292" s="220" t="s">
        <v>128</v>
      </c>
      <c r="E292" s="232" t="s">
        <v>19</v>
      </c>
      <c r="F292" s="233" t="s">
        <v>245</v>
      </c>
      <c r="G292" s="231"/>
      <c r="H292" s="232" t="s">
        <v>19</v>
      </c>
      <c r="I292" s="234"/>
      <c r="J292" s="231"/>
      <c r="K292" s="231"/>
      <c r="L292" s="235"/>
      <c r="M292" s="236"/>
      <c r="N292" s="237"/>
      <c r="O292" s="237"/>
      <c r="P292" s="237"/>
      <c r="Q292" s="237"/>
      <c r="R292" s="237"/>
      <c r="S292" s="237"/>
      <c r="T292" s="23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39" t="s">
        <v>128</v>
      </c>
      <c r="AU292" s="239" t="s">
        <v>84</v>
      </c>
      <c r="AV292" s="14" t="s">
        <v>81</v>
      </c>
      <c r="AW292" s="14" t="s">
        <v>34</v>
      </c>
      <c r="AX292" s="14" t="s">
        <v>73</v>
      </c>
      <c r="AY292" s="239" t="s">
        <v>119</v>
      </c>
    </row>
    <row r="293" s="13" customFormat="1">
      <c r="A293" s="13"/>
      <c r="B293" s="218"/>
      <c r="C293" s="219"/>
      <c r="D293" s="220" t="s">
        <v>128</v>
      </c>
      <c r="E293" s="221" t="s">
        <v>19</v>
      </c>
      <c r="F293" s="222" t="s">
        <v>462</v>
      </c>
      <c r="G293" s="219"/>
      <c r="H293" s="223">
        <v>1185</v>
      </c>
      <c r="I293" s="224"/>
      <c r="J293" s="219"/>
      <c r="K293" s="219"/>
      <c r="L293" s="225"/>
      <c r="M293" s="226"/>
      <c r="N293" s="227"/>
      <c r="O293" s="227"/>
      <c r="P293" s="227"/>
      <c r="Q293" s="227"/>
      <c r="R293" s="227"/>
      <c r="S293" s="227"/>
      <c r="T293" s="22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29" t="s">
        <v>128</v>
      </c>
      <c r="AU293" s="229" t="s">
        <v>84</v>
      </c>
      <c r="AV293" s="13" t="s">
        <v>84</v>
      </c>
      <c r="AW293" s="13" t="s">
        <v>34</v>
      </c>
      <c r="AX293" s="13" t="s">
        <v>73</v>
      </c>
      <c r="AY293" s="229" t="s">
        <v>119</v>
      </c>
    </row>
    <row r="294" s="14" customFormat="1">
      <c r="A294" s="14"/>
      <c r="B294" s="230"/>
      <c r="C294" s="231"/>
      <c r="D294" s="220" t="s">
        <v>128</v>
      </c>
      <c r="E294" s="232" t="s">
        <v>19</v>
      </c>
      <c r="F294" s="233" t="s">
        <v>247</v>
      </c>
      <c r="G294" s="231"/>
      <c r="H294" s="232" t="s">
        <v>19</v>
      </c>
      <c r="I294" s="234"/>
      <c r="J294" s="231"/>
      <c r="K294" s="231"/>
      <c r="L294" s="235"/>
      <c r="M294" s="236"/>
      <c r="N294" s="237"/>
      <c r="O294" s="237"/>
      <c r="P294" s="237"/>
      <c r="Q294" s="237"/>
      <c r="R294" s="237"/>
      <c r="S294" s="237"/>
      <c r="T294" s="23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39" t="s">
        <v>128</v>
      </c>
      <c r="AU294" s="239" t="s">
        <v>84</v>
      </c>
      <c r="AV294" s="14" t="s">
        <v>81</v>
      </c>
      <c r="AW294" s="14" t="s">
        <v>34</v>
      </c>
      <c r="AX294" s="14" t="s">
        <v>73</v>
      </c>
      <c r="AY294" s="239" t="s">
        <v>119</v>
      </c>
    </row>
    <row r="295" s="13" customFormat="1">
      <c r="A295" s="13"/>
      <c r="B295" s="218"/>
      <c r="C295" s="219"/>
      <c r="D295" s="220" t="s">
        <v>128</v>
      </c>
      <c r="E295" s="221" t="s">
        <v>19</v>
      </c>
      <c r="F295" s="222" t="s">
        <v>463</v>
      </c>
      <c r="G295" s="219"/>
      <c r="H295" s="223">
        <v>180</v>
      </c>
      <c r="I295" s="224"/>
      <c r="J295" s="219"/>
      <c r="K295" s="219"/>
      <c r="L295" s="225"/>
      <c r="M295" s="226"/>
      <c r="N295" s="227"/>
      <c r="O295" s="227"/>
      <c r="P295" s="227"/>
      <c r="Q295" s="227"/>
      <c r="R295" s="227"/>
      <c r="S295" s="227"/>
      <c r="T295" s="22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29" t="s">
        <v>128</v>
      </c>
      <c r="AU295" s="229" t="s">
        <v>84</v>
      </c>
      <c r="AV295" s="13" t="s">
        <v>84</v>
      </c>
      <c r="AW295" s="13" t="s">
        <v>34</v>
      </c>
      <c r="AX295" s="13" t="s">
        <v>73</v>
      </c>
      <c r="AY295" s="229" t="s">
        <v>119</v>
      </c>
    </row>
    <row r="296" s="14" customFormat="1">
      <c r="A296" s="14"/>
      <c r="B296" s="230"/>
      <c r="C296" s="231"/>
      <c r="D296" s="220" t="s">
        <v>128</v>
      </c>
      <c r="E296" s="232" t="s">
        <v>19</v>
      </c>
      <c r="F296" s="233" t="s">
        <v>464</v>
      </c>
      <c r="G296" s="231"/>
      <c r="H296" s="232" t="s">
        <v>19</v>
      </c>
      <c r="I296" s="234"/>
      <c r="J296" s="231"/>
      <c r="K296" s="231"/>
      <c r="L296" s="235"/>
      <c r="M296" s="236"/>
      <c r="N296" s="237"/>
      <c r="O296" s="237"/>
      <c r="P296" s="237"/>
      <c r="Q296" s="237"/>
      <c r="R296" s="237"/>
      <c r="S296" s="237"/>
      <c r="T296" s="238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39" t="s">
        <v>128</v>
      </c>
      <c r="AU296" s="239" t="s">
        <v>84</v>
      </c>
      <c r="AV296" s="14" t="s">
        <v>81</v>
      </c>
      <c r="AW296" s="14" t="s">
        <v>34</v>
      </c>
      <c r="AX296" s="14" t="s">
        <v>73</v>
      </c>
      <c r="AY296" s="239" t="s">
        <v>119</v>
      </c>
    </row>
    <row r="297" s="14" customFormat="1">
      <c r="A297" s="14"/>
      <c r="B297" s="230"/>
      <c r="C297" s="231"/>
      <c r="D297" s="220" t="s">
        <v>128</v>
      </c>
      <c r="E297" s="232" t="s">
        <v>19</v>
      </c>
      <c r="F297" s="233" t="s">
        <v>245</v>
      </c>
      <c r="G297" s="231"/>
      <c r="H297" s="232" t="s">
        <v>19</v>
      </c>
      <c r="I297" s="234"/>
      <c r="J297" s="231"/>
      <c r="K297" s="231"/>
      <c r="L297" s="235"/>
      <c r="M297" s="236"/>
      <c r="N297" s="237"/>
      <c r="O297" s="237"/>
      <c r="P297" s="237"/>
      <c r="Q297" s="237"/>
      <c r="R297" s="237"/>
      <c r="S297" s="237"/>
      <c r="T297" s="238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39" t="s">
        <v>128</v>
      </c>
      <c r="AU297" s="239" t="s">
        <v>84</v>
      </c>
      <c r="AV297" s="14" t="s">
        <v>81</v>
      </c>
      <c r="AW297" s="14" t="s">
        <v>34</v>
      </c>
      <c r="AX297" s="14" t="s">
        <v>73</v>
      </c>
      <c r="AY297" s="239" t="s">
        <v>119</v>
      </c>
    </row>
    <row r="298" s="13" customFormat="1">
      <c r="A298" s="13"/>
      <c r="B298" s="218"/>
      <c r="C298" s="219"/>
      <c r="D298" s="220" t="s">
        <v>128</v>
      </c>
      <c r="E298" s="221" t="s">
        <v>19</v>
      </c>
      <c r="F298" s="222" t="s">
        <v>465</v>
      </c>
      <c r="G298" s="219"/>
      <c r="H298" s="223">
        <v>78</v>
      </c>
      <c r="I298" s="224"/>
      <c r="J298" s="219"/>
      <c r="K298" s="219"/>
      <c r="L298" s="225"/>
      <c r="M298" s="226"/>
      <c r="N298" s="227"/>
      <c r="O298" s="227"/>
      <c r="P298" s="227"/>
      <c r="Q298" s="227"/>
      <c r="R298" s="227"/>
      <c r="S298" s="227"/>
      <c r="T298" s="22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29" t="s">
        <v>128</v>
      </c>
      <c r="AU298" s="229" t="s">
        <v>84</v>
      </c>
      <c r="AV298" s="13" t="s">
        <v>84</v>
      </c>
      <c r="AW298" s="13" t="s">
        <v>34</v>
      </c>
      <c r="AX298" s="13" t="s">
        <v>73</v>
      </c>
      <c r="AY298" s="229" t="s">
        <v>119</v>
      </c>
    </row>
    <row r="299" s="13" customFormat="1">
      <c r="A299" s="13"/>
      <c r="B299" s="218"/>
      <c r="C299" s="219"/>
      <c r="D299" s="220" t="s">
        <v>128</v>
      </c>
      <c r="E299" s="221" t="s">
        <v>19</v>
      </c>
      <c r="F299" s="222" t="s">
        <v>466</v>
      </c>
      <c r="G299" s="219"/>
      <c r="H299" s="223">
        <v>105</v>
      </c>
      <c r="I299" s="224"/>
      <c r="J299" s="219"/>
      <c r="K299" s="219"/>
      <c r="L299" s="225"/>
      <c r="M299" s="226"/>
      <c r="N299" s="227"/>
      <c r="O299" s="227"/>
      <c r="P299" s="227"/>
      <c r="Q299" s="227"/>
      <c r="R299" s="227"/>
      <c r="S299" s="227"/>
      <c r="T299" s="22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29" t="s">
        <v>128</v>
      </c>
      <c r="AU299" s="229" t="s">
        <v>84</v>
      </c>
      <c r="AV299" s="13" t="s">
        <v>84</v>
      </c>
      <c r="AW299" s="13" t="s">
        <v>34</v>
      </c>
      <c r="AX299" s="13" t="s">
        <v>73</v>
      </c>
      <c r="AY299" s="229" t="s">
        <v>119</v>
      </c>
    </row>
    <row r="300" s="13" customFormat="1">
      <c r="A300" s="13"/>
      <c r="B300" s="218"/>
      <c r="C300" s="219"/>
      <c r="D300" s="220" t="s">
        <v>128</v>
      </c>
      <c r="E300" s="221" t="s">
        <v>19</v>
      </c>
      <c r="F300" s="222" t="s">
        <v>467</v>
      </c>
      <c r="G300" s="219"/>
      <c r="H300" s="223">
        <v>70</v>
      </c>
      <c r="I300" s="224"/>
      <c r="J300" s="219"/>
      <c r="K300" s="219"/>
      <c r="L300" s="225"/>
      <c r="M300" s="226"/>
      <c r="N300" s="227"/>
      <c r="O300" s="227"/>
      <c r="P300" s="227"/>
      <c r="Q300" s="227"/>
      <c r="R300" s="227"/>
      <c r="S300" s="227"/>
      <c r="T300" s="22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29" t="s">
        <v>128</v>
      </c>
      <c r="AU300" s="229" t="s">
        <v>84</v>
      </c>
      <c r="AV300" s="13" t="s">
        <v>84</v>
      </c>
      <c r="AW300" s="13" t="s">
        <v>34</v>
      </c>
      <c r="AX300" s="13" t="s">
        <v>73</v>
      </c>
      <c r="AY300" s="229" t="s">
        <v>119</v>
      </c>
    </row>
    <row r="301" s="13" customFormat="1">
      <c r="A301" s="13"/>
      <c r="B301" s="218"/>
      <c r="C301" s="219"/>
      <c r="D301" s="220" t="s">
        <v>128</v>
      </c>
      <c r="E301" s="221" t="s">
        <v>19</v>
      </c>
      <c r="F301" s="222" t="s">
        <v>468</v>
      </c>
      <c r="G301" s="219"/>
      <c r="H301" s="223">
        <v>48</v>
      </c>
      <c r="I301" s="224"/>
      <c r="J301" s="219"/>
      <c r="K301" s="219"/>
      <c r="L301" s="225"/>
      <c r="M301" s="226"/>
      <c r="N301" s="227"/>
      <c r="O301" s="227"/>
      <c r="P301" s="227"/>
      <c r="Q301" s="227"/>
      <c r="R301" s="227"/>
      <c r="S301" s="227"/>
      <c r="T301" s="22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29" t="s">
        <v>128</v>
      </c>
      <c r="AU301" s="229" t="s">
        <v>84</v>
      </c>
      <c r="AV301" s="13" t="s">
        <v>84</v>
      </c>
      <c r="AW301" s="13" t="s">
        <v>34</v>
      </c>
      <c r="AX301" s="13" t="s">
        <v>73</v>
      </c>
      <c r="AY301" s="229" t="s">
        <v>119</v>
      </c>
    </row>
    <row r="302" s="13" customFormat="1">
      <c r="A302" s="13"/>
      <c r="B302" s="218"/>
      <c r="C302" s="219"/>
      <c r="D302" s="220" t="s">
        <v>128</v>
      </c>
      <c r="E302" s="221" t="s">
        <v>19</v>
      </c>
      <c r="F302" s="222" t="s">
        <v>469</v>
      </c>
      <c r="G302" s="219"/>
      <c r="H302" s="223">
        <v>98</v>
      </c>
      <c r="I302" s="224"/>
      <c r="J302" s="219"/>
      <c r="K302" s="219"/>
      <c r="L302" s="225"/>
      <c r="M302" s="226"/>
      <c r="N302" s="227"/>
      <c r="O302" s="227"/>
      <c r="P302" s="227"/>
      <c r="Q302" s="227"/>
      <c r="R302" s="227"/>
      <c r="S302" s="227"/>
      <c r="T302" s="22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29" t="s">
        <v>128</v>
      </c>
      <c r="AU302" s="229" t="s">
        <v>84</v>
      </c>
      <c r="AV302" s="13" t="s">
        <v>84</v>
      </c>
      <c r="AW302" s="13" t="s">
        <v>34</v>
      </c>
      <c r="AX302" s="13" t="s">
        <v>73</v>
      </c>
      <c r="AY302" s="229" t="s">
        <v>119</v>
      </c>
    </row>
    <row r="303" s="13" customFormat="1">
      <c r="A303" s="13"/>
      <c r="B303" s="218"/>
      <c r="C303" s="219"/>
      <c r="D303" s="220" t="s">
        <v>128</v>
      </c>
      <c r="E303" s="221" t="s">
        <v>19</v>
      </c>
      <c r="F303" s="222" t="s">
        <v>470</v>
      </c>
      <c r="G303" s="219"/>
      <c r="H303" s="223">
        <v>57</v>
      </c>
      <c r="I303" s="224"/>
      <c r="J303" s="219"/>
      <c r="K303" s="219"/>
      <c r="L303" s="225"/>
      <c r="M303" s="226"/>
      <c r="N303" s="227"/>
      <c r="O303" s="227"/>
      <c r="P303" s="227"/>
      <c r="Q303" s="227"/>
      <c r="R303" s="227"/>
      <c r="S303" s="227"/>
      <c r="T303" s="22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29" t="s">
        <v>128</v>
      </c>
      <c r="AU303" s="229" t="s">
        <v>84</v>
      </c>
      <c r="AV303" s="13" t="s">
        <v>84</v>
      </c>
      <c r="AW303" s="13" t="s">
        <v>34</v>
      </c>
      <c r="AX303" s="13" t="s">
        <v>73</v>
      </c>
      <c r="AY303" s="229" t="s">
        <v>119</v>
      </c>
    </row>
    <row r="304" s="14" customFormat="1">
      <c r="A304" s="14"/>
      <c r="B304" s="230"/>
      <c r="C304" s="231"/>
      <c r="D304" s="220" t="s">
        <v>128</v>
      </c>
      <c r="E304" s="232" t="s">
        <v>19</v>
      </c>
      <c r="F304" s="233" t="s">
        <v>471</v>
      </c>
      <c r="G304" s="231"/>
      <c r="H304" s="232" t="s">
        <v>19</v>
      </c>
      <c r="I304" s="234"/>
      <c r="J304" s="231"/>
      <c r="K304" s="231"/>
      <c r="L304" s="235"/>
      <c r="M304" s="236"/>
      <c r="N304" s="237"/>
      <c r="O304" s="237"/>
      <c r="P304" s="237"/>
      <c r="Q304" s="237"/>
      <c r="R304" s="237"/>
      <c r="S304" s="237"/>
      <c r="T304" s="238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39" t="s">
        <v>128</v>
      </c>
      <c r="AU304" s="239" t="s">
        <v>84</v>
      </c>
      <c r="AV304" s="14" t="s">
        <v>81</v>
      </c>
      <c r="AW304" s="14" t="s">
        <v>34</v>
      </c>
      <c r="AX304" s="14" t="s">
        <v>73</v>
      </c>
      <c r="AY304" s="239" t="s">
        <v>119</v>
      </c>
    </row>
    <row r="305" s="14" customFormat="1">
      <c r="A305" s="14"/>
      <c r="B305" s="230"/>
      <c r="C305" s="231"/>
      <c r="D305" s="220" t="s">
        <v>128</v>
      </c>
      <c r="E305" s="232" t="s">
        <v>19</v>
      </c>
      <c r="F305" s="233" t="s">
        <v>245</v>
      </c>
      <c r="G305" s="231"/>
      <c r="H305" s="232" t="s">
        <v>19</v>
      </c>
      <c r="I305" s="234"/>
      <c r="J305" s="231"/>
      <c r="K305" s="231"/>
      <c r="L305" s="235"/>
      <c r="M305" s="236"/>
      <c r="N305" s="237"/>
      <c r="O305" s="237"/>
      <c r="P305" s="237"/>
      <c r="Q305" s="237"/>
      <c r="R305" s="237"/>
      <c r="S305" s="237"/>
      <c r="T305" s="23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39" t="s">
        <v>128</v>
      </c>
      <c r="AU305" s="239" t="s">
        <v>84</v>
      </c>
      <c r="AV305" s="14" t="s">
        <v>81</v>
      </c>
      <c r="AW305" s="14" t="s">
        <v>34</v>
      </c>
      <c r="AX305" s="14" t="s">
        <v>73</v>
      </c>
      <c r="AY305" s="239" t="s">
        <v>119</v>
      </c>
    </row>
    <row r="306" s="13" customFormat="1">
      <c r="A306" s="13"/>
      <c r="B306" s="218"/>
      <c r="C306" s="219"/>
      <c r="D306" s="220" t="s">
        <v>128</v>
      </c>
      <c r="E306" s="221" t="s">
        <v>19</v>
      </c>
      <c r="F306" s="222" t="s">
        <v>472</v>
      </c>
      <c r="G306" s="219"/>
      <c r="H306" s="223">
        <v>470</v>
      </c>
      <c r="I306" s="224"/>
      <c r="J306" s="219"/>
      <c r="K306" s="219"/>
      <c r="L306" s="225"/>
      <c r="M306" s="226"/>
      <c r="N306" s="227"/>
      <c r="O306" s="227"/>
      <c r="P306" s="227"/>
      <c r="Q306" s="227"/>
      <c r="R306" s="227"/>
      <c r="S306" s="227"/>
      <c r="T306" s="22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29" t="s">
        <v>128</v>
      </c>
      <c r="AU306" s="229" t="s">
        <v>84</v>
      </c>
      <c r="AV306" s="13" t="s">
        <v>84</v>
      </c>
      <c r="AW306" s="13" t="s">
        <v>34</v>
      </c>
      <c r="AX306" s="13" t="s">
        <v>73</v>
      </c>
      <c r="AY306" s="229" t="s">
        <v>119</v>
      </c>
    </row>
    <row r="307" s="14" customFormat="1">
      <c r="A307" s="14"/>
      <c r="B307" s="230"/>
      <c r="C307" s="231"/>
      <c r="D307" s="220" t="s">
        <v>128</v>
      </c>
      <c r="E307" s="232" t="s">
        <v>19</v>
      </c>
      <c r="F307" s="233" t="s">
        <v>473</v>
      </c>
      <c r="G307" s="231"/>
      <c r="H307" s="232" t="s">
        <v>19</v>
      </c>
      <c r="I307" s="234"/>
      <c r="J307" s="231"/>
      <c r="K307" s="231"/>
      <c r="L307" s="235"/>
      <c r="M307" s="236"/>
      <c r="N307" s="237"/>
      <c r="O307" s="237"/>
      <c r="P307" s="237"/>
      <c r="Q307" s="237"/>
      <c r="R307" s="237"/>
      <c r="S307" s="237"/>
      <c r="T307" s="238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39" t="s">
        <v>128</v>
      </c>
      <c r="AU307" s="239" t="s">
        <v>84</v>
      </c>
      <c r="AV307" s="14" t="s">
        <v>81</v>
      </c>
      <c r="AW307" s="14" t="s">
        <v>34</v>
      </c>
      <c r="AX307" s="14" t="s">
        <v>73</v>
      </c>
      <c r="AY307" s="239" t="s">
        <v>119</v>
      </c>
    </row>
    <row r="308" s="14" customFormat="1">
      <c r="A308" s="14"/>
      <c r="B308" s="230"/>
      <c r="C308" s="231"/>
      <c r="D308" s="220" t="s">
        <v>128</v>
      </c>
      <c r="E308" s="232" t="s">
        <v>19</v>
      </c>
      <c r="F308" s="233" t="s">
        <v>247</v>
      </c>
      <c r="G308" s="231"/>
      <c r="H308" s="232" t="s">
        <v>19</v>
      </c>
      <c r="I308" s="234"/>
      <c r="J308" s="231"/>
      <c r="K308" s="231"/>
      <c r="L308" s="235"/>
      <c r="M308" s="236"/>
      <c r="N308" s="237"/>
      <c r="O308" s="237"/>
      <c r="P308" s="237"/>
      <c r="Q308" s="237"/>
      <c r="R308" s="237"/>
      <c r="S308" s="237"/>
      <c r="T308" s="238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39" t="s">
        <v>128</v>
      </c>
      <c r="AU308" s="239" t="s">
        <v>84</v>
      </c>
      <c r="AV308" s="14" t="s">
        <v>81</v>
      </c>
      <c r="AW308" s="14" t="s">
        <v>34</v>
      </c>
      <c r="AX308" s="14" t="s">
        <v>73</v>
      </c>
      <c r="AY308" s="239" t="s">
        <v>119</v>
      </c>
    </row>
    <row r="309" s="13" customFormat="1">
      <c r="A309" s="13"/>
      <c r="B309" s="218"/>
      <c r="C309" s="219"/>
      <c r="D309" s="220" t="s">
        <v>128</v>
      </c>
      <c r="E309" s="221" t="s">
        <v>19</v>
      </c>
      <c r="F309" s="222" t="s">
        <v>474</v>
      </c>
      <c r="G309" s="219"/>
      <c r="H309" s="223">
        <v>120</v>
      </c>
      <c r="I309" s="224"/>
      <c r="J309" s="219"/>
      <c r="K309" s="219"/>
      <c r="L309" s="225"/>
      <c r="M309" s="226"/>
      <c r="N309" s="227"/>
      <c r="O309" s="227"/>
      <c r="P309" s="227"/>
      <c r="Q309" s="227"/>
      <c r="R309" s="227"/>
      <c r="S309" s="227"/>
      <c r="T309" s="22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29" t="s">
        <v>128</v>
      </c>
      <c r="AU309" s="229" t="s">
        <v>84</v>
      </c>
      <c r="AV309" s="13" t="s">
        <v>84</v>
      </c>
      <c r="AW309" s="13" t="s">
        <v>34</v>
      </c>
      <c r="AX309" s="13" t="s">
        <v>73</v>
      </c>
      <c r="AY309" s="229" t="s">
        <v>119</v>
      </c>
    </row>
    <row r="310" s="14" customFormat="1">
      <c r="A310" s="14"/>
      <c r="B310" s="230"/>
      <c r="C310" s="231"/>
      <c r="D310" s="220" t="s">
        <v>128</v>
      </c>
      <c r="E310" s="232" t="s">
        <v>19</v>
      </c>
      <c r="F310" s="233" t="s">
        <v>475</v>
      </c>
      <c r="G310" s="231"/>
      <c r="H310" s="232" t="s">
        <v>19</v>
      </c>
      <c r="I310" s="234"/>
      <c r="J310" s="231"/>
      <c r="K310" s="231"/>
      <c r="L310" s="235"/>
      <c r="M310" s="236"/>
      <c r="N310" s="237"/>
      <c r="O310" s="237"/>
      <c r="P310" s="237"/>
      <c r="Q310" s="237"/>
      <c r="R310" s="237"/>
      <c r="S310" s="237"/>
      <c r="T310" s="238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39" t="s">
        <v>128</v>
      </c>
      <c r="AU310" s="239" t="s">
        <v>84</v>
      </c>
      <c r="AV310" s="14" t="s">
        <v>81</v>
      </c>
      <c r="AW310" s="14" t="s">
        <v>34</v>
      </c>
      <c r="AX310" s="14" t="s">
        <v>73</v>
      </c>
      <c r="AY310" s="239" t="s">
        <v>119</v>
      </c>
    </row>
    <row r="311" s="14" customFormat="1">
      <c r="A311" s="14"/>
      <c r="B311" s="230"/>
      <c r="C311" s="231"/>
      <c r="D311" s="220" t="s">
        <v>128</v>
      </c>
      <c r="E311" s="232" t="s">
        <v>19</v>
      </c>
      <c r="F311" s="233" t="s">
        <v>245</v>
      </c>
      <c r="G311" s="231"/>
      <c r="H311" s="232" t="s">
        <v>19</v>
      </c>
      <c r="I311" s="234"/>
      <c r="J311" s="231"/>
      <c r="K311" s="231"/>
      <c r="L311" s="235"/>
      <c r="M311" s="236"/>
      <c r="N311" s="237"/>
      <c r="O311" s="237"/>
      <c r="P311" s="237"/>
      <c r="Q311" s="237"/>
      <c r="R311" s="237"/>
      <c r="S311" s="237"/>
      <c r="T311" s="23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39" t="s">
        <v>128</v>
      </c>
      <c r="AU311" s="239" t="s">
        <v>84</v>
      </c>
      <c r="AV311" s="14" t="s">
        <v>81</v>
      </c>
      <c r="AW311" s="14" t="s">
        <v>34</v>
      </c>
      <c r="AX311" s="14" t="s">
        <v>73</v>
      </c>
      <c r="AY311" s="239" t="s">
        <v>119</v>
      </c>
    </row>
    <row r="312" s="13" customFormat="1">
      <c r="A312" s="13"/>
      <c r="B312" s="218"/>
      <c r="C312" s="219"/>
      <c r="D312" s="220" t="s">
        <v>128</v>
      </c>
      <c r="E312" s="221" t="s">
        <v>19</v>
      </c>
      <c r="F312" s="222" t="s">
        <v>476</v>
      </c>
      <c r="G312" s="219"/>
      <c r="H312" s="223">
        <v>42</v>
      </c>
      <c r="I312" s="224"/>
      <c r="J312" s="219"/>
      <c r="K312" s="219"/>
      <c r="L312" s="225"/>
      <c r="M312" s="226"/>
      <c r="N312" s="227"/>
      <c r="O312" s="227"/>
      <c r="P312" s="227"/>
      <c r="Q312" s="227"/>
      <c r="R312" s="227"/>
      <c r="S312" s="227"/>
      <c r="T312" s="22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29" t="s">
        <v>128</v>
      </c>
      <c r="AU312" s="229" t="s">
        <v>84</v>
      </c>
      <c r="AV312" s="13" t="s">
        <v>84</v>
      </c>
      <c r="AW312" s="13" t="s">
        <v>34</v>
      </c>
      <c r="AX312" s="13" t="s">
        <v>73</v>
      </c>
      <c r="AY312" s="229" t="s">
        <v>119</v>
      </c>
    </row>
    <row r="313" s="14" customFormat="1">
      <c r="A313" s="14"/>
      <c r="B313" s="230"/>
      <c r="C313" s="231"/>
      <c r="D313" s="220" t="s">
        <v>128</v>
      </c>
      <c r="E313" s="232" t="s">
        <v>19</v>
      </c>
      <c r="F313" s="233" t="s">
        <v>477</v>
      </c>
      <c r="G313" s="231"/>
      <c r="H313" s="232" t="s">
        <v>19</v>
      </c>
      <c r="I313" s="234"/>
      <c r="J313" s="231"/>
      <c r="K313" s="231"/>
      <c r="L313" s="235"/>
      <c r="M313" s="236"/>
      <c r="N313" s="237"/>
      <c r="O313" s="237"/>
      <c r="P313" s="237"/>
      <c r="Q313" s="237"/>
      <c r="R313" s="237"/>
      <c r="S313" s="237"/>
      <c r="T313" s="238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39" t="s">
        <v>128</v>
      </c>
      <c r="AU313" s="239" t="s">
        <v>84</v>
      </c>
      <c r="AV313" s="14" t="s">
        <v>81</v>
      </c>
      <c r="AW313" s="14" t="s">
        <v>34</v>
      </c>
      <c r="AX313" s="14" t="s">
        <v>73</v>
      </c>
      <c r="AY313" s="239" t="s">
        <v>119</v>
      </c>
    </row>
    <row r="314" s="14" customFormat="1">
      <c r="A314" s="14"/>
      <c r="B314" s="230"/>
      <c r="C314" s="231"/>
      <c r="D314" s="220" t="s">
        <v>128</v>
      </c>
      <c r="E314" s="232" t="s">
        <v>19</v>
      </c>
      <c r="F314" s="233" t="s">
        <v>245</v>
      </c>
      <c r="G314" s="231"/>
      <c r="H314" s="232" t="s">
        <v>19</v>
      </c>
      <c r="I314" s="234"/>
      <c r="J314" s="231"/>
      <c r="K314" s="231"/>
      <c r="L314" s="235"/>
      <c r="M314" s="236"/>
      <c r="N314" s="237"/>
      <c r="O314" s="237"/>
      <c r="P314" s="237"/>
      <c r="Q314" s="237"/>
      <c r="R314" s="237"/>
      <c r="S314" s="237"/>
      <c r="T314" s="238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39" t="s">
        <v>128</v>
      </c>
      <c r="AU314" s="239" t="s">
        <v>84</v>
      </c>
      <c r="AV314" s="14" t="s">
        <v>81</v>
      </c>
      <c r="AW314" s="14" t="s">
        <v>34</v>
      </c>
      <c r="AX314" s="14" t="s">
        <v>73</v>
      </c>
      <c r="AY314" s="239" t="s">
        <v>119</v>
      </c>
    </row>
    <row r="315" s="13" customFormat="1">
      <c r="A315" s="13"/>
      <c r="B315" s="218"/>
      <c r="C315" s="219"/>
      <c r="D315" s="220" t="s">
        <v>128</v>
      </c>
      <c r="E315" s="221" t="s">
        <v>19</v>
      </c>
      <c r="F315" s="222" t="s">
        <v>478</v>
      </c>
      <c r="G315" s="219"/>
      <c r="H315" s="223">
        <v>245</v>
      </c>
      <c r="I315" s="224"/>
      <c r="J315" s="219"/>
      <c r="K315" s="219"/>
      <c r="L315" s="225"/>
      <c r="M315" s="226"/>
      <c r="N315" s="227"/>
      <c r="O315" s="227"/>
      <c r="P315" s="227"/>
      <c r="Q315" s="227"/>
      <c r="R315" s="227"/>
      <c r="S315" s="227"/>
      <c r="T315" s="22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29" t="s">
        <v>128</v>
      </c>
      <c r="AU315" s="229" t="s">
        <v>84</v>
      </c>
      <c r="AV315" s="13" t="s">
        <v>84</v>
      </c>
      <c r="AW315" s="13" t="s">
        <v>34</v>
      </c>
      <c r="AX315" s="13" t="s">
        <v>73</v>
      </c>
      <c r="AY315" s="229" t="s">
        <v>119</v>
      </c>
    </row>
    <row r="316" s="13" customFormat="1">
      <c r="A316" s="13"/>
      <c r="B316" s="218"/>
      <c r="C316" s="219"/>
      <c r="D316" s="220" t="s">
        <v>128</v>
      </c>
      <c r="E316" s="221" t="s">
        <v>19</v>
      </c>
      <c r="F316" s="222" t="s">
        <v>479</v>
      </c>
      <c r="G316" s="219"/>
      <c r="H316" s="223">
        <v>345</v>
      </c>
      <c r="I316" s="224"/>
      <c r="J316" s="219"/>
      <c r="K316" s="219"/>
      <c r="L316" s="225"/>
      <c r="M316" s="226"/>
      <c r="N316" s="227"/>
      <c r="O316" s="227"/>
      <c r="P316" s="227"/>
      <c r="Q316" s="227"/>
      <c r="R316" s="227"/>
      <c r="S316" s="227"/>
      <c r="T316" s="22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29" t="s">
        <v>128</v>
      </c>
      <c r="AU316" s="229" t="s">
        <v>84</v>
      </c>
      <c r="AV316" s="13" t="s">
        <v>84</v>
      </c>
      <c r="AW316" s="13" t="s">
        <v>34</v>
      </c>
      <c r="AX316" s="13" t="s">
        <v>73</v>
      </c>
      <c r="AY316" s="229" t="s">
        <v>119</v>
      </c>
    </row>
    <row r="317" s="14" customFormat="1">
      <c r="A317" s="14"/>
      <c r="B317" s="230"/>
      <c r="C317" s="231"/>
      <c r="D317" s="220" t="s">
        <v>128</v>
      </c>
      <c r="E317" s="232" t="s">
        <v>19</v>
      </c>
      <c r="F317" s="233" t="s">
        <v>247</v>
      </c>
      <c r="G317" s="231"/>
      <c r="H317" s="232" t="s">
        <v>19</v>
      </c>
      <c r="I317" s="234"/>
      <c r="J317" s="231"/>
      <c r="K317" s="231"/>
      <c r="L317" s="235"/>
      <c r="M317" s="236"/>
      <c r="N317" s="237"/>
      <c r="O317" s="237"/>
      <c r="P317" s="237"/>
      <c r="Q317" s="237"/>
      <c r="R317" s="237"/>
      <c r="S317" s="237"/>
      <c r="T317" s="23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39" t="s">
        <v>128</v>
      </c>
      <c r="AU317" s="239" t="s">
        <v>84</v>
      </c>
      <c r="AV317" s="14" t="s">
        <v>81</v>
      </c>
      <c r="AW317" s="14" t="s">
        <v>34</v>
      </c>
      <c r="AX317" s="14" t="s">
        <v>73</v>
      </c>
      <c r="AY317" s="239" t="s">
        <v>119</v>
      </c>
    </row>
    <row r="318" s="13" customFormat="1">
      <c r="A318" s="13"/>
      <c r="B318" s="218"/>
      <c r="C318" s="219"/>
      <c r="D318" s="220" t="s">
        <v>128</v>
      </c>
      <c r="E318" s="221" t="s">
        <v>19</v>
      </c>
      <c r="F318" s="222" t="s">
        <v>480</v>
      </c>
      <c r="G318" s="219"/>
      <c r="H318" s="223">
        <v>7</v>
      </c>
      <c r="I318" s="224"/>
      <c r="J318" s="219"/>
      <c r="K318" s="219"/>
      <c r="L318" s="225"/>
      <c r="M318" s="226"/>
      <c r="N318" s="227"/>
      <c r="O318" s="227"/>
      <c r="P318" s="227"/>
      <c r="Q318" s="227"/>
      <c r="R318" s="227"/>
      <c r="S318" s="227"/>
      <c r="T318" s="22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29" t="s">
        <v>128</v>
      </c>
      <c r="AU318" s="229" t="s">
        <v>84</v>
      </c>
      <c r="AV318" s="13" t="s">
        <v>84</v>
      </c>
      <c r="AW318" s="13" t="s">
        <v>34</v>
      </c>
      <c r="AX318" s="13" t="s">
        <v>73</v>
      </c>
      <c r="AY318" s="229" t="s">
        <v>119</v>
      </c>
    </row>
    <row r="319" s="13" customFormat="1">
      <c r="A319" s="13"/>
      <c r="B319" s="218"/>
      <c r="C319" s="219"/>
      <c r="D319" s="220" t="s">
        <v>128</v>
      </c>
      <c r="E319" s="221" t="s">
        <v>19</v>
      </c>
      <c r="F319" s="222" t="s">
        <v>481</v>
      </c>
      <c r="G319" s="219"/>
      <c r="H319" s="223">
        <v>7</v>
      </c>
      <c r="I319" s="224"/>
      <c r="J319" s="219"/>
      <c r="K319" s="219"/>
      <c r="L319" s="225"/>
      <c r="M319" s="226"/>
      <c r="N319" s="227"/>
      <c r="O319" s="227"/>
      <c r="P319" s="227"/>
      <c r="Q319" s="227"/>
      <c r="R319" s="227"/>
      <c r="S319" s="227"/>
      <c r="T319" s="22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29" t="s">
        <v>128</v>
      </c>
      <c r="AU319" s="229" t="s">
        <v>84</v>
      </c>
      <c r="AV319" s="13" t="s">
        <v>84</v>
      </c>
      <c r="AW319" s="13" t="s">
        <v>34</v>
      </c>
      <c r="AX319" s="13" t="s">
        <v>73</v>
      </c>
      <c r="AY319" s="229" t="s">
        <v>119</v>
      </c>
    </row>
    <row r="320" s="14" customFormat="1">
      <c r="A320" s="14"/>
      <c r="B320" s="230"/>
      <c r="C320" s="231"/>
      <c r="D320" s="220" t="s">
        <v>128</v>
      </c>
      <c r="E320" s="232" t="s">
        <v>19</v>
      </c>
      <c r="F320" s="233" t="s">
        <v>482</v>
      </c>
      <c r="G320" s="231"/>
      <c r="H320" s="232" t="s">
        <v>19</v>
      </c>
      <c r="I320" s="234"/>
      <c r="J320" s="231"/>
      <c r="K320" s="231"/>
      <c r="L320" s="235"/>
      <c r="M320" s="236"/>
      <c r="N320" s="237"/>
      <c r="O320" s="237"/>
      <c r="P320" s="237"/>
      <c r="Q320" s="237"/>
      <c r="R320" s="237"/>
      <c r="S320" s="237"/>
      <c r="T320" s="238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39" t="s">
        <v>128</v>
      </c>
      <c r="AU320" s="239" t="s">
        <v>84</v>
      </c>
      <c r="AV320" s="14" t="s">
        <v>81</v>
      </c>
      <c r="AW320" s="14" t="s">
        <v>34</v>
      </c>
      <c r="AX320" s="14" t="s">
        <v>73</v>
      </c>
      <c r="AY320" s="239" t="s">
        <v>119</v>
      </c>
    </row>
    <row r="321" s="13" customFormat="1">
      <c r="A321" s="13"/>
      <c r="B321" s="218"/>
      <c r="C321" s="219"/>
      <c r="D321" s="220" t="s">
        <v>128</v>
      </c>
      <c r="E321" s="221" t="s">
        <v>19</v>
      </c>
      <c r="F321" s="222" t="s">
        <v>483</v>
      </c>
      <c r="G321" s="219"/>
      <c r="H321" s="223">
        <v>18</v>
      </c>
      <c r="I321" s="224"/>
      <c r="J321" s="219"/>
      <c r="K321" s="219"/>
      <c r="L321" s="225"/>
      <c r="M321" s="226"/>
      <c r="N321" s="227"/>
      <c r="O321" s="227"/>
      <c r="P321" s="227"/>
      <c r="Q321" s="227"/>
      <c r="R321" s="227"/>
      <c r="S321" s="227"/>
      <c r="T321" s="22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29" t="s">
        <v>128</v>
      </c>
      <c r="AU321" s="229" t="s">
        <v>84</v>
      </c>
      <c r="AV321" s="13" t="s">
        <v>84</v>
      </c>
      <c r="AW321" s="13" t="s">
        <v>34</v>
      </c>
      <c r="AX321" s="13" t="s">
        <v>73</v>
      </c>
      <c r="AY321" s="229" t="s">
        <v>119</v>
      </c>
    </row>
    <row r="322" s="13" customFormat="1">
      <c r="A322" s="13"/>
      <c r="B322" s="218"/>
      <c r="C322" s="219"/>
      <c r="D322" s="220" t="s">
        <v>128</v>
      </c>
      <c r="E322" s="221" t="s">
        <v>19</v>
      </c>
      <c r="F322" s="222" t="s">
        <v>484</v>
      </c>
      <c r="G322" s="219"/>
      <c r="H322" s="223">
        <v>3.5</v>
      </c>
      <c r="I322" s="224"/>
      <c r="J322" s="219"/>
      <c r="K322" s="219"/>
      <c r="L322" s="225"/>
      <c r="M322" s="226"/>
      <c r="N322" s="227"/>
      <c r="O322" s="227"/>
      <c r="P322" s="227"/>
      <c r="Q322" s="227"/>
      <c r="R322" s="227"/>
      <c r="S322" s="227"/>
      <c r="T322" s="22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29" t="s">
        <v>128</v>
      </c>
      <c r="AU322" s="229" t="s">
        <v>84</v>
      </c>
      <c r="AV322" s="13" t="s">
        <v>84</v>
      </c>
      <c r="AW322" s="13" t="s">
        <v>34</v>
      </c>
      <c r="AX322" s="13" t="s">
        <v>73</v>
      </c>
      <c r="AY322" s="229" t="s">
        <v>119</v>
      </c>
    </row>
    <row r="323" s="14" customFormat="1">
      <c r="A323" s="14"/>
      <c r="B323" s="230"/>
      <c r="C323" s="231"/>
      <c r="D323" s="220" t="s">
        <v>128</v>
      </c>
      <c r="E323" s="232" t="s">
        <v>19</v>
      </c>
      <c r="F323" s="233" t="s">
        <v>485</v>
      </c>
      <c r="G323" s="231"/>
      <c r="H323" s="232" t="s">
        <v>19</v>
      </c>
      <c r="I323" s="234"/>
      <c r="J323" s="231"/>
      <c r="K323" s="231"/>
      <c r="L323" s="235"/>
      <c r="M323" s="236"/>
      <c r="N323" s="237"/>
      <c r="O323" s="237"/>
      <c r="P323" s="237"/>
      <c r="Q323" s="237"/>
      <c r="R323" s="237"/>
      <c r="S323" s="237"/>
      <c r="T323" s="238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39" t="s">
        <v>128</v>
      </c>
      <c r="AU323" s="239" t="s">
        <v>84</v>
      </c>
      <c r="AV323" s="14" t="s">
        <v>81</v>
      </c>
      <c r="AW323" s="14" t="s">
        <v>34</v>
      </c>
      <c r="AX323" s="14" t="s">
        <v>73</v>
      </c>
      <c r="AY323" s="239" t="s">
        <v>119</v>
      </c>
    </row>
    <row r="324" s="13" customFormat="1">
      <c r="A324" s="13"/>
      <c r="B324" s="218"/>
      <c r="C324" s="219"/>
      <c r="D324" s="220" t="s">
        <v>128</v>
      </c>
      <c r="E324" s="221" t="s">
        <v>19</v>
      </c>
      <c r="F324" s="222" t="s">
        <v>486</v>
      </c>
      <c r="G324" s="219"/>
      <c r="H324" s="223">
        <v>19</v>
      </c>
      <c r="I324" s="224"/>
      <c r="J324" s="219"/>
      <c r="K324" s="219"/>
      <c r="L324" s="225"/>
      <c r="M324" s="226"/>
      <c r="N324" s="227"/>
      <c r="O324" s="227"/>
      <c r="P324" s="227"/>
      <c r="Q324" s="227"/>
      <c r="R324" s="227"/>
      <c r="S324" s="227"/>
      <c r="T324" s="22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29" t="s">
        <v>128</v>
      </c>
      <c r="AU324" s="229" t="s">
        <v>84</v>
      </c>
      <c r="AV324" s="13" t="s">
        <v>84</v>
      </c>
      <c r="AW324" s="13" t="s">
        <v>34</v>
      </c>
      <c r="AX324" s="13" t="s">
        <v>73</v>
      </c>
      <c r="AY324" s="229" t="s">
        <v>119</v>
      </c>
    </row>
    <row r="325" s="15" customFormat="1">
      <c r="A325" s="15"/>
      <c r="B325" s="240"/>
      <c r="C325" s="241"/>
      <c r="D325" s="220" t="s">
        <v>128</v>
      </c>
      <c r="E325" s="242" t="s">
        <v>19</v>
      </c>
      <c r="F325" s="243" t="s">
        <v>218</v>
      </c>
      <c r="G325" s="241"/>
      <c r="H325" s="244">
        <v>3097.5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0" t="s">
        <v>128</v>
      </c>
      <c r="AU325" s="250" t="s">
        <v>84</v>
      </c>
      <c r="AV325" s="15" t="s">
        <v>126</v>
      </c>
      <c r="AW325" s="15" t="s">
        <v>34</v>
      </c>
      <c r="AX325" s="15" t="s">
        <v>81</v>
      </c>
      <c r="AY325" s="250" t="s">
        <v>119</v>
      </c>
    </row>
    <row r="326" s="2" customFormat="1" ht="24.15" customHeight="1">
      <c r="A326" s="39"/>
      <c r="B326" s="40"/>
      <c r="C326" s="205" t="s">
        <v>487</v>
      </c>
      <c r="D326" s="205" t="s">
        <v>121</v>
      </c>
      <c r="E326" s="206" t="s">
        <v>488</v>
      </c>
      <c r="F326" s="207" t="s">
        <v>489</v>
      </c>
      <c r="G326" s="208" t="s">
        <v>124</v>
      </c>
      <c r="H326" s="209">
        <v>930</v>
      </c>
      <c r="I326" s="210"/>
      <c r="J326" s="211">
        <f>ROUND(I326*H326,2)</f>
        <v>0</v>
      </c>
      <c r="K326" s="207" t="s">
        <v>125</v>
      </c>
      <c r="L326" s="45"/>
      <c r="M326" s="212" t="s">
        <v>19</v>
      </c>
      <c r="N326" s="213" t="s">
        <v>44</v>
      </c>
      <c r="O326" s="85"/>
      <c r="P326" s="214">
        <f>O326*H326</f>
        <v>0</v>
      </c>
      <c r="Q326" s="214">
        <v>0</v>
      </c>
      <c r="R326" s="214">
        <f>Q326*H326</f>
        <v>0</v>
      </c>
      <c r="S326" s="214">
        <v>0</v>
      </c>
      <c r="T326" s="21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6" t="s">
        <v>126</v>
      </c>
      <c r="AT326" s="216" t="s">
        <v>121</v>
      </c>
      <c r="AU326" s="216" t="s">
        <v>84</v>
      </c>
      <c r="AY326" s="18" t="s">
        <v>119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81</v>
      </c>
      <c r="BK326" s="217">
        <f>ROUND(I326*H326,2)</f>
        <v>0</v>
      </c>
      <c r="BL326" s="18" t="s">
        <v>126</v>
      </c>
      <c r="BM326" s="216" t="s">
        <v>490</v>
      </c>
    </row>
    <row r="327" s="14" customFormat="1">
      <c r="A327" s="14"/>
      <c r="B327" s="230"/>
      <c r="C327" s="231"/>
      <c r="D327" s="220" t="s">
        <v>128</v>
      </c>
      <c r="E327" s="232" t="s">
        <v>19</v>
      </c>
      <c r="F327" s="233" t="s">
        <v>491</v>
      </c>
      <c r="G327" s="231"/>
      <c r="H327" s="232" t="s">
        <v>19</v>
      </c>
      <c r="I327" s="234"/>
      <c r="J327" s="231"/>
      <c r="K327" s="231"/>
      <c r="L327" s="235"/>
      <c r="M327" s="236"/>
      <c r="N327" s="237"/>
      <c r="O327" s="237"/>
      <c r="P327" s="237"/>
      <c r="Q327" s="237"/>
      <c r="R327" s="237"/>
      <c r="S327" s="237"/>
      <c r="T327" s="238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39" t="s">
        <v>128</v>
      </c>
      <c r="AU327" s="239" t="s">
        <v>84</v>
      </c>
      <c r="AV327" s="14" t="s">
        <v>81</v>
      </c>
      <c r="AW327" s="14" t="s">
        <v>34</v>
      </c>
      <c r="AX327" s="14" t="s">
        <v>73</v>
      </c>
      <c r="AY327" s="239" t="s">
        <v>119</v>
      </c>
    </row>
    <row r="328" s="13" customFormat="1">
      <c r="A328" s="13"/>
      <c r="B328" s="218"/>
      <c r="C328" s="219"/>
      <c r="D328" s="220" t="s">
        <v>128</v>
      </c>
      <c r="E328" s="221" t="s">
        <v>19</v>
      </c>
      <c r="F328" s="222" t="s">
        <v>492</v>
      </c>
      <c r="G328" s="219"/>
      <c r="H328" s="223">
        <v>850</v>
      </c>
      <c r="I328" s="224"/>
      <c r="J328" s="219"/>
      <c r="K328" s="219"/>
      <c r="L328" s="225"/>
      <c r="M328" s="226"/>
      <c r="N328" s="227"/>
      <c r="O328" s="227"/>
      <c r="P328" s="227"/>
      <c r="Q328" s="227"/>
      <c r="R328" s="227"/>
      <c r="S328" s="227"/>
      <c r="T328" s="22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29" t="s">
        <v>128</v>
      </c>
      <c r="AU328" s="229" t="s">
        <v>84</v>
      </c>
      <c r="AV328" s="13" t="s">
        <v>84</v>
      </c>
      <c r="AW328" s="13" t="s">
        <v>34</v>
      </c>
      <c r="AX328" s="13" t="s">
        <v>73</v>
      </c>
      <c r="AY328" s="229" t="s">
        <v>119</v>
      </c>
    </row>
    <row r="329" s="13" customFormat="1">
      <c r="A329" s="13"/>
      <c r="B329" s="218"/>
      <c r="C329" s="219"/>
      <c r="D329" s="220" t="s">
        <v>128</v>
      </c>
      <c r="E329" s="221" t="s">
        <v>19</v>
      </c>
      <c r="F329" s="222" t="s">
        <v>493</v>
      </c>
      <c r="G329" s="219"/>
      <c r="H329" s="223">
        <v>80</v>
      </c>
      <c r="I329" s="224"/>
      <c r="J329" s="219"/>
      <c r="K329" s="219"/>
      <c r="L329" s="225"/>
      <c r="M329" s="226"/>
      <c r="N329" s="227"/>
      <c r="O329" s="227"/>
      <c r="P329" s="227"/>
      <c r="Q329" s="227"/>
      <c r="R329" s="227"/>
      <c r="S329" s="227"/>
      <c r="T329" s="22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29" t="s">
        <v>128</v>
      </c>
      <c r="AU329" s="229" t="s">
        <v>84</v>
      </c>
      <c r="AV329" s="13" t="s">
        <v>84</v>
      </c>
      <c r="AW329" s="13" t="s">
        <v>34</v>
      </c>
      <c r="AX329" s="13" t="s">
        <v>73</v>
      </c>
      <c r="AY329" s="229" t="s">
        <v>119</v>
      </c>
    </row>
    <row r="330" s="15" customFormat="1">
      <c r="A330" s="15"/>
      <c r="B330" s="240"/>
      <c r="C330" s="241"/>
      <c r="D330" s="220" t="s">
        <v>128</v>
      </c>
      <c r="E330" s="242" t="s">
        <v>19</v>
      </c>
      <c r="F330" s="243" t="s">
        <v>218</v>
      </c>
      <c r="G330" s="241"/>
      <c r="H330" s="244">
        <v>930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50" t="s">
        <v>128</v>
      </c>
      <c r="AU330" s="250" t="s">
        <v>84</v>
      </c>
      <c r="AV330" s="15" t="s">
        <v>126</v>
      </c>
      <c r="AW330" s="15" t="s">
        <v>34</v>
      </c>
      <c r="AX330" s="15" t="s">
        <v>81</v>
      </c>
      <c r="AY330" s="250" t="s">
        <v>119</v>
      </c>
    </row>
    <row r="331" s="2" customFormat="1" ht="24.15" customHeight="1">
      <c r="A331" s="39"/>
      <c r="B331" s="40"/>
      <c r="C331" s="205" t="s">
        <v>494</v>
      </c>
      <c r="D331" s="205" t="s">
        <v>121</v>
      </c>
      <c r="E331" s="206" t="s">
        <v>495</v>
      </c>
      <c r="F331" s="207" t="s">
        <v>496</v>
      </c>
      <c r="G331" s="208" t="s">
        <v>124</v>
      </c>
      <c r="H331" s="209">
        <v>930</v>
      </c>
      <c r="I331" s="210"/>
      <c r="J331" s="211">
        <f>ROUND(I331*H331,2)</f>
        <v>0</v>
      </c>
      <c r="K331" s="207" t="s">
        <v>125</v>
      </c>
      <c r="L331" s="45"/>
      <c r="M331" s="212" t="s">
        <v>19</v>
      </c>
      <c r="N331" s="213" t="s">
        <v>44</v>
      </c>
      <c r="O331" s="85"/>
      <c r="P331" s="214">
        <f>O331*H331</f>
        <v>0</v>
      </c>
      <c r="Q331" s="214">
        <v>0</v>
      </c>
      <c r="R331" s="214">
        <f>Q331*H331</f>
        <v>0</v>
      </c>
      <c r="S331" s="214">
        <v>0</v>
      </c>
      <c r="T331" s="21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6" t="s">
        <v>126</v>
      </c>
      <c r="AT331" s="216" t="s">
        <v>121</v>
      </c>
      <c r="AU331" s="216" t="s">
        <v>84</v>
      </c>
      <c r="AY331" s="18" t="s">
        <v>119</v>
      </c>
      <c r="BE331" s="217">
        <f>IF(N331="základní",J331,0)</f>
        <v>0</v>
      </c>
      <c r="BF331" s="217">
        <f>IF(N331="snížená",J331,0)</f>
        <v>0</v>
      </c>
      <c r="BG331" s="217">
        <f>IF(N331="zákl. přenesená",J331,0)</f>
        <v>0</v>
      </c>
      <c r="BH331" s="217">
        <f>IF(N331="sníž. přenesená",J331,0)</f>
        <v>0</v>
      </c>
      <c r="BI331" s="217">
        <f>IF(N331="nulová",J331,0)</f>
        <v>0</v>
      </c>
      <c r="BJ331" s="18" t="s">
        <v>81</v>
      </c>
      <c r="BK331" s="217">
        <f>ROUND(I331*H331,2)</f>
        <v>0</v>
      </c>
      <c r="BL331" s="18" t="s">
        <v>126</v>
      </c>
      <c r="BM331" s="216" t="s">
        <v>497</v>
      </c>
    </row>
    <row r="332" s="14" customFormat="1">
      <c r="A332" s="14"/>
      <c r="B332" s="230"/>
      <c r="C332" s="231"/>
      <c r="D332" s="220" t="s">
        <v>128</v>
      </c>
      <c r="E332" s="232" t="s">
        <v>19</v>
      </c>
      <c r="F332" s="233" t="s">
        <v>491</v>
      </c>
      <c r="G332" s="231"/>
      <c r="H332" s="232" t="s">
        <v>19</v>
      </c>
      <c r="I332" s="234"/>
      <c r="J332" s="231"/>
      <c r="K332" s="231"/>
      <c r="L332" s="235"/>
      <c r="M332" s="236"/>
      <c r="N332" s="237"/>
      <c r="O332" s="237"/>
      <c r="P332" s="237"/>
      <c r="Q332" s="237"/>
      <c r="R332" s="237"/>
      <c r="S332" s="237"/>
      <c r="T332" s="238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39" t="s">
        <v>128</v>
      </c>
      <c r="AU332" s="239" t="s">
        <v>84</v>
      </c>
      <c r="AV332" s="14" t="s">
        <v>81</v>
      </c>
      <c r="AW332" s="14" t="s">
        <v>34</v>
      </c>
      <c r="AX332" s="14" t="s">
        <v>73</v>
      </c>
      <c r="AY332" s="239" t="s">
        <v>119</v>
      </c>
    </row>
    <row r="333" s="13" customFormat="1">
      <c r="A333" s="13"/>
      <c r="B333" s="218"/>
      <c r="C333" s="219"/>
      <c r="D333" s="220" t="s">
        <v>128</v>
      </c>
      <c r="E333" s="221" t="s">
        <v>19</v>
      </c>
      <c r="F333" s="222" t="s">
        <v>492</v>
      </c>
      <c r="G333" s="219"/>
      <c r="H333" s="223">
        <v>850</v>
      </c>
      <c r="I333" s="224"/>
      <c r="J333" s="219"/>
      <c r="K333" s="219"/>
      <c r="L333" s="225"/>
      <c r="M333" s="226"/>
      <c r="N333" s="227"/>
      <c r="O333" s="227"/>
      <c r="P333" s="227"/>
      <c r="Q333" s="227"/>
      <c r="R333" s="227"/>
      <c r="S333" s="227"/>
      <c r="T333" s="22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29" t="s">
        <v>128</v>
      </c>
      <c r="AU333" s="229" t="s">
        <v>84</v>
      </c>
      <c r="AV333" s="13" t="s">
        <v>84</v>
      </c>
      <c r="AW333" s="13" t="s">
        <v>34</v>
      </c>
      <c r="AX333" s="13" t="s">
        <v>73</v>
      </c>
      <c r="AY333" s="229" t="s">
        <v>119</v>
      </c>
    </row>
    <row r="334" s="13" customFormat="1">
      <c r="A334" s="13"/>
      <c r="B334" s="218"/>
      <c r="C334" s="219"/>
      <c r="D334" s="220" t="s">
        <v>128</v>
      </c>
      <c r="E334" s="221" t="s">
        <v>19</v>
      </c>
      <c r="F334" s="222" t="s">
        <v>493</v>
      </c>
      <c r="G334" s="219"/>
      <c r="H334" s="223">
        <v>80</v>
      </c>
      <c r="I334" s="224"/>
      <c r="J334" s="219"/>
      <c r="K334" s="219"/>
      <c r="L334" s="225"/>
      <c r="M334" s="226"/>
      <c r="N334" s="227"/>
      <c r="O334" s="227"/>
      <c r="P334" s="227"/>
      <c r="Q334" s="227"/>
      <c r="R334" s="227"/>
      <c r="S334" s="227"/>
      <c r="T334" s="22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29" t="s">
        <v>128</v>
      </c>
      <c r="AU334" s="229" t="s">
        <v>84</v>
      </c>
      <c r="AV334" s="13" t="s">
        <v>84</v>
      </c>
      <c r="AW334" s="13" t="s">
        <v>34</v>
      </c>
      <c r="AX334" s="13" t="s">
        <v>73</v>
      </c>
      <c r="AY334" s="229" t="s">
        <v>119</v>
      </c>
    </row>
    <row r="335" s="15" customFormat="1">
      <c r="A335" s="15"/>
      <c r="B335" s="240"/>
      <c r="C335" s="241"/>
      <c r="D335" s="220" t="s">
        <v>128</v>
      </c>
      <c r="E335" s="242" t="s">
        <v>19</v>
      </c>
      <c r="F335" s="243" t="s">
        <v>218</v>
      </c>
      <c r="G335" s="241"/>
      <c r="H335" s="244">
        <v>930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50" t="s">
        <v>128</v>
      </c>
      <c r="AU335" s="250" t="s">
        <v>84</v>
      </c>
      <c r="AV335" s="15" t="s">
        <v>126</v>
      </c>
      <c r="AW335" s="15" t="s">
        <v>34</v>
      </c>
      <c r="AX335" s="15" t="s">
        <v>81</v>
      </c>
      <c r="AY335" s="250" t="s">
        <v>119</v>
      </c>
    </row>
    <row r="336" s="2" customFormat="1" ht="14.4" customHeight="1">
      <c r="A336" s="39"/>
      <c r="B336" s="40"/>
      <c r="C336" s="251" t="s">
        <v>498</v>
      </c>
      <c r="D336" s="251" t="s">
        <v>407</v>
      </c>
      <c r="E336" s="252" t="s">
        <v>499</v>
      </c>
      <c r="F336" s="253" t="s">
        <v>500</v>
      </c>
      <c r="G336" s="254" t="s">
        <v>501</v>
      </c>
      <c r="H336" s="255">
        <v>27.899999999999999</v>
      </c>
      <c r="I336" s="256"/>
      <c r="J336" s="257">
        <f>ROUND(I336*H336,2)</f>
        <v>0</v>
      </c>
      <c r="K336" s="253" t="s">
        <v>125</v>
      </c>
      <c r="L336" s="258"/>
      <c r="M336" s="259" t="s">
        <v>19</v>
      </c>
      <c r="N336" s="260" t="s">
        <v>44</v>
      </c>
      <c r="O336" s="85"/>
      <c r="P336" s="214">
        <f>O336*H336</f>
        <v>0</v>
      </c>
      <c r="Q336" s="214">
        <v>0.001</v>
      </c>
      <c r="R336" s="214">
        <f>Q336*H336</f>
        <v>0.027899999999999998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158</v>
      </c>
      <c r="AT336" s="216" t="s">
        <v>407</v>
      </c>
      <c r="AU336" s="216" t="s">
        <v>84</v>
      </c>
      <c r="AY336" s="18" t="s">
        <v>119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81</v>
      </c>
      <c r="BK336" s="217">
        <f>ROUND(I336*H336,2)</f>
        <v>0</v>
      </c>
      <c r="BL336" s="18" t="s">
        <v>126</v>
      </c>
      <c r="BM336" s="216" t="s">
        <v>502</v>
      </c>
    </row>
    <row r="337" s="13" customFormat="1">
      <c r="A337" s="13"/>
      <c r="B337" s="218"/>
      <c r="C337" s="219"/>
      <c r="D337" s="220" t="s">
        <v>128</v>
      </c>
      <c r="E337" s="219"/>
      <c r="F337" s="222" t="s">
        <v>503</v>
      </c>
      <c r="G337" s="219"/>
      <c r="H337" s="223">
        <v>27.899999999999999</v>
      </c>
      <c r="I337" s="224"/>
      <c r="J337" s="219"/>
      <c r="K337" s="219"/>
      <c r="L337" s="225"/>
      <c r="M337" s="226"/>
      <c r="N337" s="227"/>
      <c r="O337" s="227"/>
      <c r="P337" s="227"/>
      <c r="Q337" s="227"/>
      <c r="R337" s="227"/>
      <c r="S337" s="227"/>
      <c r="T337" s="22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29" t="s">
        <v>128</v>
      </c>
      <c r="AU337" s="229" t="s">
        <v>84</v>
      </c>
      <c r="AV337" s="13" t="s">
        <v>84</v>
      </c>
      <c r="AW337" s="13" t="s">
        <v>4</v>
      </c>
      <c r="AX337" s="13" t="s">
        <v>81</v>
      </c>
      <c r="AY337" s="229" t="s">
        <v>119</v>
      </c>
    </row>
    <row r="338" s="2" customFormat="1" ht="24.15" customHeight="1">
      <c r="A338" s="39"/>
      <c r="B338" s="40"/>
      <c r="C338" s="205" t="s">
        <v>504</v>
      </c>
      <c r="D338" s="205" t="s">
        <v>121</v>
      </c>
      <c r="E338" s="206" t="s">
        <v>505</v>
      </c>
      <c r="F338" s="207" t="s">
        <v>506</v>
      </c>
      <c r="G338" s="208" t="s">
        <v>124</v>
      </c>
      <c r="H338" s="209">
        <v>860</v>
      </c>
      <c r="I338" s="210"/>
      <c r="J338" s="211">
        <f>ROUND(I338*H338,2)</f>
        <v>0</v>
      </c>
      <c r="K338" s="207" t="s">
        <v>125</v>
      </c>
      <c r="L338" s="45"/>
      <c r="M338" s="212" t="s">
        <v>19</v>
      </c>
      <c r="N338" s="213" t="s">
        <v>44</v>
      </c>
      <c r="O338" s="85"/>
      <c r="P338" s="214">
        <f>O338*H338</f>
        <v>0</v>
      </c>
      <c r="Q338" s="214">
        <v>0</v>
      </c>
      <c r="R338" s="214">
        <f>Q338*H338</f>
        <v>0</v>
      </c>
      <c r="S338" s="214">
        <v>0</v>
      </c>
      <c r="T338" s="21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6" t="s">
        <v>126</v>
      </c>
      <c r="AT338" s="216" t="s">
        <v>121</v>
      </c>
      <c r="AU338" s="216" t="s">
        <v>84</v>
      </c>
      <c r="AY338" s="18" t="s">
        <v>119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8" t="s">
        <v>81</v>
      </c>
      <c r="BK338" s="217">
        <f>ROUND(I338*H338,2)</f>
        <v>0</v>
      </c>
      <c r="BL338" s="18" t="s">
        <v>126</v>
      </c>
      <c r="BM338" s="216" t="s">
        <v>507</v>
      </c>
    </row>
    <row r="339" s="14" customFormat="1">
      <c r="A339" s="14"/>
      <c r="B339" s="230"/>
      <c r="C339" s="231"/>
      <c r="D339" s="220" t="s">
        <v>128</v>
      </c>
      <c r="E339" s="232" t="s">
        <v>19</v>
      </c>
      <c r="F339" s="233" t="s">
        <v>491</v>
      </c>
      <c r="G339" s="231"/>
      <c r="H339" s="232" t="s">
        <v>19</v>
      </c>
      <c r="I339" s="234"/>
      <c r="J339" s="231"/>
      <c r="K339" s="231"/>
      <c r="L339" s="235"/>
      <c r="M339" s="236"/>
      <c r="N339" s="237"/>
      <c r="O339" s="237"/>
      <c r="P339" s="237"/>
      <c r="Q339" s="237"/>
      <c r="R339" s="237"/>
      <c r="S339" s="237"/>
      <c r="T339" s="238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39" t="s">
        <v>128</v>
      </c>
      <c r="AU339" s="239" t="s">
        <v>84</v>
      </c>
      <c r="AV339" s="14" t="s">
        <v>81</v>
      </c>
      <c r="AW339" s="14" t="s">
        <v>34</v>
      </c>
      <c r="AX339" s="14" t="s">
        <v>73</v>
      </c>
      <c r="AY339" s="239" t="s">
        <v>119</v>
      </c>
    </row>
    <row r="340" s="13" customFormat="1">
      <c r="A340" s="13"/>
      <c r="B340" s="218"/>
      <c r="C340" s="219"/>
      <c r="D340" s="220" t="s">
        <v>128</v>
      </c>
      <c r="E340" s="221" t="s">
        <v>19</v>
      </c>
      <c r="F340" s="222" t="s">
        <v>508</v>
      </c>
      <c r="G340" s="219"/>
      <c r="H340" s="223">
        <v>830</v>
      </c>
      <c r="I340" s="224"/>
      <c r="J340" s="219"/>
      <c r="K340" s="219"/>
      <c r="L340" s="225"/>
      <c r="M340" s="226"/>
      <c r="N340" s="227"/>
      <c r="O340" s="227"/>
      <c r="P340" s="227"/>
      <c r="Q340" s="227"/>
      <c r="R340" s="227"/>
      <c r="S340" s="227"/>
      <c r="T340" s="22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29" t="s">
        <v>128</v>
      </c>
      <c r="AU340" s="229" t="s">
        <v>84</v>
      </c>
      <c r="AV340" s="13" t="s">
        <v>84</v>
      </c>
      <c r="AW340" s="13" t="s">
        <v>34</v>
      </c>
      <c r="AX340" s="13" t="s">
        <v>73</v>
      </c>
      <c r="AY340" s="229" t="s">
        <v>119</v>
      </c>
    </row>
    <row r="341" s="13" customFormat="1">
      <c r="A341" s="13"/>
      <c r="B341" s="218"/>
      <c r="C341" s="219"/>
      <c r="D341" s="220" t="s">
        <v>128</v>
      </c>
      <c r="E341" s="221" t="s">
        <v>19</v>
      </c>
      <c r="F341" s="222" t="s">
        <v>509</v>
      </c>
      <c r="G341" s="219"/>
      <c r="H341" s="223">
        <v>30</v>
      </c>
      <c r="I341" s="224"/>
      <c r="J341" s="219"/>
      <c r="K341" s="219"/>
      <c r="L341" s="225"/>
      <c r="M341" s="226"/>
      <c r="N341" s="227"/>
      <c r="O341" s="227"/>
      <c r="P341" s="227"/>
      <c r="Q341" s="227"/>
      <c r="R341" s="227"/>
      <c r="S341" s="227"/>
      <c r="T341" s="22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29" t="s">
        <v>128</v>
      </c>
      <c r="AU341" s="229" t="s">
        <v>84</v>
      </c>
      <c r="AV341" s="13" t="s">
        <v>84</v>
      </c>
      <c r="AW341" s="13" t="s">
        <v>34</v>
      </c>
      <c r="AX341" s="13" t="s">
        <v>73</v>
      </c>
      <c r="AY341" s="229" t="s">
        <v>119</v>
      </c>
    </row>
    <row r="342" s="15" customFormat="1">
      <c r="A342" s="15"/>
      <c r="B342" s="240"/>
      <c r="C342" s="241"/>
      <c r="D342" s="220" t="s">
        <v>128</v>
      </c>
      <c r="E342" s="242" t="s">
        <v>19</v>
      </c>
      <c r="F342" s="243" t="s">
        <v>218</v>
      </c>
      <c r="G342" s="241"/>
      <c r="H342" s="244">
        <v>860</v>
      </c>
      <c r="I342" s="245"/>
      <c r="J342" s="241"/>
      <c r="K342" s="241"/>
      <c r="L342" s="246"/>
      <c r="M342" s="247"/>
      <c r="N342" s="248"/>
      <c r="O342" s="248"/>
      <c r="P342" s="248"/>
      <c r="Q342" s="248"/>
      <c r="R342" s="248"/>
      <c r="S342" s="248"/>
      <c r="T342" s="249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50" t="s">
        <v>128</v>
      </c>
      <c r="AU342" s="250" t="s">
        <v>84</v>
      </c>
      <c r="AV342" s="15" t="s">
        <v>126</v>
      </c>
      <c r="AW342" s="15" t="s">
        <v>34</v>
      </c>
      <c r="AX342" s="15" t="s">
        <v>81</v>
      </c>
      <c r="AY342" s="250" t="s">
        <v>119</v>
      </c>
    </row>
    <row r="343" s="2" customFormat="1" ht="14.4" customHeight="1">
      <c r="A343" s="39"/>
      <c r="B343" s="40"/>
      <c r="C343" s="251" t="s">
        <v>510</v>
      </c>
      <c r="D343" s="251" t="s">
        <v>407</v>
      </c>
      <c r="E343" s="252" t="s">
        <v>499</v>
      </c>
      <c r="F343" s="253" t="s">
        <v>500</v>
      </c>
      <c r="G343" s="254" t="s">
        <v>501</v>
      </c>
      <c r="H343" s="255">
        <v>17.199999999999999</v>
      </c>
      <c r="I343" s="256"/>
      <c r="J343" s="257">
        <f>ROUND(I343*H343,2)</f>
        <v>0</v>
      </c>
      <c r="K343" s="253" t="s">
        <v>125</v>
      </c>
      <c r="L343" s="258"/>
      <c r="M343" s="259" t="s">
        <v>19</v>
      </c>
      <c r="N343" s="260" t="s">
        <v>44</v>
      </c>
      <c r="O343" s="85"/>
      <c r="P343" s="214">
        <f>O343*H343</f>
        <v>0</v>
      </c>
      <c r="Q343" s="214">
        <v>0.001</v>
      </c>
      <c r="R343" s="214">
        <f>Q343*H343</f>
        <v>0.0172</v>
      </c>
      <c r="S343" s="214">
        <v>0</v>
      </c>
      <c r="T343" s="21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6" t="s">
        <v>158</v>
      </c>
      <c r="AT343" s="216" t="s">
        <v>407</v>
      </c>
      <c r="AU343" s="216" t="s">
        <v>84</v>
      </c>
      <c r="AY343" s="18" t="s">
        <v>119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8" t="s">
        <v>81</v>
      </c>
      <c r="BK343" s="217">
        <f>ROUND(I343*H343,2)</f>
        <v>0</v>
      </c>
      <c r="BL343" s="18" t="s">
        <v>126</v>
      </c>
      <c r="BM343" s="216" t="s">
        <v>511</v>
      </c>
    </row>
    <row r="344" s="13" customFormat="1">
      <c r="A344" s="13"/>
      <c r="B344" s="218"/>
      <c r="C344" s="219"/>
      <c r="D344" s="220" t="s">
        <v>128</v>
      </c>
      <c r="E344" s="219"/>
      <c r="F344" s="222" t="s">
        <v>512</v>
      </c>
      <c r="G344" s="219"/>
      <c r="H344" s="223">
        <v>17.199999999999999</v>
      </c>
      <c r="I344" s="224"/>
      <c r="J344" s="219"/>
      <c r="K344" s="219"/>
      <c r="L344" s="225"/>
      <c r="M344" s="226"/>
      <c r="N344" s="227"/>
      <c r="O344" s="227"/>
      <c r="P344" s="227"/>
      <c r="Q344" s="227"/>
      <c r="R344" s="227"/>
      <c r="S344" s="227"/>
      <c r="T344" s="22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29" t="s">
        <v>128</v>
      </c>
      <c r="AU344" s="229" t="s">
        <v>84</v>
      </c>
      <c r="AV344" s="13" t="s">
        <v>84</v>
      </c>
      <c r="AW344" s="13" t="s">
        <v>4</v>
      </c>
      <c r="AX344" s="13" t="s">
        <v>81</v>
      </c>
      <c r="AY344" s="229" t="s">
        <v>119</v>
      </c>
    </row>
    <row r="345" s="2" customFormat="1" ht="24.15" customHeight="1">
      <c r="A345" s="39"/>
      <c r="B345" s="40"/>
      <c r="C345" s="205" t="s">
        <v>513</v>
      </c>
      <c r="D345" s="205" t="s">
        <v>121</v>
      </c>
      <c r="E345" s="206" t="s">
        <v>514</v>
      </c>
      <c r="F345" s="207" t="s">
        <v>515</v>
      </c>
      <c r="G345" s="208" t="s">
        <v>124</v>
      </c>
      <c r="H345" s="209">
        <v>570</v>
      </c>
      <c r="I345" s="210"/>
      <c r="J345" s="211">
        <f>ROUND(I345*H345,2)</f>
        <v>0</v>
      </c>
      <c r="K345" s="207" t="s">
        <v>125</v>
      </c>
      <c r="L345" s="45"/>
      <c r="M345" s="212" t="s">
        <v>19</v>
      </c>
      <c r="N345" s="213" t="s">
        <v>44</v>
      </c>
      <c r="O345" s="85"/>
      <c r="P345" s="214">
        <f>O345*H345</f>
        <v>0</v>
      </c>
      <c r="Q345" s="214">
        <v>0</v>
      </c>
      <c r="R345" s="214">
        <f>Q345*H345</f>
        <v>0</v>
      </c>
      <c r="S345" s="214">
        <v>0</v>
      </c>
      <c r="T345" s="215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6" t="s">
        <v>126</v>
      </c>
      <c r="AT345" s="216" t="s">
        <v>121</v>
      </c>
      <c r="AU345" s="216" t="s">
        <v>84</v>
      </c>
      <c r="AY345" s="18" t="s">
        <v>119</v>
      </c>
      <c r="BE345" s="217">
        <f>IF(N345="základní",J345,0)</f>
        <v>0</v>
      </c>
      <c r="BF345" s="217">
        <f>IF(N345="snížená",J345,0)</f>
        <v>0</v>
      </c>
      <c r="BG345" s="217">
        <f>IF(N345="zákl. přenesená",J345,0)</f>
        <v>0</v>
      </c>
      <c r="BH345" s="217">
        <f>IF(N345="sníž. přenesená",J345,0)</f>
        <v>0</v>
      </c>
      <c r="BI345" s="217">
        <f>IF(N345="nulová",J345,0)</f>
        <v>0</v>
      </c>
      <c r="BJ345" s="18" t="s">
        <v>81</v>
      </c>
      <c r="BK345" s="217">
        <f>ROUND(I345*H345,2)</f>
        <v>0</v>
      </c>
      <c r="BL345" s="18" t="s">
        <v>126</v>
      </c>
      <c r="BM345" s="216" t="s">
        <v>516</v>
      </c>
    </row>
    <row r="346" s="13" customFormat="1">
      <c r="A346" s="13"/>
      <c r="B346" s="218"/>
      <c r="C346" s="219"/>
      <c r="D346" s="220" t="s">
        <v>128</v>
      </c>
      <c r="E346" s="221" t="s">
        <v>19</v>
      </c>
      <c r="F346" s="222" t="s">
        <v>517</v>
      </c>
      <c r="G346" s="219"/>
      <c r="H346" s="223">
        <v>570</v>
      </c>
      <c r="I346" s="224"/>
      <c r="J346" s="219"/>
      <c r="K346" s="219"/>
      <c r="L346" s="225"/>
      <c r="M346" s="226"/>
      <c r="N346" s="227"/>
      <c r="O346" s="227"/>
      <c r="P346" s="227"/>
      <c r="Q346" s="227"/>
      <c r="R346" s="227"/>
      <c r="S346" s="227"/>
      <c r="T346" s="22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29" t="s">
        <v>128</v>
      </c>
      <c r="AU346" s="229" t="s">
        <v>84</v>
      </c>
      <c r="AV346" s="13" t="s">
        <v>84</v>
      </c>
      <c r="AW346" s="13" t="s">
        <v>34</v>
      </c>
      <c r="AX346" s="13" t="s">
        <v>81</v>
      </c>
      <c r="AY346" s="229" t="s">
        <v>119</v>
      </c>
    </row>
    <row r="347" s="2" customFormat="1" ht="24.15" customHeight="1">
      <c r="A347" s="39"/>
      <c r="B347" s="40"/>
      <c r="C347" s="205" t="s">
        <v>518</v>
      </c>
      <c r="D347" s="205" t="s">
        <v>121</v>
      </c>
      <c r="E347" s="206" t="s">
        <v>519</v>
      </c>
      <c r="F347" s="207" t="s">
        <v>520</v>
      </c>
      <c r="G347" s="208" t="s">
        <v>124</v>
      </c>
      <c r="H347" s="209">
        <v>290</v>
      </c>
      <c r="I347" s="210"/>
      <c r="J347" s="211">
        <f>ROUND(I347*H347,2)</f>
        <v>0</v>
      </c>
      <c r="K347" s="207" t="s">
        <v>125</v>
      </c>
      <c r="L347" s="45"/>
      <c r="M347" s="212" t="s">
        <v>19</v>
      </c>
      <c r="N347" s="213" t="s">
        <v>44</v>
      </c>
      <c r="O347" s="85"/>
      <c r="P347" s="214">
        <f>O347*H347</f>
        <v>0</v>
      </c>
      <c r="Q347" s="214">
        <v>0</v>
      </c>
      <c r="R347" s="214">
        <f>Q347*H347</f>
        <v>0</v>
      </c>
      <c r="S347" s="214">
        <v>0</v>
      </c>
      <c r="T347" s="215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16" t="s">
        <v>126</v>
      </c>
      <c r="AT347" s="216" t="s">
        <v>121</v>
      </c>
      <c r="AU347" s="216" t="s">
        <v>84</v>
      </c>
      <c r="AY347" s="18" t="s">
        <v>119</v>
      </c>
      <c r="BE347" s="217">
        <f>IF(N347="základní",J347,0)</f>
        <v>0</v>
      </c>
      <c r="BF347" s="217">
        <f>IF(N347="snížená",J347,0)</f>
        <v>0</v>
      </c>
      <c r="BG347" s="217">
        <f>IF(N347="zákl. přenesená",J347,0)</f>
        <v>0</v>
      </c>
      <c r="BH347" s="217">
        <f>IF(N347="sníž. přenesená",J347,0)</f>
        <v>0</v>
      </c>
      <c r="BI347" s="217">
        <f>IF(N347="nulová",J347,0)</f>
        <v>0</v>
      </c>
      <c r="BJ347" s="18" t="s">
        <v>81</v>
      </c>
      <c r="BK347" s="217">
        <f>ROUND(I347*H347,2)</f>
        <v>0</v>
      </c>
      <c r="BL347" s="18" t="s">
        <v>126</v>
      </c>
      <c r="BM347" s="216" t="s">
        <v>521</v>
      </c>
    </row>
    <row r="348" s="13" customFormat="1">
      <c r="A348" s="13"/>
      <c r="B348" s="218"/>
      <c r="C348" s="219"/>
      <c r="D348" s="220" t="s">
        <v>128</v>
      </c>
      <c r="E348" s="221" t="s">
        <v>19</v>
      </c>
      <c r="F348" s="222" t="s">
        <v>522</v>
      </c>
      <c r="G348" s="219"/>
      <c r="H348" s="223">
        <v>290</v>
      </c>
      <c r="I348" s="224"/>
      <c r="J348" s="219"/>
      <c r="K348" s="219"/>
      <c r="L348" s="225"/>
      <c r="M348" s="226"/>
      <c r="N348" s="227"/>
      <c r="O348" s="227"/>
      <c r="P348" s="227"/>
      <c r="Q348" s="227"/>
      <c r="R348" s="227"/>
      <c r="S348" s="227"/>
      <c r="T348" s="22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29" t="s">
        <v>128</v>
      </c>
      <c r="AU348" s="229" t="s">
        <v>84</v>
      </c>
      <c r="AV348" s="13" t="s">
        <v>84</v>
      </c>
      <c r="AW348" s="13" t="s">
        <v>34</v>
      </c>
      <c r="AX348" s="13" t="s">
        <v>81</v>
      </c>
      <c r="AY348" s="229" t="s">
        <v>119</v>
      </c>
    </row>
    <row r="349" s="2" customFormat="1" ht="24.15" customHeight="1">
      <c r="A349" s="39"/>
      <c r="B349" s="40"/>
      <c r="C349" s="205" t="s">
        <v>523</v>
      </c>
      <c r="D349" s="205" t="s">
        <v>121</v>
      </c>
      <c r="E349" s="206" t="s">
        <v>524</v>
      </c>
      <c r="F349" s="207" t="s">
        <v>525</v>
      </c>
      <c r="G349" s="208" t="s">
        <v>124</v>
      </c>
      <c r="H349" s="209">
        <v>860</v>
      </c>
      <c r="I349" s="210"/>
      <c r="J349" s="211">
        <f>ROUND(I349*H349,2)</f>
        <v>0</v>
      </c>
      <c r="K349" s="207" t="s">
        <v>125</v>
      </c>
      <c r="L349" s="45"/>
      <c r="M349" s="212" t="s">
        <v>19</v>
      </c>
      <c r="N349" s="213" t="s">
        <v>44</v>
      </c>
      <c r="O349" s="85"/>
      <c r="P349" s="214">
        <f>O349*H349</f>
        <v>0</v>
      </c>
      <c r="Q349" s="214">
        <v>0</v>
      </c>
      <c r="R349" s="214">
        <f>Q349*H349</f>
        <v>0</v>
      </c>
      <c r="S349" s="214">
        <v>0</v>
      </c>
      <c r="T349" s="21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6" t="s">
        <v>126</v>
      </c>
      <c r="AT349" s="216" t="s">
        <v>121</v>
      </c>
      <c r="AU349" s="216" t="s">
        <v>84</v>
      </c>
      <c r="AY349" s="18" t="s">
        <v>119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8" t="s">
        <v>81</v>
      </c>
      <c r="BK349" s="217">
        <f>ROUND(I349*H349,2)</f>
        <v>0</v>
      </c>
      <c r="BL349" s="18" t="s">
        <v>126</v>
      </c>
      <c r="BM349" s="216" t="s">
        <v>526</v>
      </c>
    </row>
    <row r="350" s="14" customFormat="1">
      <c r="A350" s="14"/>
      <c r="B350" s="230"/>
      <c r="C350" s="231"/>
      <c r="D350" s="220" t="s">
        <v>128</v>
      </c>
      <c r="E350" s="232" t="s">
        <v>19</v>
      </c>
      <c r="F350" s="233" t="s">
        <v>491</v>
      </c>
      <c r="G350" s="231"/>
      <c r="H350" s="232" t="s">
        <v>19</v>
      </c>
      <c r="I350" s="234"/>
      <c r="J350" s="231"/>
      <c r="K350" s="231"/>
      <c r="L350" s="235"/>
      <c r="M350" s="236"/>
      <c r="N350" s="237"/>
      <c r="O350" s="237"/>
      <c r="P350" s="237"/>
      <c r="Q350" s="237"/>
      <c r="R350" s="237"/>
      <c r="S350" s="237"/>
      <c r="T350" s="238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39" t="s">
        <v>128</v>
      </c>
      <c r="AU350" s="239" t="s">
        <v>84</v>
      </c>
      <c r="AV350" s="14" t="s">
        <v>81</v>
      </c>
      <c r="AW350" s="14" t="s">
        <v>34</v>
      </c>
      <c r="AX350" s="14" t="s">
        <v>73</v>
      </c>
      <c r="AY350" s="239" t="s">
        <v>119</v>
      </c>
    </row>
    <row r="351" s="13" customFormat="1">
      <c r="A351" s="13"/>
      <c r="B351" s="218"/>
      <c r="C351" s="219"/>
      <c r="D351" s="220" t="s">
        <v>128</v>
      </c>
      <c r="E351" s="221" t="s">
        <v>19</v>
      </c>
      <c r="F351" s="222" t="s">
        <v>508</v>
      </c>
      <c r="G351" s="219"/>
      <c r="H351" s="223">
        <v>830</v>
      </c>
      <c r="I351" s="224"/>
      <c r="J351" s="219"/>
      <c r="K351" s="219"/>
      <c r="L351" s="225"/>
      <c r="M351" s="226"/>
      <c r="N351" s="227"/>
      <c r="O351" s="227"/>
      <c r="P351" s="227"/>
      <c r="Q351" s="227"/>
      <c r="R351" s="227"/>
      <c r="S351" s="227"/>
      <c r="T351" s="22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29" t="s">
        <v>128</v>
      </c>
      <c r="AU351" s="229" t="s">
        <v>84</v>
      </c>
      <c r="AV351" s="13" t="s">
        <v>84</v>
      </c>
      <c r="AW351" s="13" t="s">
        <v>34</v>
      </c>
      <c r="AX351" s="13" t="s">
        <v>73</v>
      </c>
      <c r="AY351" s="229" t="s">
        <v>119</v>
      </c>
    </row>
    <row r="352" s="13" customFormat="1">
      <c r="A352" s="13"/>
      <c r="B352" s="218"/>
      <c r="C352" s="219"/>
      <c r="D352" s="220" t="s">
        <v>128</v>
      </c>
      <c r="E352" s="221" t="s">
        <v>19</v>
      </c>
      <c r="F352" s="222" t="s">
        <v>509</v>
      </c>
      <c r="G352" s="219"/>
      <c r="H352" s="223">
        <v>30</v>
      </c>
      <c r="I352" s="224"/>
      <c r="J352" s="219"/>
      <c r="K352" s="219"/>
      <c r="L352" s="225"/>
      <c r="M352" s="226"/>
      <c r="N352" s="227"/>
      <c r="O352" s="227"/>
      <c r="P352" s="227"/>
      <c r="Q352" s="227"/>
      <c r="R352" s="227"/>
      <c r="S352" s="227"/>
      <c r="T352" s="22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29" t="s">
        <v>128</v>
      </c>
      <c r="AU352" s="229" t="s">
        <v>84</v>
      </c>
      <c r="AV352" s="13" t="s">
        <v>84</v>
      </c>
      <c r="AW352" s="13" t="s">
        <v>34</v>
      </c>
      <c r="AX352" s="13" t="s">
        <v>73</v>
      </c>
      <c r="AY352" s="229" t="s">
        <v>119</v>
      </c>
    </row>
    <row r="353" s="15" customFormat="1">
      <c r="A353" s="15"/>
      <c r="B353" s="240"/>
      <c r="C353" s="241"/>
      <c r="D353" s="220" t="s">
        <v>128</v>
      </c>
      <c r="E353" s="242" t="s">
        <v>19</v>
      </c>
      <c r="F353" s="243" t="s">
        <v>218</v>
      </c>
      <c r="G353" s="241"/>
      <c r="H353" s="244">
        <v>860</v>
      </c>
      <c r="I353" s="245"/>
      <c r="J353" s="241"/>
      <c r="K353" s="241"/>
      <c r="L353" s="246"/>
      <c r="M353" s="247"/>
      <c r="N353" s="248"/>
      <c r="O353" s="248"/>
      <c r="P353" s="248"/>
      <c r="Q353" s="248"/>
      <c r="R353" s="248"/>
      <c r="S353" s="248"/>
      <c r="T353" s="249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0" t="s">
        <v>128</v>
      </c>
      <c r="AU353" s="250" t="s">
        <v>84</v>
      </c>
      <c r="AV353" s="15" t="s">
        <v>126</v>
      </c>
      <c r="AW353" s="15" t="s">
        <v>34</v>
      </c>
      <c r="AX353" s="15" t="s">
        <v>81</v>
      </c>
      <c r="AY353" s="250" t="s">
        <v>119</v>
      </c>
    </row>
    <row r="354" s="12" customFormat="1" ht="22.8" customHeight="1">
      <c r="A354" s="12"/>
      <c r="B354" s="189"/>
      <c r="C354" s="190"/>
      <c r="D354" s="191" t="s">
        <v>72</v>
      </c>
      <c r="E354" s="203" t="s">
        <v>84</v>
      </c>
      <c r="F354" s="203" t="s">
        <v>527</v>
      </c>
      <c r="G354" s="190"/>
      <c r="H354" s="190"/>
      <c r="I354" s="193"/>
      <c r="J354" s="204">
        <f>BK354</f>
        <v>0</v>
      </c>
      <c r="K354" s="190"/>
      <c r="L354" s="195"/>
      <c r="M354" s="196"/>
      <c r="N354" s="197"/>
      <c r="O354" s="197"/>
      <c r="P354" s="198">
        <f>SUM(P355:P367)</f>
        <v>0</v>
      </c>
      <c r="Q354" s="197"/>
      <c r="R354" s="198">
        <f>SUM(R355:R367)</f>
        <v>12.794029999999999</v>
      </c>
      <c r="S354" s="197"/>
      <c r="T354" s="199">
        <f>SUM(T355:T367)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00" t="s">
        <v>81</v>
      </c>
      <c r="AT354" s="201" t="s">
        <v>72</v>
      </c>
      <c r="AU354" s="201" t="s">
        <v>81</v>
      </c>
      <c r="AY354" s="200" t="s">
        <v>119</v>
      </c>
      <c r="BK354" s="202">
        <f>SUM(BK355:BK367)</f>
        <v>0</v>
      </c>
    </row>
    <row r="355" s="2" customFormat="1" ht="24.15" customHeight="1">
      <c r="A355" s="39"/>
      <c r="B355" s="40"/>
      <c r="C355" s="205" t="s">
        <v>528</v>
      </c>
      <c r="D355" s="205" t="s">
        <v>121</v>
      </c>
      <c r="E355" s="206" t="s">
        <v>529</v>
      </c>
      <c r="F355" s="207" t="s">
        <v>530</v>
      </c>
      <c r="G355" s="208" t="s">
        <v>238</v>
      </c>
      <c r="H355" s="209">
        <v>48.450000000000003</v>
      </c>
      <c r="I355" s="210"/>
      <c r="J355" s="211">
        <f>ROUND(I355*H355,2)</f>
        <v>0</v>
      </c>
      <c r="K355" s="207" t="s">
        <v>125</v>
      </c>
      <c r="L355" s="45"/>
      <c r="M355" s="212" t="s">
        <v>19</v>
      </c>
      <c r="N355" s="213" t="s">
        <v>44</v>
      </c>
      <c r="O355" s="85"/>
      <c r="P355" s="214">
        <f>O355*H355</f>
        <v>0</v>
      </c>
      <c r="Q355" s="214">
        <v>0</v>
      </c>
      <c r="R355" s="214">
        <f>Q355*H355</f>
        <v>0</v>
      </c>
      <c r="S355" s="214">
        <v>0</v>
      </c>
      <c r="T355" s="215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16" t="s">
        <v>126</v>
      </c>
      <c r="AT355" s="216" t="s">
        <v>121</v>
      </c>
      <c r="AU355" s="216" t="s">
        <v>84</v>
      </c>
      <c r="AY355" s="18" t="s">
        <v>119</v>
      </c>
      <c r="BE355" s="217">
        <f>IF(N355="základní",J355,0)</f>
        <v>0</v>
      </c>
      <c r="BF355" s="217">
        <f>IF(N355="snížená",J355,0)</f>
        <v>0</v>
      </c>
      <c r="BG355" s="217">
        <f>IF(N355="zákl. přenesená",J355,0)</f>
        <v>0</v>
      </c>
      <c r="BH355" s="217">
        <f>IF(N355="sníž. přenesená",J355,0)</f>
        <v>0</v>
      </c>
      <c r="BI355" s="217">
        <f>IF(N355="nulová",J355,0)</f>
        <v>0</v>
      </c>
      <c r="BJ355" s="18" t="s">
        <v>81</v>
      </c>
      <c r="BK355" s="217">
        <f>ROUND(I355*H355,2)</f>
        <v>0</v>
      </c>
      <c r="BL355" s="18" t="s">
        <v>126</v>
      </c>
      <c r="BM355" s="216" t="s">
        <v>531</v>
      </c>
    </row>
    <row r="356" s="14" customFormat="1">
      <c r="A356" s="14"/>
      <c r="B356" s="230"/>
      <c r="C356" s="231"/>
      <c r="D356" s="220" t="s">
        <v>128</v>
      </c>
      <c r="E356" s="232" t="s">
        <v>19</v>
      </c>
      <c r="F356" s="233" t="s">
        <v>532</v>
      </c>
      <c r="G356" s="231"/>
      <c r="H356" s="232" t="s">
        <v>19</v>
      </c>
      <c r="I356" s="234"/>
      <c r="J356" s="231"/>
      <c r="K356" s="231"/>
      <c r="L356" s="235"/>
      <c r="M356" s="236"/>
      <c r="N356" s="237"/>
      <c r="O356" s="237"/>
      <c r="P356" s="237"/>
      <c r="Q356" s="237"/>
      <c r="R356" s="237"/>
      <c r="S356" s="237"/>
      <c r="T356" s="238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39" t="s">
        <v>128</v>
      </c>
      <c r="AU356" s="239" t="s">
        <v>84</v>
      </c>
      <c r="AV356" s="14" t="s">
        <v>81</v>
      </c>
      <c r="AW356" s="14" t="s">
        <v>34</v>
      </c>
      <c r="AX356" s="14" t="s">
        <v>73</v>
      </c>
      <c r="AY356" s="239" t="s">
        <v>119</v>
      </c>
    </row>
    <row r="357" s="13" customFormat="1">
      <c r="A357" s="13"/>
      <c r="B357" s="218"/>
      <c r="C357" s="219"/>
      <c r="D357" s="220" t="s">
        <v>128</v>
      </c>
      <c r="E357" s="221" t="s">
        <v>19</v>
      </c>
      <c r="F357" s="222" t="s">
        <v>533</v>
      </c>
      <c r="G357" s="219"/>
      <c r="H357" s="223">
        <v>48.450000000000003</v>
      </c>
      <c r="I357" s="224"/>
      <c r="J357" s="219"/>
      <c r="K357" s="219"/>
      <c r="L357" s="225"/>
      <c r="M357" s="226"/>
      <c r="N357" s="227"/>
      <c r="O357" s="227"/>
      <c r="P357" s="227"/>
      <c r="Q357" s="227"/>
      <c r="R357" s="227"/>
      <c r="S357" s="227"/>
      <c r="T357" s="22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29" t="s">
        <v>128</v>
      </c>
      <c r="AU357" s="229" t="s">
        <v>84</v>
      </c>
      <c r="AV357" s="13" t="s">
        <v>84</v>
      </c>
      <c r="AW357" s="13" t="s">
        <v>34</v>
      </c>
      <c r="AX357" s="13" t="s">
        <v>81</v>
      </c>
      <c r="AY357" s="229" t="s">
        <v>119</v>
      </c>
    </row>
    <row r="358" s="2" customFormat="1" ht="14.4" customHeight="1">
      <c r="A358" s="39"/>
      <c r="B358" s="40"/>
      <c r="C358" s="205" t="s">
        <v>534</v>
      </c>
      <c r="D358" s="205" t="s">
        <v>121</v>
      </c>
      <c r="E358" s="206" t="s">
        <v>535</v>
      </c>
      <c r="F358" s="207" t="s">
        <v>536</v>
      </c>
      <c r="G358" s="208" t="s">
        <v>238</v>
      </c>
      <c r="H358" s="209">
        <v>7.7519999999999998</v>
      </c>
      <c r="I358" s="210"/>
      <c r="J358" s="211">
        <f>ROUND(I358*H358,2)</f>
        <v>0</v>
      </c>
      <c r="K358" s="207" t="s">
        <v>125</v>
      </c>
      <c r="L358" s="45"/>
      <c r="M358" s="212" t="s">
        <v>19</v>
      </c>
      <c r="N358" s="213" t="s">
        <v>44</v>
      </c>
      <c r="O358" s="85"/>
      <c r="P358" s="214">
        <f>O358*H358</f>
        <v>0</v>
      </c>
      <c r="Q358" s="214">
        <v>1.6299999999999999</v>
      </c>
      <c r="R358" s="214">
        <f>Q358*H358</f>
        <v>12.635759999999999</v>
      </c>
      <c r="S358" s="214">
        <v>0</v>
      </c>
      <c r="T358" s="215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6" t="s">
        <v>126</v>
      </c>
      <c r="AT358" s="216" t="s">
        <v>121</v>
      </c>
      <c r="AU358" s="216" t="s">
        <v>84</v>
      </c>
      <c r="AY358" s="18" t="s">
        <v>119</v>
      </c>
      <c r="BE358" s="217">
        <f>IF(N358="základní",J358,0)</f>
        <v>0</v>
      </c>
      <c r="BF358" s="217">
        <f>IF(N358="snížená",J358,0)</f>
        <v>0</v>
      </c>
      <c r="BG358" s="217">
        <f>IF(N358="zákl. přenesená",J358,0)</f>
        <v>0</v>
      </c>
      <c r="BH358" s="217">
        <f>IF(N358="sníž. přenesená",J358,0)</f>
        <v>0</v>
      </c>
      <c r="BI358" s="217">
        <f>IF(N358="nulová",J358,0)</f>
        <v>0</v>
      </c>
      <c r="BJ358" s="18" t="s">
        <v>81</v>
      </c>
      <c r="BK358" s="217">
        <f>ROUND(I358*H358,2)</f>
        <v>0</v>
      </c>
      <c r="BL358" s="18" t="s">
        <v>126</v>
      </c>
      <c r="BM358" s="216" t="s">
        <v>537</v>
      </c>
    </row>
    <row r="359" s="14" customFormat="1">
      <c r="A359" s="14"/>
      <c r="B359" s="230"/>
      <c r="C359" s="231"/>
      <c r="D359" s="220" t="s">
        <v>128</v>
      </c>
      <c r="E359" s="232" t="s">
        <v>19</v>
      </c>
      <c r="F359" s="233" t="s">
        <v>532</v>
      </c>
      <c r="G359" s="231"/>
      <c r="H359" s="232" t="s">
        <v>19</v>
      </c>
      <c r="I359" s="234"/>
      <c r="J359" s="231"/>
      <c r="K359" s="231"/>
      <c r="L359" s="235"/>
      <c r="M359" s="236"/>
      <c r="N359" s="237"/>
      <c r="O359" s="237"/>
      <c r="P359" s="237"/>
      <c r="Q359" s="237"/>
      <c r="R359" s="237"/>
      <c r="S359" s="237"/>
      <c r="T359" s="238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39" t="s">
        <v>128</v>
      </c>
      <c r="AU359" s="239" t="s">
        <v>84</v>
      </c>
      <c r="AV359" s="14" t="s">
        <v>81</v>
      </c>
      <c r="AW359" s="14" t="s">
        <v>34</v>
      </c>
      <c r="AX359" s="14" t="s">
        <v>73</v>
      </c>
      <c r="AY359" s="239" t="s">
        <v>119</v>
      </c>
    </row>
    <row r="360" s="13" customFormat="1">
      <c r="A360" s="13"/>
      <c r="B360" s="218"/>
      <c r="C360" s="219"/>
      <c r="D360" s="220" t="s">
        <v>128</v>
      </c>
      <c r="E360" s="221" t="s">
        <v>19</v>
      </c>
      <c r="F360" s="222" t="s">
        <v>538</v>
      </c>
      <c r="G360" s="219"/>
      <c r="H360" s="223">
        <v>7.7519999999999998</v>
      </c>
      <c r="I360" s="224"/>
      <c r="J360" s="219"/>
      <c r="K360" s="219"/>
      <c r="L360" s="225"/>
      <c r="M360" s="226"/>
      <c r="N360" s="227"/>
      <c r="O360" s="227"/>
      <c r="P360" s="227"/>
      <c r="Q360" s="227"/>
      <c r="R360" s="227"/>
      <c r="S360" s="227"/>
      <c r="T360" s="22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29" t="s">
        <v>128</v>
      </c>
      <c r="AU360" s="229" t="s">
        <v>84</v>
      </c>
      <c r="AV360" s="13" t="s">
        <v>84</v>
      </c>
      <c r="AW360" s="13" t="s">
        <v>34</v>
      </c>
      <c r="AX360" s="13" t="s">
        <v>81</v>
      </c>
      <c r="AY360" s="229" t="s">
        <v>119</v>
      </c>
    </row>
    <row r="361" s="2" customFormat="1" ht="14.4" customHeight="1">
      <c r="A361" s="39"/>
      <c r="B361" s="40"/>
      <c r="C361" s="205" t="s">
        <v>539</v>
      </c>
      <c r="D361" s="205" t="s">
        <v>121</v>
      </c>
      <c r="E361" s="206" t="s">
        <v>540</v>
      </c>
      <c r="F361" s="207" t="s">
        <v>541</v>
      </c>
      <c r="G361" s="208" t="s">
        <v>208</v>
      </c>
      <c r="H361" s="209">
        <v>323</v>
      </c>
      <c r="I361" s="210"/>
      <c r="J361" s="211">
        <f>ROUND(I361*H361,2)</f>
        <v>0</v>
      </c>
      <c r="K361" s="207" t="s">
        <v>125</v>
      </c>
      <c r="L361" s="45"/>
      <c r="M361" s="212" t="s">
        <v>19</v>
      </c>
      <c r="N361" s="213" t="s">
        <v>44</v>
      </c>
      <c r="O361" s="85"/>
      <c r="P361" s="214">
        <f>O361*H361</f>
        <v>0</v>
      </c>
      <c r="Q361" s="214">
        <v>0.00048999999999999998</v>
      </c>
      <c r="R361" s="214">
        <f>Q361*H361</f>
        <v>0.15826999999999999</v>
      </c>
      <c r="S361" s="214">
        <v>0</v>
      </c>
      <c r="T361" s="215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6" t="s">
        <v>126</v>
      </c>
      <c r="AT361" s="216" t="s">
        <v>121</v>
      </c>
      <c r="AU361" s="216" t="s">
        <v>84</v>
      </c>
      <c r="AY361" s="18" t="s">
        <v>119</v>
      </c>
      <c r="BE361" s="217">
        <f>IF(N361="základní",J361,0)</f>
        <v>0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8" t="s">
        <v>81</v>
      </c>
      <c r="BK361" s="217">
        <f>ROUND(I361*H361,2)</f>
        <v>0</v>
      </c>
      <c r="BL361" s="18" t="s">
        <v>126</v>
      </c>
      <c r="BM361" s="216" t="s">
        <v>542</v>
      </c>
    </row>
    <row r="362" s="14" customFormat="1">
      <c r="A362" s="14"/>
      <c r="B362" s="230"/>
      <c r="C362" s="231"/>
      <c r="D362" s="220" t="s">
        <v>128</v>
      </c>
      <c r="E362" s="232" t="s">
        <v>19</v>
      </c>
      <c r="F362" s="233" t="s">
        <v>532</v>
      </c>
      <c r="G362" s="231"/>
      <c r="H362" s="232" t="s">
        <v>19</v>
      </c>
      <c r="I362" s="234"/>
      <c r="J362" s="231"/>
      <c r="K362" s="231"/>
      <c r="L362" s="235"/>
      <c r="M362" s="236"/>
      <c r="N362" s="237"/>
      <c r="O362" s="237"/>
      <c r="P362" s="237"/>
      <c r="Q362" s="237"/>
      <c r="R362" s="237"/>
      <c r="S362" s="237"/>
      <c r="T362" s="238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39" t="s">
        <v>128</v>
      </c>
      <c r="AU362" s="239" t="s">
        <v>84</v>
      </c>
      <c r="AV362" s="14" t="s">
        <v>81</v>
      </c>
      <c r="AW362" s="14" t="s">
        <v>34</v>
      </c>
      <c r="AX362" s="14" t="s">
        <v>73</v>
      </c>
      <c r="AY362" s="239" t="s">
        <v>119</v>
      </c>
    </row>
    <row r="363" s="14" customFormat="1">
      <c r="A363" s="14"/>
      <c r="B363" s="230"/>
      <c r="C363" s="231"/>
      <c r="D363" s="220" t="s">
        <v>128</v>
      </c>
      <c r="E363" s="232" t="s">
        <v>19</v>
      </c>
      <c r="F363" s="233" t="s">
        <v>245</v>
      </c>
      <c r="G363" s="231"/>
      <c r="H363" s="232" t="s">
        <v>19</v>
      </c>
      <c r="I363" s="234"/>
      <c r="J363" s="231"/>
      <c r="K363" s="231"/>
      <c r="L363" s="235"/>
      <c r="M363" s="236"/>
      <c r="N363" s="237"/>
      <c r="O363" s="237"/>
      <c r="P363" s="237"/>
      <c r="Q363" s="237"/>
      <c r="R363" s="237"/>
      <c r="S363" s="237"/>
      <c r="T363" s="238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39" t="s">
        <v>128</v>
      </c>
      <c r="AU363" s="239" t="s">
        <v>84</v>
      </c>
      <c r="AV363" s="14" t="s">
        <v>81</v>
      </c>
      <c r="AW363" s="14" t="s">
        <v>34</v>
      </c>
      <c r="AX363" s="14" t="s">
        <v>73</v>
      </c>
      <c r="AY363" s="239" t="s">
        <v>119</v>
      </c>
    </row>
    <row r="364" s="13" customFormat="1">
      <c r="A364" s="13"/>
      <c r="B364" s="218"/>
      <c r="C364" s="219"/>
      <c r="D364" s="220" t="s">
        <v>128</v>
      </c>
      <c r="E364" s="221" t="s">
        <v>19</v>
      </c>
      <c r="F364" s="222" t="s">
        <v>543</v>
      </c>
      <c r="G364" s="219"/>
      <c r="H364" s="223">
        <v>285</v>
      </c>
      <c r="I364" s="224"/>
      <c r="J364" s="219"/>
      <c r="K364" s="219"/>
      <c r="L364" s="225"/>
      <c r="M364" s="226"/>
      <c r="N364" s="227"/>
      <c r="O364" s="227"/>
      <c r="P364" s="227"/>
      <c r="Q364" s="227"/>
      <c r="R364" s="227"/>
      <c r="S364" s="227"/>
      <c r="T364" s="22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29" t="s">
        <v>128</v>
      </c>
      <c r="AU364" s="229" t="s">
        <v>84</v>
      </c>
      <c r="AV364" s="13" t="s">
        <v>84</v>
      </c>
      <c r="AW364" s="13" t="s">
        <v>34</v>
      </c>
      <c r="AX364" s="13" t="s">
        <v>73</v>
      </c>
      <c r="AY364" s="229" t="s">
        <v>119</v>
      </c>
    </row>
    <row r="365" s="14" customFormat="1">
      <c r="A365" s="14"/>
      <c r="B365" s="230"/>
      <c r="C365" s="231"/>
      <c r="D365" s="220" t="s">
        <v>128</v>
      </c>
      <c r="E365" s="232" t="s">
        <v>19</v>
      </c>
      <c r="F365" s="233" t="s">
        <v>247</v>
      </c>
      <c r="G365" s="231"/>
      <c r="H365" s="232" t="s">
        <v>19</v>
      </c>
      <c r="I365" s="234"/>
      <c r="J365" s="231"/>
      <c r="K365" s="231"/>
      <c r="L365" s="235"/>
      <c r="M365" s="236"/>
      <c r="N365" s="237"/>
      <c r="O365" s="237"/>
      <c r="P365" s="237"/>
      <c r="Q365" s="237"/>
      <c r="R365" s="237"/>
      <c r="S365" s="237"/>
      <c r="T365" s="238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39" t="s">
        <v>128</v>
      </c>
      <c r="AU365" s="239" t="s">
        <v>84</v>
      </c>
      <c r="AV365" s="14" t="s">
        <v>81</v>
      </c>
      <c r="AW365" s="14" t="s">
        <v>34</v>
      </c>
      <c r="AX365" s="14" t="s">
        <v>73</v>
      </c>
      <c r="AY365" s="239" t="s">
        <v>119</v>
      </c>
    </row>
    <row r="366" s="13" customFormat="1">
      <c r="A366" s="13"/>
      <c r="B366" s="218"/>
      <c r="C366" s="219"/>
      <c r="D366" s="220" t="s">
        <v>128</v>
      </c>
      <c r="E366" s="221" t="s">
        <v>19</v>
      </c>
      <c r="F366" s="222" t="s">
        <v>544</v>
      </c>
      <c r="G366" s="219"/>
      <c r="H366" s="223">
        <v>38</v>
      </c>
      <c r="I366" s="224"/>
      <c r="J366" s="219"/>
      <c r="K366" s="219"/>
      <c r="L366" s="225"/>
      <c r="M366" s="226"/>
      <c r="N366" s="227"/>
      <c r="O366" s="227"/>
      <c r="P366" s="227"/>
      <c r="Q366" s="227"/>
      <c r="R366" s="227"/>
      <c r="S366" s="227"/>
      <c r="T366" s="22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29" t="s">
        <v>128</v>
      </c>
      <c r="AU366" s="229" t="s">
        <v>84</v>
      </c>
      <c r="AV366" s="13" t="s">
        <v>84</v>
      </c>
      <c r="AW366" s="13" t="s">
        <v>34</v>
      </c>
      <c r="AX366" s="13" t="s">
        <v>73</v>
      </c>
      <c r="AY366" s="229" t="s">
        <v>119</v>
      </c>
    </row>
    <row r="367" s="15" customFormat="1">
      <c r="A367" s="15"/>
      <c r="B367" s="240"/>
      <c r="C367" s="241"/>
      <c r="D367" s="220" t="s">
        <v>128</v>
      </c>
      <c r="E367" s="242" t="s">
        <v>19</v>
      </c>
      <c r="F367" s="243" t="s">
        <v>218</v>
      </c>
      <c r="G367" s="241"/>
      <c r="H367" s="244">
        <v>323</v>
      </c>
      <c r="I367" s="245"/>
      <c r="J367" s="241"/>
      <c r="K367" s="241"/>
      <c r="L367" s="246"/>
      <c r="M367" s="247"/>
      <c r="N367" s="248"/>
      <c r="O367" s="248"/>
      <c r="P367" s="248"/>
      <c r="Q367" s="248"/>
      <c r="R367" s="248"/>
      <c r="S367" s="248"/>
      <c r="T367" s="249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50" t="s">
        <v>128</v>
      </c>
      <c r="AU367" s="250" t="s">
        <v>84</v>
      </c>
      <c r="AV367" s="15" t="s">
        <v>126</v>
      </c>
      <c r="AW367" s="15" t="s">
        <v>34</v>
      </c>
      <c r="AX367" s="15" t="s">
        <v>81</v>
      </c>
      <c r="AY367" s="250" t="s">
        <v>119</v>
      </c>
    </row>
    <row r="368" s="12" customFormat="1" ht="22.8" customHeight="1">
      <c r="A368" s="12"/>
      <c r="B368" s="189"/>
      <c r="C368" s="190"/>
      <c r="D368" s="191" t="s">
        <v>72</v>
      </c>
      <c r="E368" s="203" t="s">
        <v>126</v>
      </c>
      <c r="F368" s="203" t="s">
        <v>545</v>
      </c>
      <c r="G368" s="190"/>
      <c r="H368" s="190"/>
      <c r="I368" s="193"/>
      <c r="J368" s="204">
        <f>BK368</f>
        <v>0</v>
      </c>
      <c r="K368" s="190"/>
      <c r="L368" s="195"/>
      <c r="M368" s="196"/>
      <c r="N368" s="197"/>
      <c r="O368" s="197"/>
      <c r="P368" s="198">
        <f>SUM(P369:P396)</f>
        <v>0</v>
      </c>
      <c r="Q368" s="197"/>
      <c r="R368" s="198">
        <f>SUM(R369:R396)</f>
        <v>43.133400000000002</v>
      </c>
      <c r="S368" s="197"/>
      <c r="T368" s="199">
        <f>SUM(T369:T396)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00" t="s">
        <v>81</v>
      </c>
      <c r="AT368" s="201" t="s">
        <v>72</v>
      </c>
      <c r="AU368" s="201" t="s">
        <v>81</v>
      </c>
      <c r="AY368" s="200" t="s">
        <v>119</v>
      </c>
      <c r="BK368" s="202">
        <f>SUM(BK369:BK396)</f>
        <v>0</v>
      </c>
    </row>
    <row r="369" s="2" customFormat="1" ht="24.15" customHeight="1">
      <c r="A369" s="39"/>
      <c r="B369" s="40"/>
      <c r="C369" s="205" t="s">
        <v>546</v>
      </c>
      <c r="D369" s="205" t="s">
        <v>121</v>
      </c>
      <c r="E369" s="206" t="s">
        <v>547</v>
      </c>
      <c r="F369" s="207" t="s">
        <v>548</v>
      </c>
      <c r="G369" s="208" t="s">
        <v>208</v>
      </c>
      <c r="H369" s="209">
        <v>100.5</v>
      </c>
      <c r="I369" s="210"/>
      <c r="J369" s="211">
        <f>ROUND(I369*H369,2)</f>
        <v>0</v>
      </c>
      <c r="K369" s="207" t="s">
        <v>125</v>
      </c>
      <c r="L369" s="45"/>
      <c r="M369" s="212" t="s">
        <v>19</v>
      </c>
      <c r="N369" s="213" t="s">
        <v>44</v>
      </c>
      <c r="O369" s="85"/>
      <c r="P369" s="214">
        <f>O369*H369</f>
        <v>0</v>
      </c>
      <c r="Q369" s="214">
        <v>0.4204</v>
      </c>
      <c r="R369" s="214">
        <f>Q369*H369</f>
        <v>42.2502</v>
      </c>
      <c r="S369" s="214">
        <v>0</v>
      </c>
      <c r="T369" s="215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16" t="s">
        <v>126</v>
      </c>
      <c r="AT369" s="216" t="s">
        <v>121</v>
      </c>
      <c r="AU369" s="216" t="s">
        <v>84</v>
      </c>
      <c r="AY369" s="18" t="s">
        <v>119</v>
      </c>
      <c r="BE369" s="217">
        <f>IF(N369="základní",J369,0)</f>
        <v>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8" t="s">
        <v>81</v>
      </c>
      <c r="BK369" s="217">
        <f>ROUND(I369*H369,2)</f>
        <v>0</v>
      </c>
      <c r="BL369" s="18" t="s">
        <v>126</v>
      </c>
      <c r="BM369" s="216" t="s">
        <v>549</v>
      </c>
    </row>
    <row r="370" s="14" customFormat="1">
      <c r="A370" s="14"/>
      <c r="B370" s="230"/>
      <c r="C370" s="231"/>
      <c r="D370" s="220" t="s">
        <v>128</v>
      </c>
      <c r="E370" s="232" t="s">
        <v>19</v>
      </c>
      <c r="F370" s="233" t="s">
        <v>245</v>
      </c>
      <c r="G370" s="231"/>
      <c r="H370" s="232" t="s">
        <v>19</v>
      </c>
      <c r="I370" s="234"/>
      <c r="J370" s="231"/>
      <c r="K370" s="231"/>
      <c r="L370" s="235"/>
      <c r="M370" s="236"/>
      <c r="N370" s="237"/>
      <c r="O370" s="237"/>
      <c r="P370" s="237"/>
      <c r="Q370" s="237"/>
      <c r="R370" s="237"/>
      <c r="S370" s="237"/>
      <c r="T370" s="238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39" t="s">
        <v>128</v>
      </c>
      <c r="AU370" s="239" t="s">
        <v>84</v>
      </c>
      <c r="AV370" s="14" t="s">
        <v>81</v>
      </c>
      <c r="AW370" s="14" t="s">
        <v>34</v>
      </c>
      <c r="AX370" s="14" t="s">
        <v>73</v>
      </c>
      <c r="AY370" s="239" t="s">
        <v>119</v>
      </c>
    </row>
    <row r="371" s="13" customFormat="1">
      <c r="A371" s="13"/>
      <c r="B371" s="218"/>
      <c r="C371" s="219"/>
      <c r="D371" s="220" t="s">
        <v>128</v>
      </c>
      <c r="E371" s="221" t="s">
        <v>19</v>
      </c>
      <c r="F371" s="222" t="s">
        <v>550</v>
      </c>
      <c r="G371" s="219"/>
      <c r="H371" s="223">
        <v>6</v>
      </c>
      <c r="I371" s="224"/>
      <c r="J371" s="219"/>
      <c r="K371" s="219"/>
      <c r="L371" s="225"/>
      <c r="M371" s="226"/>
      <c r="N371" s="227"/>
      <c r="O371" s="227"/>
      <c r="P371" s="227"/>
      <c r="Q371" s="227"/>
      <c r="R371" s="227"/>
      <c r="S371" s="227"/>
      <c r="T371" s="22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29" t="s">
        <v>128</v>
      </c>
      <c r="AU371" s="229" t="s">
        <v>84</v>
      </c>
      <c r="AV371" s="13" t="s">
        <v>84</v>
      </c>
      <c r="AW371" s="13" t="s">
        <v>34</v>
      </c>
      <c r="AX371" s="13" t="s">
        <v>73</v>
      </c>
      <c r="AY371" s="229" t="s">
        <v>119</v>
      </c>
    </row>
    <row r="372" s="13" customFormat="1">
      <c r="A372" s="13"/>
      <c r="B372" s="218"/>
      <c r="C372" s="219"/>
      <c r="D372" s="220" t="s">
        <v>128</v>
      </c>
      <c r="E372" s="221" t="s">
        <v>19</v>
      </c>
      <c r="F372" s="222" t="s">
        <v>551</v>
      </c>
      <c r="G372" s="219"/>
      <c r="H372" s="223">
        <v>6</v>
      </c>
      <c r="I372" s="224"/>
      <c r="J372" s="219"/>
      <c r="K372" s="219"/>
      <c r="L372" s="225"/>
      <c r="M372" s="226"/>
      <c r="N372" s="227"/>
      <c r="O372" s="227"/>
      <c r="P372" s="227"/>
      <c r="Q372" s="227"/>
      <c r="R372" s="227"/>
      <c r="S372" s="227"/>
      <c r="T372" s="22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29" t="s">
        <v>128</v>
      </c>
      <c r="AU372" s="229" t="s">
        <v>84</v>
      </c>
      <c r="AV372" s="13" t="s">
        <v>84</v>
      </c>
      <c r="AW372" s="13" t="s">
        <v>34</v>
      </c>
      <c r="AX372" s="13" t="s">
        <v>73</v>
      </c>
      <c r="AY372" s="229" t="s">
        <v>119</v>
      </c>
    </row>
    <row r="373" s="13" customFormat="1">
      <c r="A373" s="13"/>
      <c r="B373" s="218"/>
      <c r="C373" s="219"/>
      <c r="D373" s="220" t="s">
        <v>128</v>
      </c>
      <c r="E373" s="221" t="s">
        <v>19</v>
      </c>
      <c r="F373" s="222" t="s">
        <v>552</v>
      </c>
      <c r="G373" s="219"/>
      <c r="H373" s="223">
        <v>14</v>
      </c>
      <c r="I373" s="224"/>
      <c r="J373" s="219"/>
      <c r="K373" s="219"/>
      <c r="L373" s="225"/>
      <c r="M373" s="226"/>
      <c r="N373" s="227"/>
      <c r="O373" s="227"/>
      <c r="P373" s="227"/>
      <c r="Q373" s="227"/>
      <c r="R373" s="227"/>
      <c r="S373" s="227"/>
      <c r="T373" s="22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29" t="s">
        <v>128</v>
      </c>
      <c r="AU373" s="229" t="s">
        <v>84</v>
      </c>
      <c r="AV373" s="13" t="s">
        <v>84</v>
      </c>
      <c r="AW373" s="13" t="s">
        <v>34</v>
      </c>
      <c r="AX373" s="13" t="s">
        <v>73</v>
      </c>
      <c r="AY373" s="229" t="s">
        <v>119</v>
      </c>
    </row>
    <row r="374" s="13" customFormat="1">
      <c r="A374" s="13"/>
      <c r="B374" s="218"/>
      <c r="C374" s="219"/>
      <c r="D374" s="220" t="s">
        <v>128</v>
      </c>
      <c r="E374" s="221" t="s">
        <v>19</v>
      </c>
      <c r="F374" s="222" t="s">
        <v>553</v>
      </c>
      <c r="G374" s="219"/>
      <c r="H374" s="223">
        <v>17.5</v>
      </c>
      <c r="I374" s="224"/>
      <c r="J374" s="219"/>
      <c r="K374" s="219"/>
      <c r="L374" s="225"/>
      <c r="M374" s="226"/>
      <c r="N374" s="227"/>
      <c r="O374" s="227"/>
      <c r="P374" s="227"/>
      <c r="Q374" s="227"/>
      <c r="R374" s="227"/>
      <c r="S374" s="227"/>
      <c r="T374" s="22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29" t="s">
        <v>128</v>
      </c>
      <c r="AU374" s="229" t="s">
        <v>84</v>
      </c>
      <c r="AV374" s="13" t="s">
        <v>84</v>
      </c>
      <c r="AW374" s="13" t="s">
        <v>34</v>
      </c>
      <c r="AX374" s="13" t="s">
        <v>73</v>
      </c>
      <c r="AY374" s="229" t="s">
        <v>119</v>
      </c>
    </row>
    <row r="375" s="13" customFormat="1">
      <c r="A375" s="13"/>
      <c r="B375" s="218"/>
      <c r="C375" s="219"/>
      <c r="D375" s="220" t="s">
        <v>128</v>
      </c>
      <c r="E375" s="221" t="s">
        <v>19</v>
      </c>
      <c r="F375" s="222" t="s">
        <v>554</v>
      </c>
      <c r="G375" s="219"/>
      <c r="H375" s="223">
        <v>15</v>
      </c>
      <c r="I375" s="224"/>
      <c r="J375" s="219"/>
      <c r="K375" s="219"/>
      <c r="L375" s="225"/>
      <c r="M375" s="226"/>
      <c r="N375" s="227"/>
      <c r="O375" s="227"/>
      <c r="P375" s="227"/>
      <c r="Q375" s="227"/>
      <c r="R375" s="227"/>
      <c r="S375" s="227"/>
      <c r="T375" s="22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29" t="s">
        <v>128</v>
      </c>
      <c r="AU375" s="229" t="s">
        <v>84</v>
      </c>
      <c r="AV375" s="13" t="s">
        <v>84</v>
      </c>
      <c r="AW375" s="13" t="s">
        <v>34</v>
      </c>
      <c r="AX375" s="13" t="s">
        <v>73</v>
      </c>
      <c r="AY375" s="229" t="s">
        <v>119</v>
      </c>
    </row>
    <row r="376" s="13" customFormat="1">
      <c r="A376" s="13"/>
      <c r="B376" s="218"/>
      <c r="C376" s="219"/>
      <c r="D376" s="220" t="s">
        <v>128</v>
      </c>
      <c r="E376" s="221" t="s">
        <v>19</v>
      </c>
      <c r="F376" s="222" t="s">
        <v>555</v>
      </c>
      <c r="G376" s="219"/>
      <c r="H376" s="223">
        <v>10</v>
      </c>
      <c r="I376" s="224"/>
      <c r="J376" s="219"/>
      <c r="K376" s="219"/>
      <c r="L376" s="225"/>
      <c r="M376" s="226"/>
      <c r="N376" s="227"/>
      <c r="O376" s="227"/>
      <c r="P376" s="227"/>
      <c r="Q376" s="227"/>
      <c r="R376" s="227"/>
      <c r="S376" s="227"/>
      <c r="T376" s="22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29" t="s">
        <v>128</v>
      </c>
      <c r="AU376" s="229" t="s">
        <v>84</v>
      </c>
      <c r="AV376" s="13" t="s">
        <v>84</v>
      </c>
      <c r="AW376" s="13" t="s">
        <v>34</v>
      </c>
      <c r="AX376" s="13" t="s">
        <v>73</v>
      </c>
      <c r="AY376" s="229" t="s">
        <v>119</v>
      </c>
    </row>
    <row r="377" s="13" customFormat="1">
      <c r="A377" s="13"/>
      <c r="B377" s="218"/>
      <c r="C377" s="219"/>
      <c r="D377" s="220" t="s">
        <v>128</v>
      </c>
      <c r="E377" s="221" t="s">
        <v>19</v>
      </c>
      <c r="F377" s="222" t="s">
        <v>556</v>
      </c>
      <c r="G377" s="219"/>
      <c r="H377" s="223">
        <v>10</v>
      </c>
      <c r="I377" s="224"/>
      <c r="J377" s="219"/>
      <c r="K377" s="219"/>
      <c r="L377" s="225"/>
      <c r="M377" s="226"/>
      <c r="N377" s="227"/>
      <c r="O377" s="227"/>
      <c r="P377" s="227"/>
      <c r="Q377" s="227"/>
      <c r="R377" s="227"/>
      <c r="S377" s="227"/>
      <c r="T377" s="22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29" t="s">
        <v>128</v>
      </c>
      <c r="AU377" s="229" t="s">
        <v>84</v>
      </c>
      <c r="AV377" s="13" t="s">
        <v>84</v>
      </c>
      <c r="AW377" s="13" t="s">
        <v>34</v>
      </c>
      <c r="AX377" s="13" t="s">
        <v>73</v>
      </c>
      <c r="AY377" s="229" t="s">
        <v>119</v>
      </c>
    </row>
    <row r="378" s="13" customFormat="1">
      <c r="A378" s="13"/>
      <c r="B378" s="218"/>
      <c r="C378" s="219"/>
      <c r="D378" s="220" t="s">
        <v>128</v>
      </c>
      <c r="E378" s="221" t="s">
        <v>19</v>
      </c>
      <c r="F378" s="222" t="s">
        <v>557</v>
      </c>
      <c r="G378" s="219"/>
      <c r="H378" s="223">
        <v>12</v>
      </c>
      <c r="I378" s="224"/>
      <c r="J378" s="219"/>
      <c r="K378" s="219"/>
      <c r="L378" s="225"/>
      <c r="M378" s="226"/>
      <c r="N378" s="227"/>
      <c r="O378" s="227"/>
      <c r="P378" s="227"/>
      <c r="Q378" s="227"/>
      <c r="R378" s="227"/>
      <c r="S378" s="227"/>
      <c r="T378" s="22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29" t="s">
        <v>128</v>
      </c>
      <c r="AU378" s="229" t="s">
        <v>84</v>
      </c>
      <c r="AV378" s="13" t="s">
        <v>84</v>
      </c>
      <c r="AW378" s="13" t="s">
        <v>34</v>
      </c>
      <c r="AX378" s="13" t="s">
        <v>73</v>
      </c>
      <c r="AY378" s="229" t="s">
        <v>119</v>
      </c>
    </row>
    <row r="379" s="13" customFormat="1">
      <c r="A379" s="13"/>
      <c r="B379" s="218"/>
      <c r="C379" s="219"/>
      <c r="D379" s="220" t="s">
        <v>128</v>
      </c>
      <c r="E379" s="221" t="s">
        <v>19</v>
      </c>
      <c r="F379" s="222" t="s">
        <v>558</v>
      </c>
      <c r="G379" s="219"/>
      <c r="H379" s="223">
        <v>10</v>
      </c>
      <c r="I379" s="224"/>
      <c r="J379" s="219"/>
      <c r="K379" s="219"/>
      <c r="L379" s="225"/>
      <c r="M379" s="226"/>
      <c r="N379" s="227"/>
      <c r="O379" s="227"/>
      <c r="P379" s="227"/>
      <c r="Q379" s="227"/>
      <c r="R379" s="227"/>
      <c r="S379" s="227"/>
      <c r="T379" s="22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29" t="s">
        <v>128</v>
      </c>
      <c r="AU379" s="229" t="s">
        <v>84</v>
      </c>
      <c r="AV379" s="13" t="s">
        <v>84</v>
      </c>
      <c r="AW379" s="13" t="s">
        <v>34</v>
      </c>
      <c r="AX379" s="13" t="s">
        <v>73</v>
      </c>
      <c r="AY379" s="229" t="s">
        <v>119</v>
      </c>
    </row>
    <row r="380" s="15" customFormat="1">
      <c r="A380" s="15"/>
      <c r="B380" s="240"/>
      <c r="C380" s="241"/>
      <c r="D380" s="220" t="s">
        <v>128</v>
      </c>
      <c r="E380" s="242" t="s">
        <v>19</v>
      </c>
      <c r="F380" s="243" t="s">
        <v>218</v>
      </c>
      <c r="G380" s="241"/>
      <c r="H380" s="244">
        <v>100.5</v>
      </c>
      <c r="I380" s="245"/>
      <c r="J380" s="241"/>
      <c r="K380" s="241"/>
      <c r="L380" s="246"/>
      <c r="M380" s="247"/>
      <c r="N380" s="248"/>
      <c r="O380" s="248"/>
      <c r="P380" s="248"/>
      <c r="Q380" s="248"/>
      <c r="R380" s="248"/>
      <c r="S380" s="248"/>
      <c r="T380" s="249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50" t="s">
        <v>128</v>
      </c>
      <c r="AU380" s="250" t="s">
        <v>84</v>
      </c>
      <c r="AV380" s="15" t="s">
        <v>126</v>
      </c>
      <c r="AW380" s="15" t="s">
        <v>34</v>
      </c>
      <c r="AX380" s="15" t="s">
        <v>81</v>
      </c>
      <c r="AY380" s="250" t="s">
        <v>119</v>
      </c>
    </row>
    <row r="381" s="2" customFormat="1" ht="14.4" customHeight="1">
      <c r="A381" s="39"/>
      <c r="B381" s="40"/>
      <c r="C381" s="205" t="s">
        <v>559</v>
      </c>
      <c r="D381" s="205" t="s">
        <v>121</v>
      </c>
      <c r="E381" s="206" t="s">
        <v>560</v>
      </c>
      <c r="F381" s="207" t="s">
        <v>561</v>
      </c>
      <c r="G381" s="208" t="s">
        <v>132</v>
      </c>
      <c r="H381" s="209">
        <v>24</v>
      </c>
      <c r="I381" s="210"/>
      <c r="J381" s="211">
        <f>ROUND(I381*H381,2)</f>
        <v>0</v>
      </c>
      <c r="K381" s="207" t="s">
        <v>19</v>
      </c>
      <c r="L381" s="45"/>
      <c r="M381" s="212" t="s">
        <v>19</v>
      </c>
      <c r="N381" s="213" t="s">
        <v>44</v>
      </c>
      <c r="O381" s="85"/>
      <c r="P381" s="214">
        <f>O381*H381</f>
        <v>0</v>
      </c>
      <c r="Q381" s="214">
        <v>0</v>
      </c>
      <c r="R381" s="214">
        <f>Q381*H381</f>
        <v>0</v>
      </c>
      <c r="S381" s="214">
        <v>0</v>
      </c>
      <c r="T381" s="215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16" t="s">
        <v>126</v>
      </c>
      <c r="AT381" s="216" t="s">
        <v>121</v>
      </c>
      <c r="AU381" s="216" t="s">
        <v>84</v>
      </c>
      <c r="AY381" s="18" t="s">
        <v>119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8" t="s">
        <v>81</v>
      </c>
      <c r="BK381" s="217">
        <f>ROUND(I381*H381,2)</f>
        <v>0</v>
      </c>
      <c r="BL381" s="18" t="s">
        <v>126</v>
      </c>
      <c r="BM381" s="216" t="s">
        <v>562</v>
      </c>
    </row>
    <row r="382" s="14" customFormat="1">
      <c r="A382" s="14"/>
      <c r="B382" s="230"/>
      <c r="C382" s="231"/>
      <c r="D382" s="220" t="s">
        <v>128</v>
      </c>
      <c r="E382" s="232" t="s">
        <v>19</v>
      </c>
      <c r="F382" s="233" t="s">
        <v>245</v>
      </c>
      <c r="G382" s="231"/>
      <c r="H382" s="232" t="s">
        <v>19</v>
      </c>
      <c r="I382" s="234"/>
      <c r="J382" s="231"/>
      <c r="K382" s="231"/>
      <c r="L382" s="235"/>
      <c r="M382" s="236"/>
      <c r="N382" s="237"/>
      <c r="O382" s="237"/>
      <c r="P382" s="237"/>
      <c r="Q382" s="237"/>
      <c r="R382" s="237"/>
      <c r="S382" s="237"/>
      <c r="T382" s="238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39" t="s">
        <v>128</v>
      </c>
      <c r="AU382" s="239" t="s">
        <v>84</v>
      </c>
      <c r="AV382" s="14" t="s">
        <v>81</v>
      </c>
      <c r="AW382" s="14" t="s">
        <v>34</v>
      </c>
      <c r="AX382" s="14" t="s">
        <v>73</v>
      </c>
      <c r="AY382" s="239" t="s">
        <v>119</v>
      </c>
    </row>
    <row r="383" s="13" customFormat="1">
      <c r="A383" s="13"/>
      <c r="B383" s="218"/>
      <c r="C383" s="219"/>
      <c r="D383" s="220" t="s">
        <v>128</v>
      </c>
      <c r="E383" s="221" t="s">
        <v>19</v>
      </c>
      <c r="F383" s="222" t="s">
        <v>563</v>
      </c>
      <c r="G383" s="219"/>
      <c r="H383" s="223">
        <v>14</v>
      </c>
      <c r="I383" s="224"/>
      <c r="J383" s="219"/>
      <c r="K383" s="219"/>
      <c r="L383" s="225"/>
      <c r="M383" s="226"/>
      <c r="N383" s="227"/>
      <c r="O383" s="227"/>
      <c r="P383" s="227"/>
      <c r="Q383" s="227"/>
      <c r="R383" s="227"/>
      <c r="S383" s="227"/>
      <c r="T383" s="22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29" t="s">
        <v>128</v>
      </c>
      <c r="AU383" s="229" t="s">
        <v>84</v>
      </c>
      <c r="AV383" s="13" t="s">
        <v>84</v>
      </c>
      <c r="AW383" s="13" t="s">
        <v>34</v>
      </c>
      <c r="AX383" s="13" t="s">
        <v>73</v>
      </c>
      <c r="AY383" s="229" t="s">
        <v>119</v>
      </c>
    </row>
    <row r="384" s="13" customFormat="1">
      <c r="A384" s="13"/>
      <c r="B384" s="218"/>
      <c r="C384" s="219"/>
      <c r="D384" s="220" t="s">
        <v>128</v>
      </c>
      <c r="E384" s="221" t="s">
        <v>19</v>
      </c>
      <c r="F384" s="222" t="s">
        <v>564</v>
      </c>
      <c r="G384" s="219"/>
      <c r="H384" s="223">
        <v>6</v>
      </c>
      <c r="I384" s="224"/>
      <c r="J384" s="219"/>
      <c r="K384" s="219"/>
      <c r="L384" s="225"/>
      <c r="M384" s="226"/>
      <c r="N384" s="227"/>
      <c r="O384" s="227"/>
      <c r="P384" s="227"/>
      <c r="Q384" s="227"/>
      <c r="R384" s="227"/>
      <c r="S384" s="227"/>
      <c r="T384" s="22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29" t="s">
        <v>128</v>
      </c>
      <c r="AU384" s="229" t="s">
        <v>84</v>
      </c>
      <c r="AV384" s="13" t="s">
        <v>84</v>
      </c>
      <c r="AW384" s="13" t="s">
        <v>34</v>
      </c>
      <c r="AX384" s="13" t="s">
        <v>73</v>
      </c>
      <c r="AY384" s="229" t="s">
        <v>119</v>
      </c>
    </row>
    <row r="385" s="13" customFormat="1">
      <c r="A385" s="13"/>
      <c r="B385" s="218"/>
      <c r="C385" s="219"/>
      <c r="D385" s="220" t="s">
        <v>128</v>
      </c>
      <c r="E385" s="221" t="s">
        <v>19</v>
      </c>
      <c r="F385" s="222" t="s">
        <v>565</v>
      </c>
      <c r="G385" s="219"/>
      <c r="H385" s="223">
        <v>4</v>
      </c>
      <c r="I385" s="224"/>
      <c r="J385" s="219"/>
      <c r="K385" s="219"/>
      <c r="L385" s="225"/>
      <c r="M385" s="226"/>
      <c r="N385" s="227"/>
      <c r="O385" s="227"/>
      <c r="P385" s="227"/>
      <c r="Q385" s="227"/>
      <c r="R385" s="227"/>
      <c r="S385" s="227"/>
      <c r="T385" s="22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29" t="s">
        <v>128</v>
      </c>
      <c r="AU385" s="229" t="s">
        <v>84</v>
      </c>
      <c r="AV385" s="13" t="s">
        <v>84</v>
      </c>
      <c r="AW385" s="13" t="s">
        <v>34</v>
      </c>
      <c r="AX385" s="13" t="s">
        <v>73</v>
      </c>
      <c r="AY385" s="229" t="s">
        <v>119</v>
      </c>
    </row>
    <row r="386" s="15" customFormat="1">
      <c r="A386" s="15"/>
      <c r="B386" s="240"/>
      <c r="C386" s="241"/>
      <c r="D386" s="220" t="s">
        <v>128</v>
      </c>
      <c r="E386" s="242" t="s">
        <v>19</v>
      </c>
      <c r="F386" s="243" t="s">
        <v>218</v>
      </c>
      <c r="G386" s="241"/>
      <c r="H386" s="244">
        <v>24</v>
      </c>
      <c r="I386" s="245"/>
      <c r="J386" s="241"/>
      <c r="K386" s="241"/>
      <c r="L386" s="246"/>
      <c r="M386" s="247"/>
      <c r="N386" s="248"/>
      <c r="O386" s="248"/>
      <c r="P386" s="248"/>
      <c r="Q386" s="248"/>
      <c r="R386" s="248"/>
      <c r="S386" s="248"/>
      <c r="T386" s="249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50" t="s">
        <v>128</v>
      </c>
      <c r="AU386" s="250" t="s">
        <v>84</v>
      </c>
      <c r="AV386" s="15" t="s">
        <v>126</v>
      </c>
      <c r="AW386" s="15" t="s">
        <v>34</v>
      </c>
      <c r="AX386" s="15" t="s">
        <v>81</v>
      </c>
      <c r="AY386" s="250" t="s">
        <v>119</v>
      </c>
    </row>
    <row r="387" s="2" customFormat="1" ht="14.4" customHeight="1">
      <c r="A387" s="39"/>
      <c r="B387" s="40"/>
      <c r="C387" s="205" t="s">
        <v>566</v>
      </c>
      <c r="D387" s="205" t="s">
        <v>121</v>
      </c>
      <c r="E387" s="206" t="s">
        <v>567</v>
      </c>
      <c r="F387" s="207" t="s">
        <v>568</v>
      </c>
      <c r="G387" s="208" t="s">
        <v>238</v>
      </c>
      <c r="H387" s="209">
        <v>5.3600000000000003</v>
      </c>
      <c r="I387" s="210"/>
      <c r="J387" s="211">
        <f>ROUND(I387*H387,2)</f>
        <v>0</v>
      </c>
      <c r="K387" s="207" t="s">
        <v>125</v>
      </c>
      <c r="L387" s="45"/>
      <c r="M387" s="212" t="s">
        <v>19</v>
      </c>
      <c r="N387" s="213" t="s">
        <v>44</v>
      </c>
      <c r="O387" s="85"/>
      <c r="P387" s="214">
        <f>O387*H387</f>
        <v>0</v>
      </c>
      <c r="Q387" s="214">
        <v>0</v>
      </c>
      <c r="R387" s="214">
        <f>Q387*H387</f>
        <v>0</v>
      </c>
      <c r="S387" s="214">
        <v>0</v>
      </c>
      <c r="T387" s="215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16" t="s">
        <v>126</v>
      </c>
      <c r="AT387" s="216" t="s">
        <v>121</v>
      </c>
      <c r="AU387" s="216" t="s">
        <v>84</v>
      </c>
      <c r="AY387" s="18" t="s">
        <v>119</v>
      </c>
      <c r="BE387" s="217">
        <f>IF(N387="základní",J387,0)</f>
        <v>0</v>
      </c>
      <c r="BF387" s="217">
        <f>IF(N387="snížená",J387,0)</f>
        <v>0</v>
      </c>
      <c r="BG387" s="217">
        <f>IF(N387="zákl. přenesená",J387,0)</f>
        <v>0</v>
      </c>
      <c r="BH387" s="217">
        <f>IF(N387="sníž. přenesená",J387,0)</f>
        <v>0</v>
      </c>
      <c r="BI387" s="217">
        <f>IF(N387="nulová",J387,0)</f>
        <v>0</v>
      </c>
      <c r="BJ387" s="18" t="s">
        <v>81</v>
      </c>
      <c r="BK387" s="217">
        <f>ROUND(I387*H387,2)</f>
        <v>0</v>
      </c>
      <c r="BL387" s="18" t="s">
        <v>126</v>
      </c>
      <c r="BM387" s="216" t="s">
        <v>569</v>
      </c>
    </row>
    <row r="388" s="14" customFormat="1">
      <c r="A388" s="14"/>
      <c r="B388" s="230"/>
      <c r="C388" s="231"/>
      <c r="D388" s="220" t="s">
        <v>128</v>
      </c>
      <c r="E388" s="232" t="s">
        <v>19</v>
      </c>
      <c r="F388" s="233" t="s">
        <v>570</v>
      </c>
      <c r="G388" s="231"/>
      <c r="H388" s="232" t="s">
        <v>19</v>
      </c>
      <c r="I388" s="234"/>
      <c r="J388" s="231"/>
      <c r="K388" s="231"/>
      <c r="L388" s="235"/>
      <c r="M388" s="236"/>
      <c r="N388" s="237"/>
      <c r="O388" s="237"/>
      <c r="P388" s="237"/>
      <c r="Q388" s="237"/>
      <c r="R388" s="237"/>
      <c r="S388" s="237"/>
      <c r="T388" s="238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39" t="s">
        <v>128</v>
      </c>
      <c r="AU388" s="239" t="s">
        <v>84</v>
      </c>
      <c r="AV388" s="14" t="s">
        <v>81</v>
      </c>
      <c r="AW388" s="14" t="s">
        <v>34</v>
      </c>
      <c r="AX388" s="14" t="s">
        <v>73</v>
      </c>
      <c r="AY388" s="239" t="s">
        <v>119</v>
      </c>
    </row>
    <row r="389" s="13" customFormat="1">
      <c r="A389" s="13"/>
      <c r="B389" s="218"/>
      <c r="C389" s="219"/>
      <c r="D389" s="220" t="s">
        <v>128</v>
      </c>
      <c r="E389" s="221" t="s">
        <v>19</v>
      </c>
      <c r="F389" s="222" t="s">
        <v>571</v>
      </c>
      <c r="G389" s="219"/>
      <c r="H389" s="223">
        <v>5.3600000000000003</v>
      </c>
      <c r="I389" s="224"/>
      <c r="J389" s="219"/>
      <c r="K389" s="219"/>
      <c r="L389" s="225"/>
      <c r="M389" s="226"/>
      <c r="N389" s="227"/>
      <c r="O389" s="227"/>
      <c r="P389" s="227"/>
      <c r="Q389" s="227"/>
      <c r="R389" s="227"/>
      <c r="S389" s="227"/>
      <c r="T389" s="22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29" t="s">
        <v>128</v>
      </c>
      <c r="AU389" s="229" t="s">
        <v>84</v>
      </c>
      <c r="AV389" s="13" t="s">
        <v>84</v>
      </c>
      <c r="AW389" s="13" t="s">
        <v>34</v>
      </c>
      <c r="AX389" s="13" t="s">
        <v>81</v>
      </c>
      <c r="AY389" s="229" t="s">
        <v>119</v>
      </c>
    </row>
    <row r="390" s="2" customFormat="1" ht="24.15" customHeight="1">
      <c r="A390" s="39"/>
      <c r="B390" s="40"/>
      <c r="C390" s="205" t="s">
        <v>572</v>
      </c>
      <c r="D390" s="205" t="s">
        <v>121</v>
      </c>
      <c r="E390" s="206" t="s">
        <v>573</v>
      </c>
      <c r="F390" s="207" t="s">
        <v>574</v>
      </c>
      <c r="G390" s="208" t="s">
        <v>132</v>
      </c>
      <c r="H390" s="209">
        <v>10</v>
      </c>
      <c r="I390" s="210"/>
      <c r="J390" s="211">
        <f>ROUND(I390*H390,2)</f>
        <v>0</v>
      </c>
      <c r="K390" s="207" t="s">
        <v>125</v>
      </c>
      <c r="L390" s="45"/>
      <c r="M390" s="212" t="s">
        <v>19</v>
      </c>
      <c r="N390" s="213" t="s">
        <v>44</v>
      </c>
      <c r="O390" s="85"/>
      <c r="P390" s="214">
        <f>O390*H390</f>
        <v>0</v>
      </c>
      <c r="Q390" s="214">
        <v>0.088319999999999996</v>
      </c>
      <c r="R390" s="214">
        <f>Q390*H390</f>
        <v>0.88319999999999999</v>
      </c>
      <c r="S390" s="214">
        <v>0</v>
      </c>
      <c r="T390" s="215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16" t="s">
        <v>126</v>
      </c>
      <c r="AT390" s="216" t="s">
        <v>121</v>
      </c>
      <c r="AU390" s="216" t="s">
        <v>84</v>
      </c>
      <c r="AY390" s="18" t="s">
        <v>119</v>
      </c>
      <c r="BE390" s="217">
        <f>IF(N390="základní",J390,0)</f>
        <v>0</v>
      </c>
      <c r="BF390" s="217">
        <f>IF(N390="snížená",J390,0)</f>
        <v>0</v>
      </c>
      <c r="BG390" s="217">
        <f>IF(N390="zákl. přenesená",J390,0)</f>
        <v>0</v>
      </c>
      <c r="BH390" s="217">
        <f>IF(N390="sníž. přenesená",J390,0)</f>
        <v>0</v>
      </c>
      <c r="BI390" s="217">
        <f>IF(N390="nulová",J390,0)</f>
        <v>0</v>
      </c>
      <c r="BJ390" s="18" t="s">
        <v>81</v>
      </c>
      <c r="BK390" s="217">
        <f>ROUND(I390*H390,2)</f>
        <v>0</v>
      </c>
      <c r="BL390" s="18" t="s">
        <v>126</v>
      </c>
      <c r="BM390" s="216" t="s">
        <v>575</v>
      </c>
    </row>
    <row r="391" s="14" customFormat="1">
      <c r="A391" s="14"/>
      <c r="B391" s="230"/>
      <c r="C391" s="231"/>
      <c r="D391" s="220" t="s">
        <v>128</v>
      </c>
      <c r="E391" s="232" t="s">
        <v>19</v>
      </c>
      <c r="F391" s="233" t="s">
        <v>576</v>
      </c>
      <c r="G391" s="231"/>
      <c r="H391" s="232" t="s">
        <v>19</v>
      </c>
      <c r="I391" s="234"/>
      <c r="J391" s="231"/>
      <c r="K391" s="231"/>
      <c r="L391" s="235"/>
      <c r="M391" s="236"/>
      <c r="N391" s="237"/>
      <c r="O391" s="237"/>
      <c r="P391" s="237"/>
      <c r="Q391" s="237"/>
      <c r="R391" s="237"/>
      <c r="S391" s="237"/>
      <c r="T391" s="238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39" t="s">
        <v>128</v>
      </c>
      <c r="AU391" s="239" t="s">
        <v>84</v>
      </c>
      <c r="AV391" s="14" t="s">
        <v>81</v>
      </c>
      <c r="AW391" s="14" t="s">
        <v>34</v>
      </c>
      <c r="AX391" s="14" t="s">
        <v>73</v>
      </c>
      <c r="AY391" s="239" t="s">
        <v>119</v>
      </c>
    </row>
    <row r="392" s="13" customFormat="1">
      <c r="A392" s="13"/>
      <c r="B392" s="218"/>
      <c r="C392" s="219"/>
      <c r="D392" s="220" t="s">
        <v>128</v>
      </c>
      <c r="E392" s="221" t="s">
        <v>19</v>
      </c>
      <c r="F392" s="222" t="s">
        <v>577</v>
      </c>
      <c r="G392" s="219"/>
      <c r="H392" s="223">
        <v>9</v>
      </c>
      <c r="I392" s="224"/>
      <c r="J392" s="219"/>
      <c r="K392" s="219"/>
      <c r="L392" s="225"/>
      <c r="M392" s="226"/>
      <c r="N392" s="227"/>
      <c r="O392" s="227"/>
      <c r="P392" s="227"/>
      <c r="Q392" s="227"/>
      <c r="R392" s="227"/>
      <c r="S392" s="227"/>
      <c r="T392" s="22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29" t="s">
        <v>128</v>
      </c>
      <c r="AU392" s="229" t="s">
        <v>84</v>
      </c>
      <c r="AV392" s="13" t="s">
        <v>84</v>
      </c>
      <c r="AW392" s="13" t="s">
        <v>34</v>
      </c>
      <c r="AX392" s="13" t="s">
        <v>73</v>
      </c>
      <c r="AY392" s="229" t="s">
        <v>119</v>
      </c>
    </row>
    <row r="393" s="14" customFormat="1">
      <c r="A393" s="14"/>
      <c r="B393" s="230"/>
      <c r="C393" s="231"/>
      <c r="D393" s="220" t="s">
        <v>128</v>
      </c>
      <c r="E393" s="232" t="s">
        <v>19</v>
      </c>
      <c r="F393" s="233" t="s">
        <v>578</v>
      </c>
      <c r="G393" s="231"/>
      <c r="H393" s="232" t="s">
        <v>19</v>
      </c>
      <c r="I393" s="234"/>
      <c r="J393" s="231"/>
      <c r="K393" s="231"/>
      <c r="L393" s="235"/>
      <c r="M393" s="236"/>
      <c r="N393" s="237"/>
      <c r="O393" s="237"/>
      <c r="P393" s="237"/>
      <c r="Q393" s="237"/>
      <c r="R393" s="237"/>
      <c r="S393" s="237"/>
      <c r="T393" s="238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39" t="s">
        <v>128</v>
      </c>
      <c r="AU393" s="239" t="s">
        <v>84</v>
      </c>
      <c r="AV393" s="14" t="s">
        <v>81</v>
      </c>
      <c r="AW393" s="14" t="s">
        <v>34</v>
      </c>
      <c r="AX393" s="14" t="s">
        <v>73</v>
      </c>
      <c r="AY393" s="239" t="s">
        <v>119</v>
      </c>
    </row>
    <row r="394" s="13" customFormat="1">
      <c r="A394" s="13"/>
      <c r="B394" s="218"/>
      <c r="C394" s="219"/>
      <c r="D394" s="220" t="s">
        <v>128</v>
      </c>
      <c r="E394" s="221" t="s">
        <v>19</v>
      </c>
      <c r="F394" s="222" t="s">
        <v>579</v>
      </c>
      <c r="G394" s="219"/>
      <c r="H394" s="223">
        <v>1</v>
      </c>
      <c r="I394" s="224"/>
      <c r="J394" s="219"/>
      <c r="K394" s="219"/>
      <c r="L394" s="225"/>
      <c r="M394" s="226"/>
      <c r="N394" s="227"/>
      <c r="O394" s="227"/>
      <c r="P394" s="227"/>
      <c r="Q394" s="227"/>
      <c r="R394" s="227"/>
      <c r="S394" s="227"/>
      <c r="T394" s="22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29" t="s">
        <v>128</v>
      </c>
      <c r="AU394" s="229" t="s">
        <v>84</v>
      </c>
      <c r="AV394" s="13" t="s">
        <v>84</v>
      </c>
      <c r="AW394" s="13" t="s">
        <v>34</v>
      </c>
      <c r="AX394" s="13" t="s">
        <v>73</v>
      </c>
      <c r="AY394" s="229" t="s">
        <v>119</v>
      </c>
    </row>
    <row r="395" s="14" customFormat="1">
      <c r="A395" s="14"/>
      <c r="B395" s="230"/>
      <c r="C395" s="231"/>
      <c r="D395" s="220" t="s">
        <v>128</v>
      </c>
      <c r="E395" s="232" t="s">
        <v>19</v>
      </c>
      <c r="F395" s="233" t="s">
        <v>580</v>
      </c>
      <c r="G395" s="231"/>
      <c r="H395" s="232" t="s">
        <v>19</v>
      </c>
      <c r="I395" s="234"/>
      <c r="J395" s="231"/>
      <c r="K395" s="231"/>
      <c r="L395" s="235"/>
      <c r="M395" s="236"/>
      <c r="N395" s="237"/>
      <c r="O395" s="237"/>
      <c r="P395" s="237"/>
      <c r="Q395" s="237"/>
      <c r="R395" s="237"/>
      <c r="S395" s="237"/>
      <c r="T395" s="238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39" t="s">
        <v>128</v>
      </c>
      <c r="AU395" s="239" t="s">
        <v>84</v>
      </c>
      <c r="AV395" s="14" t="s">
        <v>81</v>
      </c>
      <c r="AW395" s="14" t="s">
        <v>34</v>
      </c>
      <c r="AX395" s="14" t="s">
        <v>73</v>
      </c>
      <c r="AY395" s="239" t="s">
        <v>119</v>
      </c>
    </row>
    <row r="396" s="15" customFormat="1">
      <c r="A396" s="15"/>
      <c r="B396" s="240"/>
      <c r="C396" s="241"/>
      <c r="D396" s="220" t="s">
        <v>128</v>
      </c>
      <c r="E396" s="242" t="s">
        <v>19</v>
      </c>
      <c r="F396" s="243" t="s">
        <v>218</v>
      </c>
      <c r="G396" s="241"/>
      <c r="H396" s="244">
        <v>10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50" t="s">
        <v>128</v>
      </c>
      <c r="AU396" s="250" t="s">
        <v>84</v>
      </c>
      <c r="AV396" s="15" t="s">
        <v>126</v>
      </c>
      <c r="AW396" s="15" t="s">
        <v>34</v>
      </c>
      <c r="AX396" s="15" t="s">
        <v>81</v>
      </c>
      <c r="AY396" s="250" t="s">
        <v>119</v>
      </c>
    </row>
    <row r="397" s="12" customFormat="1" ht="22.8" customHeight="1">
      <c r="A397" s="12"/>
      <c r="B397" s="189"/>
      <c r="C397" s="190"/>
      <c r="D397" s="191" t="s">
        <v>72</v>
      </c>
      <c r="E397" s="203" t="s">
        <v>143</v>
      </c>
      <c r="F397" s="203" t="s">
        <v>581</v>
      </c>
      <c r="G397" s="190"/>
      <c r="H397" s="190"/>
      <c r="I397" s="193"/>
      <c r="J397" s="204">
        <f>BK397</f>
        <v>0</v>
      </c>
      <c r="K397" s="190"/>
      <c r="L397" s="195"/>
      <c r="M397" s="196"/>
      <c r="N397" s="197"/>
      <c r="O397" s="197"/>
      <c r="P397" s="198">
        <f>SUM(P398:P521)</f>
        <v>0</v>
      </c>
      <c r="Q397" s="197"/>
      <c r="R397" s="198">
        <f>SUM(R398:R521)</f>
        <v>151.77827500000001</v>
      </c>
      <c r="S397" s="197"/>
      <c r="T397" s="199">
        <f>SUM(T398:T521)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00" t="s">
        <v>81</v>
      </c>
      <c r="AT397" s="201" t="s">
        <v>72</v>
      </c>
      <c r="AU397" s="201" t="s">
        <v>81</v>
      </c>
      <c r="AY397" s="200" t="s">
        <v>119</v>
      </c>
      <c r="BK397" s="202">
        <f>SUM(BK398:BK521)</f>
        <v>0</v>
      </c>
    </row>
    <row r="398" s="2" customFormat="1" ht="14.4" customHeight="1">
      <c r="A398" s="39"/>
      <c r="B398" s="40"/>
      <c r="C398" s="205" t="s">
        <v>582</v>
      </c>
      <c r="D398" s="205" t="s">
        <v>121</v>
      </c>
      <c r="E398" s="206" t="s">
        <v>583</v>
      </c>
      <c r="F398" s="207" t="s">
        <v>584</v>
      </c>
      <c r="G398" s="208" t="s">
        <v>124</v>
      </c>
      <c r="H398" s="209">
        <v>5466.5</v>
      </c>
      <c r="I398" s="210"/>
      <c r="J398" s="211">
        <f>ROUND(I398*H398,2)</f>
        <v>0</v>
      </c>
      <c r="K398" s="207" t="s">
        <v>125</v>
      </c>
      <c r="L398" s="45"/>
      <c r="M398" s="212" t="s">
        <v>19</v>
      </c>
      <c r="N398" s="213" t="s">
        <v>44</v>
      </c>
      <c r="O398" s="85"/>
      <c r="P398" s="214">
        <f>O398*H398</f>
        <v>0</v>
      </c>
      <c r="Q398" s="214">
        <v>0</v>
      </c>
      <c r="R398" s="214">
        <f>Q398*H398</f>
        <v>0</v>
      </c>
      <c r="S398" s="214">
        <v>0</v>
      </c>
      <c r="T398" s="215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16" t="s">
        <v>126</v>
      </c>
      <c r="AT398" s="216" t="s">
        <v>121</v>
      </c>
      <c r="AU398" s="216" t="s">
        <v>84</v>
      </c>
      <c r="AY398" s="18" t="s">
        <v>119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8" t="s">
        <v>81</v>
      </c>
      <c r="BK398" s="217">
        <f>ROUND(I398*H398,2)</f>
        <v>0</v>
      </c>
      <c r="BL398" s="18" t="s">
        <v>126</v>
      </c>
      <c r="BM398" s="216" t="s">
        <v>585</v>
      </c>
    </row>
    <row r="399" s="14" customFormat="1">
      <c r="A399" s="14"/>
      <c r="B399" s="230"/>
      <c r="C399" s="231"/>
      <c r="D399" s="220" t="s">
        <v>128</v>
      </c>
      <c r="E399" s="232" t="s">
        <v>19</v>
      </c>
      <c r="F399" s="233" t="s">
        <v>244</v>
      </c>
      <c r="G399" s="231"/>
      <c r="H399" s="232" t="s">
        <v>19</v>
      </c>
      <c r="I399" s="234"/>
      <c r="J399" s="231"/>
      <c r="K399" s="231"/>
      <c r="L399" s="235"/>
      <c r="M399" s="236"/>
      <c r="N399" s="237"/>
      <c r="O399" s="237"/>
      <c r="P399" s="237"/>
      <c r="Q399" s="237"/>
      <c r="R399" s="237"/>
      <c r="S399" s="237"/>
      <c r="T399" s="238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39" t="s">
        <v>128</v>
      </c>
      <c r="AU399" s="239" t="s">
        <v>84</v>
      </c>
      <c r="AV399" s="14" t="s">
        <v>81</v>
      </c>
      <c r="AW399" s="14" t="s">
        <v>34</v>
      </c>
      <c r="AX399" s="14" t="s">
        <v>73</v>
      </c>
      <c r="AY399" s="239" t="s">
        <v>119</v>
      </c>
    </row>
    <row r="400" s="14" customFormat="1">
      <c r="A400" s="14"/>
      <c r="B400" s="230"/>
      <c r="C400" s="231"/>
      <c r="D400" s="220" t="s">
        <v>128</v>
      </c>
      <c r="E400" s="232" t="s">
        <v>19</v>
      </c>
      <c r="F400" s="233" t="s">
        <v>245</v>
      </c>
      <c r="G400" s="231"/>
      <c r="H400" s="232" t="s">
        <v>19</v>
      </c>
      <c r="I400" s="234"/>
      <c r="J400" s="231"/>
      <c r="K400" s="231"/>
      <c r="L400" s="235"/>
      <c r="M400" s="236"/>
      <c r="N400" s="237"/>
      <c r="O400" s="237"/>
      <c r="P400" s="237"/>
      <c r="Q400" s="237"/>
      <c r="R400" s="237"/>
      <c r="S400" s="237"/>
      <c r="T400" s="238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39" t="s">
        <v>128</v>
      </c>
      <c r="AU400" s="239" t="s">
        <v>84</v>
      </c>
      <c r="AV400" s="14" t="s">
        <v>81</v>
      </c>
      <c r="AW400" s="14" t="s">
        <v>34</v>
      </c>
      <c r="AX400" s="14" t="s">
        <v>73</v>
      </c>
      <c r="AY400" s="239" t="s">
        <v>119</v>
      </c>
    </row>
    <row r="401" s="13" customFormat="1">
      <c r="A401" s="13"/>
      <c r="B401" s="218"/>
      <c r="C401" s="219"/>
      <c r="D401" s="220" t="s">
        <v>128</v>
      </c>
      <c r="E401" s="221" t="s">
        <v>19</v>
      </c>
      <c r="F401" s="222" t="s">
        <v>586</v>
      </c>
      <c r="G401" s="219"/>
      <c r="H401" s="223">
        <v>2370</v>
      </c>
      <c r="I401" s="224"/>
      <c r="J401" s="219"/>
      <c r="K401" s="219"/>
      <c r="L401" s="225"/>
      <c r="M401" s="226"/>
      <c r="N401" s="227"/>
      <c r="O401" s="227"/>
      <c r="P401" s="227"/>
      <c r="Q401" s="227"/>
      <c r="R401" s="227"/>
      <c r="S401" s="227"/>
      <c r="T401" s="22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29" t="s">
        <v>128</v>
      </c>
      <c r="AU401" s="229" t="s">
        <v>84</v>
      </c>
      <c r="AV401" s="13" t="s">
        <v>84</v>
      </c>
      <c r="AW401" s="13" t="s">
        <v>34</v>
      </c>
      <c r="AX401" s="13" t="s">
        <v>73</v>
      </c>
      <c r="AY401" s="229" t="s">
        <v>119</v>
      </c>
    </row>
    <row r="402" s="14" customFormat="1">
      <c r="A402" s="14"/>
      <c r="B402" s="230"/>
      <c r="C402" s="231"/>
      <c r="D402" s="220" t="s">
        <v>128</v>
      </c>
      <c r="E402" s="232" t="s">
        <v>19</v>
      </c>
      <c r="F402" s="233" t="s">
        <v>247</v>
      </c>
      <c r="G402" s="231"/>
      <c r="H402" s="232" t="s">
        <v>19</v>
      </c>
      <c r="I402" s="234"/>
      <c r="J402" s="231"/>
      <c r="K402" s="231"/>
      <c r="L402" s="235"/>
      <c r="M402" s="236"/>
      <c r="N402" s="237"/>
      <c r="O402" s="237"/>
      <c r="P402" s="237"/>
      <c r="Q402" s="237"/>
      <c r="R402" s="237"/>
      <c r="S402" s="237"/>
      <c r="T402" s="238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39" t="s">
        <v>128</v>
      </c>
      <c r="AU402" s="239" t="s">
        <v>84</v>
      </c>
      <c r="AV402" s="14" t="s">
        <v>81</v>
      </c>
      <c r="AW402" s="14" t="s">
        <v>34</v>
      </c>
      <c r="AX402" s="14" t="s">
        <v>73</v>
      </c>
      <c r="AY402" s="239" t="s">
        <v>119</v>
      </c>
    </row>
    <row r="403" s="13" customFormat="1">
      <c r="A403" s="13"/>
      <c r="B403" s="218"/>
      <c r="C403" s="219"/>
      <c r="D403" s="220" t="s">
        <v>128</v>
      </c>
      <c r="E403" s="221" t="s">
        <v>19</v>
      </c>
      <c r="F403" s="222" t="s">
        <v>587</v>
      </c>
      <c r="G403" s="219"/>
      <c r="H403" s="223">
        <v>360</v>
      </c>
      <c r="I403" s="224"/>
      <c r="J403" s="219"/>
      <c r="K403" s="219"/>
      <c r="L403" s="225"/>
      <c r="M403" s="226"/>
      <c r="N403" s="227"/>
      <c r="O403" s="227"/>
      <c r="P403" s="227"/>
      <c r="Q403" s="227"/>
      <c r="R403" s="227"/>
      <c r="S403" s="227"/>
      <c r="T403" s="22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29" t="s">
        <v>128</v>
      </c>
      <c r="AU403" s="229" t="s">
        <v>84</v>
      </c>
      <c r="AV403" s="13" t="s">
        <v>84</v>
      </c>
      <c r="AW403" s="13" t="s">
        <v>34</v>
      </c>
      <c r="AX403" s="13" t="s">
        <v>73</v>
      </c>
      <c r="AY403" s="229" t="s">
        <v>119</v>
      </c>
    </row>
    <row r="404" s="14" customFormat="1">
      <c r="A404" s="14"/>
      <c r="B404" s="230"/>
      <c r="C404" s="231"/>
      <c r="D404" s="220" t="s">
        <v>128</v>
      </c>
      <c r="E404" s="232" t="s">
        <v>19</v>
      </c>
      <c r="F404" s="233" t="s">
        <v>464</v>
      </c>
      <c r="G404" s="231"/>
      <c r="H404" s="232" t="s">
        <v>19</v>
      </c>
      <c r="I404" s="234"/>
      <c r="J404" s="231"/>
      <c r="K404" s="231"/>
      <c r="L404" s="235"/>
      <c r="M404" s="236"/>
      <c r="N404" s="237"/>
      <c r="O404" s="237"/>
      <c r="P404" s="237"/>
      <c r="Q404" s="237"/>
      <c r="R404" s="237"/>
      <c r="S404" s="237"/>
      <c r="T404" s="238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39" t="s">
        <v>128</v>
      </c>
      <c r="AU404" s="239" t="s">
        <v>84</v>
      </c>
      <c r="AV404" s="14" t="s">
        <v>81</v>
      </c>
      <c r="AW404" s="14" t="s">
        <v>34</v>
      </c>
      <c r="AX404" s="14" t="s">
        <v>73</v>
      </c>
      <c r="AY404" s="239" t="s">
        <v>119</v>
      </c>
    </row>
    <row r="405" s="14" customFormat="1">
      <c r="A405" s="14"/>
      <c r="B405" s="230"/>
      <c r="C405" s="231"/>
      <c r="D405" s="220" t="s">
        <v>128</v>
      </c>
      <c r="E405" s="232" t="s">
        <v>19</v>
      </c>
      <c r="F405" s="233" t="s">
        <v>245</v>
      </c>
      <c r="G405" s="231"/>
      <c r="H405" s="232" t="s">
        <v>19</v>
      </c>
      <c r="I405" s="234"/>
      <c r="J405" s="231"/>
      <c r="K405" s="231"/>
      <c r="L405" s="235"/>
      <c r="M405" s="236"/>
      <c r="N405" s="237"/>
      <c r="O405" s="237"/>
      <c r="P405" s="237"/>
      <c r="Q405" s="237"/>
      <c r="R405" s="237"/>
      <c r="S405" s="237"/>
      <c r="T405" s="238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39" t="s">
        <v>128</v>
      </c>
      <c r="AU405" s="239" t="s">
        <v>84</v>
      </c>
      <c r="AV405" s="14" t="s">
        <v>81</v>
      </c>
      <c r="AW405" s="14" t="s">
        <v>34</v>
      </c>
      <c r="AX405" s="14" t="s">
        <v>73</v>
      </c>
      <c r="AY405" s="239" t="s">
        <v>119</v>
      </c>
    </row>
    <row r="406" s="13" customFormat="1">
      <c r="A406" s="13"/>
      <c r="B406" s="218"/>
      <c r="C406" s="219"/>
      <c r="D406" s="220" t="s">
        <v>128</v>
      </c>
      <c r="E406" s="221" t="s">
        <v>19</v>
      </c>
      <c r="F406" s="222" t="s">
        <v>588</v>
      </c>
      <c r="G406" s="219"/>
      <c r="H406" s="223">
        <v>156</v>
      </c>
      <c r="I406" s="224"/>
      <c r="J406" s="219"/>
      <c r="K406" s="219"/>
      <c r="L406" s="225"/>
      <c r="M406" s="226"/>
      <c r="N406" s="227"/>
      <c r="O406" s="227"/>
      <c r="P406" s="227"/>
      <c r="Q406" s="227"/>
      <c r="R406" s="227"/>
      <c r="S406" s="227"/>
      <c r="T406" s="22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29" t="s">
        <v>128</v>
      </c>
      <c r="AU406" s="229" t="s">
        <v>84</v>
      </c>
      <c r="AV406" s="13" t="s">
        <v>84</v>
      </c>
      <c r="AW406" s="13" t="s">
        <v>34</v>
      </c>
      <c r="AX406" s="13" t="s">
        <v>73</v>
      </c>
      <c r="AY406" s="229" t="s">
        <v>119</v>
      </c>
    </row>
    <row r="407" s="13" customFormat="1">
      <c r="A407" s="13"/>
      <c r="B407" s="218"/>
      <c r="C407" s="219"/>
      <c r="D407" s="220" t="s">
        <v>128</v>
      </c>
      <c r="E407" s="221" t="s">
        <v>19</v>
      </c>
      <c r="F407" s="222" t="s">
        <v>589</v>
      </c>
      <c r="G407" s="219"/>
      <c r="H407" s="223">
        <v>210</v>
      </c>
      <c r="I407" s="224"/>
      <c r="J407" s="219"/>
      <c r="K407" s="219"/>
      <c r="L407" s="225"/>
      <c r="M407" s="226"/>
      <c r="N407" s="227"/>
      <c r="O407" s="227"/>
      <c r="P407" s="227"/>
      <c r="Q407" s="227"/>
      <c r="R407" s="227"/>
      <c r="S407" s="227"/>
      <c r="T407" s="22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29" t="s">
        <v>128</v>
      </c>
      <c r="AU407" s="229" t="s">
        <v>84</v>
      </c>
      <c r="AV407" s="13" t="s">
        <v>84</v>
      </c>
      <c r="AW407" s="13" t="s">
        <v>34</v>
      </c>
      <c r="AX407" s="13" t="s">
        <v>73</v>
      </c>
      <c r="AY407" s="229" t="s">
        <v>119</v>
      </c>
    </row>
    <row r="408" s="13" customFormat="1">
      <c r="A408" s="13"/>
      <c r="B408" s="218"/>
      <c r="C408" s="219"/>
      <c r="D408" s="220" t="s">
        <v>128</v>
      </c>
      <c r="E408" s="221" t="s">
        <v>19</v>
      </c>
      <c r="F408" s="222" t="s">
        <v>590</v>
      </c>
      <c r="G408" s="219"/>
      <c r="H408" s="223">
        <v>140</v>
      </c>
      <c r="I408" s="224"/>
      <c r="J408" s="219"/>
      <c r="K408" s="219"/>
      <c r="L408" s="225"/>
      <c r="M408" s="226"/>
      <c r="N408" s="227"/>
      <c r="O408" s="227"/>
      <c r="P408" s="227"/>
      <c r="Q408" s="227"/>
      <c r="R408" s="227"/>
      <c r="S408" s="227"/>
      <c r="T408" s="22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29" t="s">
        <v>128</v>
      </c>
      <c r="AU408" s="229" t="s">
        <v>84</v>
      </c>
      <c r="AV408" s="13" t="s">
        <v>84</v>
      </c>
      <c r="AW408" s="13" t="s">
        <v>34</v>
      </c>
      <c r="AX408" s="13" t="s">
        <v>73</v>
      </c>
      <c r="AY408" s="229" t="s">
        <v>119</v>
      </c>
    </row>
    <row r="409" s="13" customFormat="1">
      <c r="A409" s="13"/>
      <c r="B409" s="218"/>
      <c r="C409" s="219"/>
      <c r="D409" s="220" t="s">
        <v>128</v>
      </c>
      <c r="E409" s="221" t="s">
        <v>19</v>
      </c>
      <c r="F409" s="222" t="s">
        <v>591</v>
      </c>
      <c r="G409" s="219"/>
      <c r="H409" s="223">
        <v>96</v>
      </c>
      <c r="I409" s="224"/>
      <c r="J409" s="219"/>
      <c r="K409" s="219"/>
      <c r="L409" s="225"/>
      <c r="M409" s="226"/>
      <c r="N409" s="227"/>
      <c r="O409" s="227"/>
      <c r="P409" s="227"/>
      <c r="Q409" s="227"/>
      <c r="R409" s="227"/>
      <c r="S409" s="227"/>
      <c r="T409" s="22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29" t="s">
        <v>128</v>
      </c>
      <c r="AU409" s="229" t="s">
        <v>84</v>
      </c>
      <c r="AV409" s="13" t="s">
        <v>84</v>
      </c>
      <c r="AW409" s="13" t="s">
        <v>34</v>
      </c>
      <c r="AX409" s="13" t="s">
        <v>73</v>
      </c>
      <c r="AY409" s="229" t="s">
        <v>119</v>
      </c>
    </row>
    <row r="410" s="13" customFormat="1">
      <c r="A410" s="13"/>
      <c r="B410" s="218"/>
      <c r="C410" s="219"/>
      <c r="D410" s="220" t="s">
        <v>128</v>
      </c>
      <c r="E410" s="221" t="s">
        <v>19</v>
      </c>
      <c r="F410" s="222" t="s">
        <v>592</v>
      </c>
      <c r="G410" s="219"/>
      <c r="H410" s="223">
        <v>196</v>
      </c>
      <c r="I410" s="224"/>
      <c r="J410" s="219"/>
      <c r="K410" s="219"/>
      <c r="L410" s="225"/>
      <c r="M410" s="226"/>
      <c r="N410" s="227"/>
      <c r="O410" s="227"/>
      <c r="P410" s="227"/>
      <c r="Q410" s="227"/>
      <c r="R410" s="227"/>
      <c r="S410" s="227"/>
      <c r="T410" s="22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29" t="s">
        <v>128</v>
      </c>
      <c r="AU410" s="229" t="s">
        <v>84</v>
      </c>
      <c r="AV410" s="13" t="s">
        <v>84</v>
      </c>
      <c r="AW410" s="13" t="s">
        <v>34</v>
      </c>
      <c r="AX410" s="13" t="s">
        <v>73</v>
      </c>
      <c r="AY410" s="229" t="s">
        <v>119</v>
      </c>
    </row>
    <row r="411" s="13" customFormat="1">
      <c r="A411" s="13"/>
      <c r="B411" s="218"/>
      <c r="C411" s="219"/>
      <c r="D411" s="220" t="s">
        <v>128</v>
      </c>
      <c r="E411" s="221" t="s">
        <v>19</v>
      </c>
      <c r="F411" s="222" t="s">
        <v>593</v>
      </c>
      <c r="G411" s="219"/>
      <c r="H411" s="223">
        <v>114</v>
      </c>
      <c r="I411" s="224"/>
      <c r="J411" s="219"/>
      <c r="K411" s="219"/>
      <c r="L411" s="225"/>
      <c r="M411" s="226"/>
      <c r="N411" s="227"/>
      <c r="O411" s="227"/>
      <c r="P411" s="227"/>
      <c r="Q411" s="227"/>
      <c r="R411" s="227"/>
      <c r="S411" s="227"/>
      <c r="T411" s="22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29" t="s">
        <v>128</v>
      </c>
      <c r="AU411" s="229" t="s">
        <v>84</v>
      </c>
      <c r="AV411" s="13" t="s">
        <v>84</v>
      </c>
      <c r="AW411" s="13" t="s">
        <v>34</v>
      </c>
      <c r="AX411" s="13" t="s">
        <v>73</v>
      </c>
      <c r="AY411" s="229" t="s">
        <v>119</v>
      </c>
    </row>
    <row r="412" s="14" customFormat="1">
      <c r="A412" s="14"/>
      <c r="B412" s="230"/>
      <c r="C412" s="231"/>
      <c r="D412" s="220" t="s">
        <v>128</v>
      </c>
      <c r="E412" s="232" t="s">
        <v>19</v>
      </c>
      <c r="F412" s="233" t="s">
        <v>471</v>
      </c>
      <c r="G412" s="231"/>
      <c r="H412" s="232" t="s">
        <v>19</v>
      </c>
      <c r="I412" s="234"/>
      <c r="J412" s="231"/>
      <c r="K412" s="231"/>
      <c r="L412" s="235"/>
      <c r="M412" s="236"/>
      <c r="N412" s="237"/>
      <c r="O412" s="237"/>
      <c r="P412" s="237"/>
      <c r="Q412" s="237"/>
      <c r="R412" s="237"/>
      <c r="S412" s="237"/>
      <c r="T412" s="238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39" t="s">
        <v>128</v>
      </c>
      <c r="AU412" s="239" t="s">
        <v>84</v>
      </c>
      <c r="AV412" s="14" t="s">
        <v>81</v>
      </c>
      <c r="AW412" s="14" t="s">
        <v>34</v>
      </c>
      <c r="AX412" s="14" t="s">
        <v>73</v>
      </c>
      <c r="AY412" s="239" t="s">
        <v>119</v>
      </c>
    </row>
    <row r="413" s="14" customFormat="1">
      <c r="A413" s="14"/>
      <c r="B413" s="230"/>
      <c r="C413" s="231"/>
      <c r="D413" s="220" t="s">
        <v>128</v>
      </c>
      <c r="E413" s="232" t="s">
        <v>19</v>
      </c>
      <c r="F413" s="233" t="s">
        <v>245</v>
      </c>
      <c r="G413" s="231"/>
      <c r="H413" s="232" t="s">
        <v>19</v>
      </c>
      <c r="I413" s="234"/>
      <c r="J413" s="231"/>
      <c r="K413" s="231"/>
      <c r="L413" s="235"/>
      <c r="M413" s="236"/>
      <c r="N413" s="237"/>
      <c r="O413" s="237"/>
      <c r="P413" s="237"/>
      <c r="Q413" s="237"/>
      <c r="R413" s="237"/>
      <c r="S413" s="237"/>
      <c r="T413" s="238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39" t="s">
        <v>128</v>
      </c>
      <c r="AU413" s="239" t="s">
        <v>84</v>
      </c>
      <c r="AV413" s="14" t="s">
        <v>81</v>
      </c>
      <c r="AW413" s="14" t="s">
        <v>34</v>
      </c>
      <c r="AX413" s="14" t="s">
        <v>73</v>
      </c>
      <c r="AY413" s="239" t="s">
        <v>119</v>
      </c>
    </row>
    <row r="414" s="13" customFormat="1">
      <c r="A414" s="13"/>
      <c r="B414" s="218"/>
      <c r="C414" s="219"/>
      <c r="D414" s="220" t="s">
        <v>128</v>
      </c>
      <c r="E414" s="221" t="s">
        <v>19</v>
      </c>
      <c r="F414" s="222" t="s">
        <v>594</v>
      </c>
      <c r="G414" s="219"/>
      <c r="H414" s="223">
        <v>940</v>
      </c>
      <c r="I414" s="224"/>
      <c r="J414" s="219"/>
      <c r="K414" s="219"/>
      <c r="L414" s="225"/>
      <c r="M414" s="226"/>
      <c r="N414" s="227"/>
      <c r="O414" s="227"/>
      <c r="P414" s="227"/>
      <c r="Q414" s="227"/>
      <c r="R414" s="227"/>
      <c r="S414" s="227"/>
      <c r="T414" s="22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29" t="s">
        <v>128</v>
      </c>
      <c r="AU414" s="229" t="s">
        <v>84</v>
      </c>
      <c r="AV414" s="13" t="s">
        <v>84</v>
      </c>
      <c r="AW414" s="13" t="s">
        <v>34</v>
      </c>
      <c r="AX414" s="13" t="s">
        <v>73</v>
      </c>
      <c r="AY414" s="229" t="s">
        <v>119</v>
      </c>
    </row>
    <row r="415" s="14" customFormat="1">
      <c r="A415" s="14"/>
      <c r="B415" s="230"/>
      <c r="C415" s="231"/>
      <c r="D415" s="220" t="s">
        <v>128</v>
      </c>
      <c r="E415" s="232" t="s">
        <v>19</v>
      </c>
      <c r="F415" s="233" t="s">
        <v>473</v>
      </c>
      <c r="G415" s="231"/>
      <c r="H415" s="232" t="s">
        <v>19</v>
      </c>
      <c r="I415" s="234"/>
      <c r="J415" s="231"/>
      <c r="K415" s="231"/>
      <c r="L415" s="235"/>
      <c r="M415" s="236"/>
      <c r="N415" s="237"/>
      <c r="O415" s="237"/>
      <c r="P415" s="237"/>
      <c r="Q415" s="237"/>
      <c r="R415" s="237"/>
      <c r="S415" s="237"/>
      <c r="T415" s="238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39" t="s">
        <v>128</v>
      </c>
      <c r="AU415" s="239" t="s">
        <v>84</v>
      </c>
      <c r="AV415" s="14" t="s">
        <v>81</v>
      </c>
      <c r="AW415" s="14" t="s">
        <v>34</v>
      </c>
      <c r="AX415" s="14" t="s">
        <v>73</v>
      </c>
      <c r="AY415" s="239" t="s">
        <v>119</v>
      </c>
    </row>
    <row r="416" s="14" customFormat="1">
      <c r="A416" s="14"/>
      <c r="B416" s="230"/>
      <c r="C416" s="231"/>
      <c r="D416" s="220" t="s">
        <v>128</v>
      </c>
      <c r="E416" s="232" t="s">
        <v>19</v>
      </c>
      <c r="F416" s="233" t="s">
        <v>247</v>
      </c>
      <c r="G416" s="231"/>
      <c r="H416" s="232" t="s">
        <v>19</v>
      </c>
      <c r="I416" s="234"/>
      <c r="J416" s="231"/>
      <c r="K416" s="231"/>
      <c r="L416" s="235"/>
      <c r="M416" s="236"/>
      <c r="N416" s="237"/>
      <c r="O416" s="237"/>
      <c r="P416" s="237"/>
      <c r="Q416" s="237"/>
      <c r="R416" s="237"/>
      <c r="S416" s="237"/>
      <c r="T416" s="238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39" t="s">
        <v>128</v>
      </c>
      <c r="AU416" s="239" t="s">
        <v>84</v>
      </c>
      <c r="AV416" s="14" t="s">
        <v>81</v>
      </c>
      <c r="AW416" s="14" t="s">
        <v>34</v>
      </c>
      <c r="AX416" s="14" t="s">
        <v>73</v>
      </c>
      <c r="AY416" s="239" t="s">
        <v>119</v>
      </c>
    </row>
    <row r="417" s="13" customFormat="1">
      <c r="A417" s="13"/>
      <c r="B417" s="218"/>
      <c r="C417" s="219"/>
      <c r="D417" s="220" t="s">
        <v>128</v>
      </c>
      <c r="E417" s="221" t="s">
        <v>19</v>
      </c>
      <c r="F417" s="222" t="s">
        <v>595</v>
      </c>
      <c r="G417" s="219"/>
      <c r="H417" s="223">
        <v>240</v>
      </c>
      <c r="I417" s="224"/>
      <c r="J417" s="219"/>
      <c r="K417" s="219"/>
      <c r="L417" s="225"/>
      <c r="M417" s="226"/>
      <c r="N417" s="227"/>
      <c r="O417" s="227"/>
      <c r="P417" s="227"/>
      <c r="Q417" s="227"/>
      <c r="R417" s="227"/>
      <c r="S417" s="227"/>
      <c r="T417" s="22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29" t="s">
        <v>128</v>
      </c>
      <c r="AU417" s="229" t="s">
        <v>84</v>
      </c>
      <c r="AV417" s="13" t="s">
        <v>84</v>
      </c>
      <c r="AW417" s="13" t="s">
        <v>34</v>
      </c>
      <c r="AX417" s="13" t="s">
        <v>73</v>
      </c>
      <c r="AY417" s="229" t="s">
        <v>119</v>
      </c>
    </row>
    <row r="418" s="14" customFormat="1">
      <c r="A418" s="14"/>
      <c r="B418" s="230"/>
      <c r="C418" s="231"/>
      <c r="D418" s="220" t="s">
        <v>128</v>
      </c>
      <c r="E418" s="232" t="s">
        <v>19</v>
      </c>
      <c r="F418" s="233" t="s">
        <v>477</v>
      </c>
      <c r="G418" s="231"/>
      <c r="H418" s="232" t="s">
        <v>19</v>
      </c>
      <c r="I418" s="234"/>
      <c r="J418" s="231"/>
      <c r="K418" s="231"/>
      <c r="L418" s="235"/>
      <c r="M418" s="236"/>
      <c r="N418" s="237"/>
      <c r="O418" s="237"/>
      <c r="P418" s="237"/>
      <c r="Q418" s="237"/>
      <c r="R418" s="237"/>
      <c r="S418" s="237"/>
      <c r="T418" s="238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39" t="s">
        <v>128</v>
      </c>
      <c r="AU418" s="239" t="s">
        <v>84</v>
      </c>
      <c r="AV418" s="14" t="s">
        <v>81</v>
      </c>
      <c r="AW418" s="14" t="s">
        <v>34</v>
      </c>
      <c r="AX418" s="14" t="s">
        <v>73</v>
      </c>
      <c r="AY418" s="239" t="s">
        <v>119</v>
      </c>
    </row>
    <row r="419" s="14" customFormat="1">
      <c r="A419" s="14"/>
      <c r="B419" s="230"/>
      <c r="C419" s="231"/>
      <c r="D419" s="220" t="s">
        <v>128</v>
      </c>
      <c r="E419" s="232" t="s">
        <v>19</v>
      </c>
      <c r="F419" s="233" t="s">
        <v>245</v>
      </c>
      <c r="G419" s="231"/>
      <c r="H419" s="232" t="s">
        <v>19</v>
      </c>
      <c r="I419" s="234"/>
      <c r="J419" s="231"/>
      <c r="K419" s="231"/>
      <c r="L419" s="235"/>
      <c r="M419" s="236"/>
      <c r="N419" s="237"/>
      <c r="O419" s="237"/>
      <c r="P419" s="237"/>
      <c r="Q419" s="237"/>
      <c r="R419" s="237"/>
      <c r="S419" s="237"/>
      <c r="T419" s="238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39" t="s">
        <v>128</v>
      </c>
      <c r="AU419" s="239" t="s">
        <v>84</v>
      </c>
      <c r="AV419" s="14" t="s">
        <v>81</v>
      </c>
      <c r="AW419" s="14" t="s">
        <v>34</v>
      </c>
      <c r="AX419" s="14" t="s">
        <v>73</v>
      </c>
      <c r="AY419" s="239" t="s">
        <v>119</v>
      </c>
    </row>
    <row r="420" s="13" customFormat="1">
      <c r="A420" s="13"/>
      <c r="B420" s="218"/>
      <c r="C420" s="219"/>
      <c r="D420" s="220" t="s">
        <v>128</v>
      </c>
      <c r="E420" s="221" t="s">
        <v>19</v>
      </c>
      <c r="F420" s="222" t="s">
        <v>478</v>
      </c>
      <c r="G420" s="219"/>
      <c r="H420" s="223">
        <v>245</v>
      </c>
      <c r="I420" s="224"/>
      <c r="J420" s="219"/>
      <c r="K420" s="219"/>
      <c r="L420" s="225"/>
      <c r="M420" s="226"/>
      <c r="N420" s="227"/>
      <c r="O420" s="227"/>
      <c r="P420" s="227"/>
      <c r="Q420" s="227"/>
      <c r="R420" s="227"/>
      <c r="S420" s="227"/>
      <c r="T420" s="22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29" t="s">
        <v>128</v>
      </c>
      <c r="AU420" s="229" t="s">
        <v>84</v>
      </c>
      <c r="AV420" s="13" t="s">
        <v>84</v>
      </c>
      <c r="AW420" s="13" t="s">
        <v>34</v>
      </c>
      <c r="AX420" s="13" t="s">
        <v>73</v>
      </c>
      <c r="AY420" s="229" t="s">
        <v>119</v>
      </c>
    </row>
    <row r="421" s="13" customFormat="1">
      <c r="A421" s="13"/>
      <c r="B421" s="218"/>
      <c r="C421" s="219"/>
      <c r="D421" s="220" t="s">
        <v>128</v>
      </c>
      <c r="E421" s="221" t="s">
        <v>19</v>
      </c>
      <c r="F421" s="222" t="s">
        <v>479</v>
      </c>
      <c r="G421" s="219"/>
      <c r="H421" s="223">
        <v>345</v>
      </c>
      <c r="I421" s="224"/>
      <c r="J421" s="219"/>
      <c r="K421" s="219"/>
      <c r="L421" s="225"/>
      <c r="M421" s="226"/>
      <c r="N421" s="227"/>
      <c r="O421" s="227"/>
      <c r="P421" s="227"/>
      <c r="Q421" s="227"/>
      <c r="R421" s="227"/>
      <c r="S421" s="227"/>
      <c r="T421" s="22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29" t="s">
        <v>128</v>
      </c>
      <c r="AU421" s="229" t="s">
        <v>84</v>
      </c>
      <c r="AV421" s="13" t="s">
        <v>84</v>
      </c>
      <c r="AW421" s="13" t="s">
        <v>34</v>
      </c>
      <c r="AX421" s="13" t="s">
        <v>73</v>
      </c>
      <c r="AY421" s="229" t="s">
        <v>119</v>
      </c>
    </row>
    <row r="422" s="14" customFormat="1">
      <c r="A422" s="14"/>
      <c r="B422" s="230"/>
      <c r="C422" s="231"/>
      <c r="D422" s="220" t="s">
        <v>128</v>
      </c>
      <c r="E422" s="232" t="s">
        <v>19</v>
      </c>
      <c r="F422" s="233" t="s">
        <v>247</v>
      </c>
      <c r="G422" s="231"/>
      <c r="H422" s="232" t="s">
        <v>19</v>
      </c>
      <c r="I422" s="234"/>
      <c r="J422" s="231"/>
      <c r="K422" s="231"/>
      <c r="L422" s="235"/>
      <c r="M422" s="236"/>
      <c r="N422" s="237"/>
      <c r="O422" s="237"/>
      <c r="P422" s="237"/>
      <c r="Q422" s="237"/>
      <c r="R422" s="237"/>
      <c r="S422" s="237"/>
      <c r="T422" s="238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39" t="s">
        <v>128</v>
      </c>
      <c r="AU422" s="239" t="s">
        <v>84</v>
      </c>
      <c r="AV422" s="14" t="s">
        <v>81</v>
      </c>
      <c r="AW422" s="14" t="s">
        <v>34</v>
      </c>
      <c r="AX422" s="14" t="s">
        <v>73</v>
      </c>
      <c r="AY422" s="239" t="s">
        <v>119</v>
      </c>
    </row>
    <row r="423" s="13" customFormat="1">
      <c r="A423" s="13"/>
      <c r="B423" s="218"/>
      <c r="C423" s="219"/>
      <c r="D423" s="220" t="s">
        <v>128</v>
      </c>
      <c r="E423" s="221" t="s">
        <v>19</v>
      </c>
      <c r="F423" s="222" t="s">
        <v>480</v>
      </c>
      <c r="G423" s="219"/>
      <c r="H423" s="223">
        <v>7</v>
      </c>
      <c r="I423" s="224"/>
      <c r="J423" s="219"/>
      <c r="K423" s="219"/>
      <c r="L423" s="225"/>
      <c r="M423" s="226"/>
      <c r="N423" s="227"/>
      <c r="O423" s="227"/>
      <c r="P423" s="227"/>
      <c r="Q423" s="227"/>
      <c r="R423" s="227"/>
      <c r="S423" s="227"/>
      <c r="T423" s="22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29" t="s">
        <v>128</v>
      </c>
      <c r="AU423" s="229" t="s">
        <v>84</v>
      </c>
      <c r="AV423" s="13" t="s">
        <v>84</v>
      </c>
      <c r="AW423" s="13" t="s">
        <v>34</v>
      </c>
      <c r="AX423" s="13" t="s">
        <v>73</v>
      </c>
      <c r="AY423" s="229" t="s">
        <v>119</v>
      </c>
    </row>
    <row r="424" s="13" customFormat="1">
      <c r="A424" s="13"/>
      <c r="B424" s="218"/>
      <c r="C424" s="219"/>
      <c r="D424" s="220" t="s">
        <v>128</v>
      </c>
      <c r="E424" s="221" t="s">
        <v>19</v>
      </c>
      <c r="F424" s="222" t="s">
        <v>481</v>
      </c>
      <c r="G424" s="219"/>
      <c r="H424" s="223">
        <v>7</v>
      </c>
      <c r="I424" s="224"/>
      <c r="J424" s="219"/>
      <c r="K424" s="219"/>
      <c r="L424" s="225"/>
      <c r="M424" s="226"/>
      <c r="N424" s="227"/>
      <c r="O424" s="227"/>
      <c r="P424" s="227"/>
      <c r="Q424" s="227"/>
      <c r="R424" s="227"/>
      <c r="S424" s="227"/>
      <c r="T424" s="22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29" t="s">
        <v>128</v>
      </c>
      <c r="AU424" s="229" t="s">
        <v>84</v>
      </c>
      <c r="AV424" s="13" t="s">
        <v>84</v>
      </c>
      <c r="AW424" s="13" t="s">
        <v>34</v>
      </c>
      <c r="AX424" s="13" t="s">
        <v>73</v>
      </c>
      <c r="AY424" s="229" t="s">
        <v>119</v>
      </c>
    </row>
    <row r="425" s="14" customFormat="1">
      <c r="A425" s="14"/>
      <c r="B425" s="230"/>
      <c r="C425" s="231"/>
      <c r="D425" s="220" t="s">
        <v>128</v>
      </c>
      <c r="E425" s="232" t="s">
        <v>19</v>
      </c>
      <c r="F425" s="233" t="s">
        <v>482</v>
      </c>
      <c r="G425" s="231"/>
      <c r="H425" s="232" t="s">
        <v>19</v>
      </c>
      <c r="I425" s="234"/>
      <c r="J425" s="231"/>
      <c r="K425" s="231"/>
      <c r="L425" s="235"/>
      <c r="M425" s="236"/>
      <c r="N425" s="237"/>
      <c r="O425" s="237"/>
      <c r="P425" s="237"/>
      <c r="Q425" s="237"/>
      <c r="R425" s="237"/>
      <c r="S425" s="237"/>
      <c r="T425" s="238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39" t="s">
        <v>128</v>
      </c>
      <c r="AU425" s="239" t="s">
        <v>84</v>
      </c>
      <c r="AV425" s="14" t="s">
        <v>81</v>
      </c>
      <c r="AW425" s="14" t="s">
        <v>34</v>
      </c>
      <c r="AX425" s="14" t="s">
        <v>73</v>
      </c>
      <c r="AY425" s="239" t="s">
        <v>119</v>
      </c>
    </row>
    <row r="426" s="13" customFormat="1">
      <c r="A426" s="13"/>
      <c r="B426" s="218"/>
      <c r="C426" s="219"/>
      <c r="D426" s="220" t="s">
        <v>128</v>
      </c>
      <c r="E426" s="221" t="s">
        <v>19</v>
      </c>
      <c r="F426" s="222" t="s">
        <v>483</v>
      </c>
      <c r="G426" s="219"/>
      <c r="H426" s="223">
        <v>18</v>
      </c>
      <c r="I426" s="224"/>
      <c r="J426" s="219"/>
      <c r="K426" s="219"/>
      <c r="L426" s="225"/>
      <c r="M426" s="226"/>
      <c r="N426" s="227"/>
      <c r="O426" s="227"/>
      <c r="P426" s="227"/>
      <c r="Q426" s="227"/>
      <c r="R426" s="227"/>
      <c r="S426" s="227"/>
      <c r="T426" s="22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29" t="s">
        <v>128</v>
      </c>
      <c r="AU426" s="229" t="s">
        <v>84</v>
      </c>
      <c r="AV426" s="13" t="s">
        <v>84</v>
      </c>
      <c r="AW426" s="13" t="s">
        <v>34</v>
      </c>
      <c r="AX426" s="13" t="s">
        <v>73</v>
      </c>
      <c r="AY426" s="229" t="s">
        <v>119</v>
      </c>
    </row>
    <row r="427" s="13" customFormat="1">
      <c r="A427" s="13"/>
      <c r="B427" s="218"/>
      <c r="C427" s="219"/>
      <c r="D427" s="220" t="s">
        <v>128</v>
      </c>
      <c r="E427" s="221" t="s">
        <v>19</v>
      </c>
      <c r="F427" s="222" t="s">
        <v>484</v>
      </c>
      <c r="G427" s="219"/>
      <c r="H427" s="223">
        <v>3.5</v>
      </c>
      <c r="I427" s="224"/>
      <c r="J427" s="219"/>
      <c r="K427" s="219"/>
      <c r="L427" s="225"/>
      <c r="M427" s="226"/>
      <c r="N427" s="227"/>
      <c r="O427" s="227"/>
      <c r="P427" s="227"/>
      <c r="Q427" s="227"/>
      <c r="R427" s="227"/>
      <c r="S427" s="227"/>
      <c r="T427" s="22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29" t="s">
        <v>128</v>
      </c>
      <c r="AU427" s="229" t="s">
        <v>84</v>
      </c>
      <c r="AV427" s="13" t="s">
        <v>84</v>
      </c>
      <c r="AW427" s="13" t="s">
        <v>34</v>
      </c>
      <c r="AX427" s="13" t="s">
        <v>73</v>
      </c>
      <c r="AY427" s="229" t="s">
        <v>119</v>
      </c>
    </row>
    <row r="428" s="14" customFormat="1">
      <c r="A428" s="14"/>
      <c r="B428" s="230"/>
      <c r="C428" s="231"/>
      <c r="D428" s="220" t="s">
        <v>128</v>
      </c>
      <c r="E428" s="232" t="s">
        <v>19</v>
      </c>
      <c r="F428" s="233" t="s">
        <v>485</v>
      </c>
      <c r="G428" s="231"/>
      <c r="H428" s="232" t="s">
        <v>19</v>
      </c>
      <c r="I428" s="234"/>
      <c r="J428" s="231"/>
      <c r="K428" s="231"/>
      <c r="L428" s="235"/>
      <c r="M428" s="236"/>
      <c r="N428" s="237"/>
      <c r="O428" s="237"/>
      <c r="P428" s="237"/>
      <c r="Q428" s="237"/>
      <c r="R428" s="237"/>
      <c r="S428" s="237"/>
      <c r="T428" s="238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39" t="s">
        <v>128</v>
      </c>
      <c r="AU428" s="239" t="s">
        <v>84</v>
      </c>
      <c r="AV428" s="14" t="s">
        <v>81</v>
      </c>
      <c r="AW428" s="14" t="s">
        <v>34</v>
      </c>
      <c r="AX428" s="14" t="s">
        <v>73</v>
      </c>
      <c r="AY428" s="239" t="s">
        <v>119</v>
      </c>
    </row>
    <row r="429" s="13" customFormat="1">
      <c r="A429" s="13"/>
      <c r="B429" s="218"/>
      <c r="C429" s="219"/>
      <c r="D429" s="220" t="s">
        <v>128</v>
      </c>
      <c r="E429" s="221" t="s">
        <v>19</v>
      </c>
      <c r="F429" s="222" t="s">
        <v>486</v>
      </c>
      <c r="G429" s="219"/>
      <c r="H429" s="223">
        <v>19</v>
      </c>
      <c r="I429" s="224"/>
      <c r="J429" s="219"/>
      <c r="K429" s="219"/>
      <c r="L429" s="225"/>
      <c r="M429" s="226"/>
      <c r="N429" s="227"/>
      <c r="O429" s="227"/>
      <c r="P429" s="227"/>
      <c r="Q429" s="227"/>
      <c r="R429" s="227"/>
      <c r="S429" s="227"/>
      <c r="T429" s="22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29" t="s">
        <v>128</v>
      </c>
      <c r="AU429" s="229" t="s">
        <v>84</v>
      </c>
      <c r="AV429" s="13" t="s">
        <v>84</v>
      </c>
      <c r="AW429" s="13" t="s">
        <v>34</v>
      </c>
      <c r="AX429" s="13" t="s">
        <v>73</v>
      </c>
      <c r="AY429" s="229" t="s">
        <v>119</v>
      </c>
    </row>
    <row r="430" s="15" customFormat="1">
      <c r="A430" s="15"/>
      <c r="B430" s="240"/>
      <c r="C430" s="241"/>
      <c r="D430" s="220" t="s">
        <v>128</v>
      </c>
      <c r="E430" s="242" t="s">
        <v>19</v>
      </c>
      <c r="F430" s="243" t="s">
        <v>218</v>
      </c>
      <c r="G430" s="241"/>
      <c r="H430" s="244">
        <v>5466.5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50" t="s">
        <v>128</v>
      </c>
      <c r="AU430" s="250" t="s">
        <v>84</v>
      </c>
      <c r="AV430" s="15" t="s">
        <v>126</v>
      </c>
      <c r="AW430" s="15" t="s">
        <v>34</v>
      </c>
      <c r="AX430" s="15" t="s">
        <v>81</v>
      </c>
      <c r="AY430" s="250" t="s">
        <v>119</v>
      </c>
    </row>
    <row r="431" s="2" customFormat="1" ht="14.4" customHeight="1">
      <c r="A431" s="39"/>
      <c r="B431" s="40"/>
      <c r="C431" s="205" t="s">
        <v>596</v>
      </c>
      <c r="D431" s="205" t="s">
        <v>121</v>
      </c>
      <c r="E431" s="206" t="s">
        <v>597</v>
      </c>
      <c r="F431" s="207" t="s">
        <v>598</v>
      </c>
      <c r="G431" s="208" t="s">
        <v>124</v>
      </c>
      <c r="H431" s="209">
        <v>42</v>
      </c>
      <c r="I431" s="210"/>
      <c r="J431" s="211">
        <f>ROUND(I431*H431,2)</f>
        <v>0</v>
      </c>
      <c r="K431" s="207" t="s">
        <v>125</v>
      </c>
      <c r="L431" s="45"/>
      <c r="M431" s="212" t="s">
        <v>19</v>
      </c>
      <c r="N431" s="213" t="s">
        <v>44</v>
      </c>
      <c r="O431" s="85"/>
      <c r="P431" s="214">
        <f>O431*H431</f>
        <v>0</v>
      </c>
      <c r="Q431" s="214">
        <v>0</v>
      </c>
      <c r="R431" s="214">
        <f>Q431*H431</f>
        <v>0</v>
      </c>
      <c r="S431" s="214">
        <v>0</v>
      </c>
      <c r="T431" s="215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16" t="s">
        <v>126</v>
      </c>
      <c r="AT431" s="216" t="s">
        <v>121</v>
      </c>
      <c r="AU431" s="216" t="s">
        <v>84</v>
      </c>
      <c r="AY431" s="18" t="s">
        <v>119</v>
      </c>
      <c r="BE431" s="217">
        <f>IF(N431="základní",J431,0)</f>
        <v>0</v>
      </c>
      <c r="BF431" s="217">
        <f>IF(N431="snížená",J431,0)</f>
        <v>0</v>
      </c>
      <c r="BG431" s="217">
        <f>IF(N431="zákl. přenesená",J431,0)</f>
        <v>0</v>
      </c>
      <c r="BH431" s="217">
        <f>IF(N431="sníž. přenesená",J431,0)</f>
        <v>0</v>
      </c>
      <c r="BI431" s="217">
        <f>IF(N431="nulová",J431,0)</f>
        <v>0</v>
      </c>
      <c r="BJ431" s="18" t="s">
        <v>81</v>
      </c>
      <c r="BK431" s="217">
        <f>ROUND(I431*H431,2)</f>
        <v>0</v>
      </c>
      <c r="BL431" s="18" t="s">
        <v>126</v>
      </c>
      <c r="BM431" s="216" t="s">
        <v>599</v>
      </c>
    </row>
    <row r="432" s="14" customFormat="1">
      <c r="A432" s="14"/>
      <c r="B432" s="230"/>
      <c r="C432" s="231"/>
      <c r="D432" s="220" t="s">
        <v>128</v>
      </c>
      <c r="E432" s="232" t="s">
        <v>19</v>
      </c>
      <c r="F432" s="233" t="s">
        <v>475</v>
      </c>
      <c r="G432" s="231"/>
      <c r="H432" s="232" t="s">
        <v>19</v>
      </c>
      <c r="I432" s="234"/>
      <c r="J432" s="231"/>
      <c r="K432" s="231"/>
      <c r="L432" s="235"/>
      <c r="M432" s="236"/>
      <c r="N432" s="237"/>
      <c r="O432" s="237"/>
      <c r="P432" s="237"/>
      <c r="Q432" s="237"/>
      <c r="R432" s="237"/>
      <c r="S432" s="237"/>
      <c r="T432" s="238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39" t="s">
        <v>128</v>
      </c>
      <c r="AU432" s="239" t="s">
        <v>84</v>
      </c>
      <c r="AV432" s="14" t="s">
        <v>81</v>
      </c>
      <c r="AW432" s="14" t="s">
        <v>34</v>
      </c>
      <c r="AX432" s="14" t="s">
        <v>73</v>
      </c>
      <c r="AY432" s="239" t="s">
        <v>119</v>
      </c>
    </row>
    <row r="433" s="14" customFormat="1">
      <c r="A433" s="14"/>
      <c r="B433" s="230"/>
      <c r="C433" s="231"/>
      <c r="D433" s="220" t="s">
        <v>128</v>
      </c>
      <c r="E433" s="232" t="s">
        <v>19</v>
      </c>
      <c r="F433" s="233" t="s">
        <v>245</v>
      </c>
      <c r="G433" s="231"/>
      <c r="H433" s="232" t="s">
        <v>19</v>
      </c>
      <c r="I433" s="234"/>
      <c r="J433" s="231"/>
      <c r="K433" s="231"/>
      <c r="L433" s="235"/>
      <c r="M433" s="236"/>
      <c r="N433" s="237"/>
      <c r="O433" s="237"/>
      <c r="P433" s="237"/>
      <c r="Q433" s="237"/>
      <c r="R433" s="237"/>
      <c r="S433" s="237"/>
      <c r="T433" s="238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39" t="s">
        <v>128</v>
      </c>
      <c r="AU433" s="239" t="s">
        <v>84</v>
      </c>
      <c r="AV433" s="14" t="s">
        <v>81</v>
      </c>
      <c r="AW433" s="14" t="s">
        <v>34</v>
      </c>
      <c r="AX433" s="14" t="s">
        <v>73</v>
      </c>
      <c r="AY433" s="239" t="s">
        <v>119</v>
      </c>
    </row>
    <row r="434" s="13" customFormat="1">
      <c r="A434" s="13"/>
      <c r="B434" s="218"/>
      <c r="C434" s="219"/>
      <c r="D434" s="220" t="s">
        <v>128</v>
      </c>
      <c r="E434" s="221" t="s">
        <v>19</v>
      </c>
      <c r="F434" s="222" t="s">
        <v>476</v>
      </c>
      <c r="G434" s="219"/>
      <c r="H434" s="223">
        <v>42</v>
      </c>
      <c r="I434" s="224"/>
      <c r="J434" s="219"/>
      <c r="K434" s="219"/>
      <c r="L434" s="225"/>
      <c r="M434" s="226"/>
      <c r="N434" s="227"/>
      <c r="O434" s="227"/>
      <c r="P434" s="227"/>
      <c r="Q434" s="227"/>
      <c r="R434" s="227"/>
      <c r="S434" s="227"/>
      <c r="T434" s="22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29" t="s">
        <v>128</v>
      </c>
      <c r="AU434" s="229" t="s">
        <v>84</v>
      </c>
      <c r="AV434" s="13" t="s">
        <v>84</v>
      </c>
      <c r="AW434" s="13" t="s">
        <v>34</v>
      </c>
      <c r="AX434" s="13" t="s">
        <v>81</v>
      </c>
      <c r="AY434" s="229" t="s">
        <v>119</v>
      </c>
    </row>
    <row r="435" s="2" customFormat="1" ht="14.4" customHeight="1">
      <c r="A435" s="39"/>
      <c r="B435" s="40"/>
      <c r="C435" s="205" t="s">
        <v>600</v>
      </c>
      <c r="D435" s="205" t="s">
        <v>121</v>
      </c>
      <c r="E435" s="206" t="s">
        <v>601</v>
      </c>
      <c r="F435" s="207" t="s">
        <v>602</v>
      </c>
      <c r="G435" s="208" t="s">
        <v>124</v>
      </c>
      <c r="H435" s="209">
        <v>42</v>
      </c>
      <c r="I435" s="210"/>
      <c r="J435" s="211">
        <f>ROUND(I435*H435,2)</f>
        <v>0</v>
      </c>
      <c r="K435" s="207" t="s">
        <v>125</v>
      </c>
      <c r="L435" s="45"/>
      <c r="M435" s="212" t="s">
        <v>19</v>
      </c>
      <c r="N435" s="213" t="s">
        <v>44</v>
      </c>
      <c r="O435" s="85"/>
      <c r="P435" s="214">
        <f>O435*H435</f>
        <v>0</v>
      </c>
      <c r="Q435" s="214">
        <v>0</v>
      </c>
      <c r="R435" s="214">
        <f>Q435*H435</f>
        <v>0</v>
      </c>
      <c r="S435" s="214">
        <v>0</v>
      </c>
      <c r="T435" s="215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16" t="s">
        <v>126</v>
      </c>
      <c r="AT435" s="216" t="s">
        <v>121</v>
      </c>
      <c r="AU435" s="216" t="s">
        <v>84</v>
      </c>
      <c r="AY435" s="18" t="s">
        <v>119</v>
      </c>
      <c r="BE435" s="217">
        <f>IF(N435="základní",J435,0)</f>
        <v>0</v>
      </c>
      <c r="BF435" s="217">
        <f>IF(N435="snížená",J435,0)</f>
        <v>0</v>
      </c>
      <c r="BG435" s="217">
        <f>IF(N435="zákl. přenesená",J435,0)</f>
        <v>0</v>
      </c>
      <c r="BH435" s="217">
        <f>IF(N435="sníž. přenesená",J435,0)</f>
        <v>0</v>
      </c>
      <c r="BI435" s="217">
        <f>IF(N435="nulová",J435,0)</f>
        <v>0</v>
      </c>
      <c r="BJ435" s="18" t="s">
        <v>81</v>
      </c>
      <c r="BK435" s="217">
        <f>ROUND(I435*H435,2)</f>
        <v>0</v>
      </c>
      <c r="BL435" s="18" t="s">
        <v>126</v>
      </c>
      <c r="BM435" s="216" t="s">
        <v>603</v>
      </c>
    </row>
    <row r="436" s="14" customFormat="1">
      <c r="A436" s="14"/>
      <c r="B436" s="230"/>
      <c r="C436" s="231"/>
      <c r="D436" s="220" t="s">
        <v>128</v>
      </c>
      <c r="E436" s="232" t="s">
        <v>19</v>
      </c>
      <c r="F436" s="233" t="s">
        <v>475</v>
      </c>
      <c r="G436" s="231"/>
      <c r="H436" s="232" t="s">
        <v>19</v>
      </c>
      <c r="I436" s="234"/>
      <c r="J436" s="231"/>
      <c r="K436" s="231"/>
      <c r="L436" s="235"/>
      <c r="M436" s="236"/>
      <c r="N436" s="237"/>
      <c r="O436" s="237"/>
      <c r="P436" s="237"/>
      <c r="Q436" s="237"/>
      <c r="R436" s="237"/>
      <c r="S436" s="237"/>
      <c r="T436" s="238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39" t="s">
        <v>128</v>
      </c>
      <c r="AU436" s="239" t="s">
        <v>84</v>
      </c>
      <c r="AV436" s="14" t="s">
        <v>81</v>
      </c>
      <c r="AW436" s="14" t="s">
        <v>34</v>
      </c>
      <c r="AX436" s="14" t="s">
        <v>73</v>
      </c>
      <c r="AY436" s="239" t="s">
        <v>119</v>
      </c>
    </row>
    <row r="437" s="14" customFormat="1">
      <c r="A437" s="14"/>
      <c r="B437" s="230"/>
      <c r="C437" s="231"/>
      <c r="D437" s="220" t="s">
        <v>128</v>
      </c>
      <c r="E437" s="232" t="s">
        <v>19</v>
      </c>
      <c r="F437" s="233" t="s">
        <v>245</v>
      </c>
      <c r="G437" s="231"/>
      <c r="H437" s="232" t="s">
        <v>19</v>
      </c>
      <c r="I437" s="234"/>
      <c r="J437" s="231"/>
      <c r="K437" s="231"/>
      <c r="L437" s="235"/>
      <c r="M437" s="236"/>
      <c r="N437" s="237"/>
      <c r="O437" s="237"/>
      <c r="P437" s="237"/>
      <c r="Q437" s="237"/>
      <c r="R437" s="237"/>
      <c r="S437" s="237"/>
      <c r="T437" s="238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39" t="s">
        <v>128</v>
      </c>
      <c r="AU437" s="239" t="s">
        <v>84</v>
      </c>
      <c r="AV437" s="14" t="s">
        <v>81</v>
      </c>
      <c r="AW437" s="14" t="s">
        <v>34</v>
      </c>
      <c r="AX437" s="14" t="s">
        <v>73</v>
      </c>
      <c r="AY437" s="239" t="s">
        <v>119</v>
      </c>
    </row>
    <row r="438" s="13" customFormat="1">
      <c r="A438" s="13"/>
      <c r="B438" s="218"/>
      <c r="C438" s="219"/>
      <c r="D438" s="220" t="s">
        <v>128</v>
      </c>
      <c r="E438" s="221" t="s">
        <v>19</v>
      </c>
      <c r="F438" s="222" t="s">
        <v>476</v>
      </c>
      <c r="G438" s="219"/>
      <c r="H438" s="223">
        <v>42</v>
      </c>
      <c r="I438" s="224"/>
      <c r="J438" s="219"/>
      <c r="K438" s="219"/>
      <c r="L438" s="225"/>
      <c r="M438" s="226"/>
      <c r="N438" s="227"/>
      <c r="O438" s="227"/>
      <c r="P438" s="227"/>
      <c r="Q438" s="227"/>
      <c r="R438" s="227"/>
      <c r="S438" s="227"/>
      <c r="T438" s="22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29" t="s">
        <v>128</v>
      </c>
      <c r="AU438" s="229" t="s">
        <v>84</v>
      </c>
      <c r="AV438" s="13" t="s">
        <v>84</v>
      </c>
      <c r="AW438" s="13" t="s">
        <v>34</v>
      </c>
      <c r="AX438" s="13" t="s">
        <v>81</v>
      </c>
      <c r="AY438" s="229" t="s">
        <v>119</v>
      </c>
    </row>
    <row r="439" s="2" customFormat="1" ht="24.15" customHeight="1">
      <c r="A439" s="39"/>
      <c r="B439" s="40"/>
      <c r="C439" s="205" t="s">
        <v>604</v>
      </c>
      <c r="D439" s="205" t="s">
        <v>121</v>
      </c>
      <c r="E439" s="206" t="s">
        <v>605</v>
      </c>
      <c r="F439" s="207" t="s">
        <v>606</v>
      </c>
      <c r="G439" s="208" t="s">
        <v>124</v>
      </c>
      <c r="H439" s="209">
        <v>456</v>
      </c>
      <c r="I439" s="210"/>
      <c r="J439" s="211">
        <f>ROUND(I439*H439,2)</f>
        <v>0</v>
      </c>
      <c r="K439" s="207" t="s">
        <v>125</v>
      </c>
      <c r="L439" s="45"/>
      <c r="M439" s="212" t="s">
        <v>19</v>
      </c>
      <c r="N439" s="213" t="s">
        <v>44</v>
      </c>
      <c r="O439" s="85"/>
      <c r="P439" s="214">
        <f>O439*H439</f>
        <v>0</v>
      </c>
      <c r="Q439" s="214">
        <v>0</v>
      </c>
      <c r="R439" s="214">
        <f>Q439*H439</f>
        <v>0</v>
      </c>
      <c r="S439" s="214">
        <v>0</v>
      </c>
      <c r="T439" s="215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16" t="s">
        <v>126</v>
      </c>
      <c r="AT439" s="216" t="s">
        <v>121</v>
      </c>
      <c r="AU439" s="216" t="s">
        <v>84</v>
      </c>
      <c r="AY439" s="18" t="s">
        <v>119</v>
      </c>
      <c r="BE439" s="217">
        <f>IF(N439="základní",J439,0)</f>
        <v>0</v>
      </c>
      <c r="BF439" s="217">
        <f>IF(N439="snížená",J439,0)</f>
        <v>0</v>
      </c>
      <c r="BG439" s="217">
        <f>IF(N439="zákl. přenesená",J439,0)</f>
        <v>0</v>
      </c>
      <c r="BH439" s="217">
        <f>IF(N439="sníž. přenesená",J439,0)</f>
        <v>0</v>
      </c>
      <c r="BI439" s="217">
        <f>IF(N439="nulová",J439,0)</f>
        <v>0</v>
      </c>
      <c r="BJ439" s="18" t="s">
        <v>81</v>
      </c>
      <c r="BK439" s="217">
        <f>ROUND(I439*H439,2)</f>
        <v>0</v>
      </c>
      <c r="BL439" s="18" t="s">
        <v>126</v>
      </c>
      <c r="BM439" s="216" t="s">
        <v>607</v>
      </c>
    </row>
    <row r="440" s="14" customFormat="1">
      <c r="A440" s="14"/>
      <c r="B440" s="230"/>
      <c r="C440" s="231"/>
      <c r="D440" s="220" t="s">
        <v>128</v>
      </c>
      <c r="E440" s="232" t="s">
        <v>19</v>
      </c>
      <c r="F440" s="233" t="s">
        <v>464</v>
      </c>
      <c r="G440" s="231"/>
      <c r="H440" s="232" t="s">
        <v>19</v>
      </c>
      <c r="I440" s="234"/>
      <c r="J440" s="231"/>
      <c r="K440" s="231"/>
      <c r="L440" s="235"/>
      <c r="M440" s="236"/>
      <c r="N440" s="237"/>
      <c r="O440" s="237"/>
      <c r="P440" s="237"/>
      <c r="Q440" s="237"/>
      <c r="R440" s="237"/>
      <c r="S440" s="237"/>
      <c r="T440" s="238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39" t="s">
        <v>128</v>
      </c>
      <c r="AU440" s="239" t="s">
        <v>84</v>
      </c>
      <c r="AV440" s="14" t="s">
        <v>81</v>
      </c>
      <c r="AW440" s="14" t="s">
        <v>34</v>
      </c>
      <c r="AX440" s="14" t="s">
        <v>73</v>
      </c>
      <c r="AY440" s="239" t="s">
        <v>119</v>
      </c>
    </row>
    <row r="441" s="14" customFormat="1">
      <c r="A441" s="14"/>
      <c r="B441" s="230"/>
      <c r="C441" s="231"/>
      <c r="D441" s="220" t="s">
        <v>128</v>
      </c>
      <c r="E441" s="232" t="s">
        <v>19</v>
      </c>
      <c r="F441" s="233" t="s">
        <v>245</v>
      </c>
      <c r="G441" s="231"/>
      <c r="H441" s="232" t="s">
        <v>19</v>
      </c>
      <c r="I441" s="234"/>
      <c r="J441" s="231"/>
      <c r="K441" s="231"/>
      <c r="L441" s="235"/>
      <c r="M441" s="236"/>
      <c r="N441" s="237"/>
      <c r="O441" s="237"/>
      <c r="P441" s="237"/>
      <c r="Q441" s="237"/>
      <c r="R441" s="237"/>
      <c r="S441" s="237"/>
      <c r="T441" s="238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39" t="s">
        <v>128</v>
      </c>
      <c r="AU441" s="239" t="s">
        <v>84</v>
      </c>
      <c r="AV441" s="14" t="s">
        <v>81</v>
      </c>
      <c r="AW441" s="14" t="s">
        <v>34</v>
      </c>
      <c r="AX441" s="14" t="s">
        <v>73</v>
      </c>
      <c r="AY441" s="239" t="s">
        <v>119</v>
      </c>
    </row>
    <row r="442" s="13" customFormat="1">
      <c r="A442" s="13"/>
      <c r="B442" s="218"/>
      <c r="C442" s="219"/>
      <c r="D442" s="220" t="s">
        <v>128</v>
      </c>
      <c r="E442" s="221" t="s">
        <v>19</v>
      </c>
      <c r="F442" s="222" t="s">
        <v>465</v>
      </c>
      <c r="G442" s="219"/>
      <c r="H442" s="223">
        <v>78</v>
      </c>
      <c r="I442" s="224"/>
      <c r="J442" s="219"/>
      <c r="K442" s="219"/>
      <c r="L442" s="225"/>
      <c r="M442" s="226"/>
      <c r="N442" s="227"/>
      <c r="O442" s="227"/>
      <c r="P442" s="227"/>
      <c r="Q442" s="227"/>
      <c r="R442" s="227"/>
      <c r="S442" s="227"/>
      <c r="T442" s="22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29" t="s">
        <v>128</v>
      </c>
      <c r="AU442" s="229" t="s">
        <v>84</v>
      </c>
      <c r="AV442" s="13" t="s">
        <v>84</v>
      </c>
      <c r="AW442" s="13" t="s">
        <v>34</v>
      </c>
      <c r="AX442" s="13" t="s">
        <v>73</v>
      </c>
      <c r="AY442" s="229" t="s">
        <v>119</v>
      </c>
    </row>
    <row r="443" s="13" customFormat="1">
      <c r="A443" s="13"/>
      <c r="B443" s="218"/>
      <c r="C443" s="219"/>
      <c r="D443" s="220" t="s">
        <v>128</v>
      </c>
      <c r="E443" s="221" t="s">
        <v>19</v>
      </c>
      <c r="F443" s="222" t="s">
        <v>466</v>
      </c>
      <c r="G443" s="219"/>
      <c r="H443" s="223">
        <v>105</v>
      </c>
      <c r="I443" s="224"/>
      <c r="J443" s="219"/>
      <c r="K443" s="219"/>
      <c r="L443" s="225"/>
      <c r="M443" s="226"/>
      <c r="N443" s="227"/>
      <c r="O443" s="227"/>
      <c r="P443" s="227"/>
      <c r="Q443" s="227"/>
      <c r="R443" s="227"/>
      <c r="S443" s="227"/>
      <c r="T443" s="22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29" t="s">
        <v>128</v>
      </c>
      <c r="AU443" s="229" t="s">
        <v>84</v>
      </c>
      <c r="AV443" s="13" t="s">
        <v>84</v>
      </c>
      <c r="AW443" s="13" t="s">
        <v>34</v>
      </c>
      <c r="AX443" s="13" t="s">
        <v>73</v>
      </c>
      <c r="AY443" s="229" t="s">
        <v>119</v>
      </c>
    </row>
    <row r="444" s="13" customFormat="1">
      <c r="A444" s="13"/>
      <c r="B444" s="218"/>
      <c r="C444" s="219"/>
      <c r="D444" s="220" t="s">
        <v>128</v>
      </c>
      <c r="E444" s="221" t="s">
        <v>19</v>
      </c>
      <c r="F444" s="222" t="s">
        <v>467</v>
      </c>
      <c r="G444" s="219"/>
      <c r="H444" s="223">
        <v>70</v>
      </c>
      <c r="I444" s="224"/>
      <c r="J444" s="219"/>
      <c r="K444" s="219"/>
      <c r="L444" s="225"/>
      <c r="M444" s="226"/>
      <c r="N444" s="227"/>
      <c r="O444" s="227"/>
      <c r="P444" s="227"/>
      <c r="Q444" s="227"/>
      <c r="R444" s="227"/>
      <c r="S444" s="227"/>
      <c r="T444" s="22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29" t="s">
        <v>128</v>
      </c>
      <c r="AU444" s="229" t="s">
        <v>84</v>
      </c>
      <c r="AV444" s="13" t="s">
        <v>84</v>
      </c>
      <c r="AW444" s="13" t="s">
        <v>34</v>
      </c>
      <c r="AX444" s="13" t="s">
        <v>73</v>
      </c>
      <c r="AY444" s="229" t="s">
        <v>119</v>
      </c>
    </row>
    <row r="445" s="13" customFormat="1">
      <c r="A445" s="13"/>
      <c r="B445" s="218"/>
      <c r="C445" s="219"/>
      <c r="D445" s="220" t="s">
        <v>128</v>
      </c>
      <c r="E445" s="221" t="s">
        <v>19</v>
      </c>
      <c r="F445" s="222" t="s">
        <v>468</v>
      </c>
      <c r="G445" s="219"/>
      <c r="H445" s="223">
        <v>48</v>
      </c>
      <c r="I445" s="224"/>
      <c r="J445" s="219"/>
      <c r="K445" s="219"/>
      <c r="L445" s="225"/>
      <c r="M445" s="226"/>
      <c r="N445" s="227"/>
      <c r="O445" s="227"/>
      <c r="P445" s="227"/>
      <c r="Q445" s="227"/>
      <c r="R445" s="227"/>
      <c r="S445" s="227"/>
      <c r="T445" s="22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29" t="s">
        <v>128</v>
      </c>
      <c r="AU445" s="229" t="s">
        <v>84</v>
      </c>
      <c r="AV445" s="13" t="s">
        <v>84</v>
      </c>
      <c r="AW445" s="13" t="s">
        <v>34</v>
      </c>
      <c r="AX445" s="13" t="s">
        <v>73</v>
      </c>
      <c r="AY445" s="229" t="s">
        <v>119</v>
      </c>
    </row>
    <row r="446" s="13" customFormat="1">
      <c r="A446" s="13"/>
      <c r="B446" s="218"/>
      <c r="C446" s="219"/>
      <c r="D446" s="220" t="s">
        <v>128</v>
      </c>
      <c r="E446" s="221" t="s">
        <v>19</v>
      </c>
      <c r="F446" s="222" t="s">
        <v>469</v>
      </c>
      <c r="G446" s="219"/>
      <c r="H446" s="223">
        <v>98</v>
      </c>
      <c r="I446" s="224"/>
      <c r="J446" s="219"/>
      <c r="K446" s="219"/>
      <c r="L446" s="225"/>
      <c r="M446" s="226"/>
      <c r="N446" s="227"/>
      <c r="O446" s="227"/>
      <c r="P446" s="227"/>
      <c r="Q446" s="227"/>
      <c r="R446" s="227"/>
      <c r="S446" s="227"/>
      <c r="T446" s="22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29" t="s">
        <v>128</v>
      </c>
      <c r="AU446" s="229" t="s">
        <v>84</v>
      </c>
      <c r="AV446" s="13" t="s">
        <v>84</v>
      </c>
      <c r="AW446" s="13" t="s">
        <v>34</v>
      </c>
      <c r="AX446" s="13" t="s">
        <v>73</v>
      </c>
      <c r="AY446" s="229" t="s">
        <v>119</v>
      </c>
    </row>
    <row r="447" s="13" customFormat="1">
      <c r="A447" s="13"/>
      <c r="B447" s="218"/>
      <c r="C447" s="219"/>
      <c r="D447" s="220" t="s">
        <v>128</v>
      </c>
      <c r="E447" s="221" t="s">
        <v>19</v>
      </c>
      <c r="F447" s="222" t="s">
        <v>470</v>
      </c>
      <c r="G447" s="219"/>
      <c r="H447" s="223">
        <v>57</v>
      </c>
      <c r="I447" s="224"/>
      <c r="J447" s="219"/>
      <c r="K447" s="219"/>
      <c r="L447" s="225"/>
      <c r="M447" s="226"/>
      <c r="N447" s="227"/>
      <c r="O447" s="227"/>
      <c r="P447" s="227"/>
      <c r="Q447" s="227"/>
      <c r="R447" s="227"/>
      <c r="S447" s="227"/>
      <c r="T447" s="22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29" t="s">
        <v>128</v>
      </c>
      <c r="AU447" s="229" t="s">
        <v>84</v>
      </c>
      <c r="AV447" s="13" t="s">
        <v>84</v>
      </c>
      <c r="AW447" s="13" t="s">
        <v>34</v>
      </c>
      <c r="AX447" s="13" t="s">
        <v>73</v>
      </c>
      <c r="AY447" s="229" t="s">
        <v>119</v>
      </c>
    </row>
    <row r="448" s="15" customFormat="1">
      <c r="A448" s="15"/>
      <c r="B448" s="240"/>
      <c r="C448" s="241"/>
      <c r="D448" s="220" t="s">
        <v>128</v>
      </c>
      <c r="E448" s="242" t="s">
        <v>19</v>
      </c>
      <c r="F448" s="243" t="s">
        <v>218</v>
      </c>
      <c r="G448" s="241"/>
      <c r="H448" s="244">
        <v>456</v>
      </c>
      <c r="I448" s="245"/>
      <c r="J448" s="241"/>
      <c r="K448" s="241"/>
      <c r="L448" s="246"/>
      <c r="M448" s="247"/>
      <c r="N448" s="248"/>
      <c r="O448" s="248"/>
      <c r="P448" s="248"/>
      <c r="Q448" s="248"/>
      <c r="R448" s="248"/>
      <c r="S448" s="248"/>
      <c r="T448" s="249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50" t="s">
        <v>128</v>
      </c>
      <c r="AU448" s="250" t="s">
        <v>84</v>
      </c>
      <c r="AV448" s="15" t="s">
        <v>126</v>
      </c>
      <c r="AW448" s="15" t="s">
        <v>34</v>
      </c>
      <c r="AX448" s="15" t="s">
        <v>81</v>
      </c>
      <c r="AY448" s="250" t="s">
        <v>119</v>
      </c>
    </row>
    <row r="449" s="2" customFormat="1" ht="24.15" customHeight="1">
      <c r="A449" s="39"/>
      <c r="B449" s="40"/>
      <c r="C449" s="205" t="s">
        <v>608</v>
      </c>
      <c r="D449" s="205" t="s">
        <v>121</v>
      </c>
      <c r="E449" s="206" t="s">
        <v>609</v>
      </c>
      <c r="F449" s="207" t="s">
        <v>610</v>
      </c>
      <c r="G449" s="208" t="s">
        <v>124</v>
      </c>
      <c r="H449" s="209">
        <v>1955</v>
      </c>
      <c r="I449" s="210"/>
      <c r="J449" s="211">
        <f>ROUND(I449*H449,2)</f>
        <v>0</v>
      </c>
      <c r="K449" s="207" t="s">
        <v>125</v>
      </c>
      <c r="L449" s="45"/>
      <c r="M449" s="212" t="s">
        <v>19</v>
      </c>
      <c r="N449" s="213" t="s">
        <v>44</v>
      </c>
      <c r="O449" s="85"/>
      <c r="P449" s="214">
        <f>O449*H449</f>
        <v>0</v>
      </c>
      <c r="Q449" s="214">
        <v>0</v>
      </c>
      <c r="R449" s="214">
        <f>Q449*H449</f>
        <v>0</v>
      </c>
      <c r="S449" s="214">
        <v>0</v>
      </c>
      <c r="T449" s="215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16" t="s">
        <v>126</v>
      </c>
      <c r="AT449" s="216" t="s">
        <v>121</v>
      </c>
      <c r="AU449" s="216" t="s">
        <v>84</v>
      </c>
      <c r="AY449" s="18" t="s">
        <v>119</v>
      </c>
      <c r="BE449" s="217">
        <f>IF(N449="základní",J449,0)</f>
        <v>0</v>
      </c>
      <c r="BF449" s="217">
        <f>IF(N449="snížená",J449,0)</f>
        <v>0</v>
      </c>
      <c r="BG449" s="217">
        <f>IF(N449="zákl. přenesená",J449,0)</f>
        <v>0</v>
      </c>
      <c r="BH449" s="217">
        <f>IF(N449="sníž. přenesená",J449,0)</f>
        <v>0</v>
      </c>
      <c r="BI449" s="217">
        <f>IF(N449="nulová",J449,0)</f>
        <v>0</v>
      </c>
      <c r="BJ449" s="18" t="s">
        <v>81</v>
      </c>
      <c r="BK449" s="217">
        <f>ROUND(I449*H449,2)</f>
        <v>0</v>
      </c>
      <c r="BL449" s="18" t="s">
        <v>126</v>
      </c>
      <c r="BM449" s="216" t="s">
        <v>611</v>
      </c>
    </row>
    <row r="450" s="14" customFormat="1">
      <c r="A450" s="14"/>
      <c r="B450" s="230"/>
      <c r="C450" s="231"/>
      <c r="D450" s="220" t="s">
        <v>128</v>
      </c>
      <c r="E450" s="232" t="s">
        <v>19</v>
      </c>
      <c r="F450" s="233" t="s">
        <v>244</v>
      </c>
      <c r="G450" s="231"/>
      <c r="H450" s="232" t="s">
        <v>19</v>
      </c>
      <c r="I450" s="234"/>
      <c r="J450" s="231"/>
      <c r="K450" s="231"/>
      <c r="L450" s="235"/>
      <c r="M450" s="236"/>
      <c r="N450" s="237"/>
      <c r="O450" s="237"/>
      <c r="P450" s="237"/>
      <c r="Q450" s="237"/>
      <c r="R450" s="237"/>
      <c r="S450" s="237"/>
      <c r="T450" s="238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39" t="s">
        <v>128</v>
      </c>
      <c r="AU450" s="239" t="s">
        <v>84</v>
      </c>
      <c r="AV450" s="14" t="s">
        <v>81</v>
      </c>
      <c r="AW450" s="14" t="s">
        <v>34</v>
      </c>
      <c r="AX450" s="14" t="s">
        <v>73</v>
      </c>
      <c r="AY450" s="239" t="s">
        <v>119</v>
      </c>
    </row>
    <row r="451" s="14" customFormat="1">
      <c r="A451" s="14"/>
      <c r="B451" s="230"/>
      <c r="C451" s="231"/>
      <c r="D451" s="220" t="s">
        <v>128</v>
      </c>
      <c r="E451" s="232" t="s">
        <v>19</v>
      </c>
      <c r="F451" s="233" t="s">
        <v>245</v>
      </c>
      <c r="G451" s="231"/>
      <c r="H451" s="232" t="s">
        <v>19</v>
      </c>
      <c r="I451" s="234"/>
      <c r="J451" s="231"/>
      <c r="K451" s="231"/>
      <c r="L451" s="235"/>
      <c r="M451" s="236"/>
      <c r="N451" s="237"/>
      <c r="O451" s="237"/>
      <c r="P451" s="237"/>
      <c r="Q451" s="237"/>
      <c r="R451" s="237"/>
      <c r="S451" s="237"/>
      <c r="T451" s="238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39" t="s">
        <v>128</v>
      </c>
      <c r="AU451" s="239" t="s">
        <v>84</v>
      </c>
      <c r="AV451" s="14" t="s">
        <v>81</v>
      </c>
      <c r="AW451" s="14" t="s">
        <v>34</v>
      </c>
      <c r="AX451" s="14" t="s">
        <v>73</v>
      </c>
      <c r="AY451" s="239" t="s">
        <v>119</v>
      </c>
    </row>
    <row r="452" s="13" customFormat="1">
      <c r="A452" s="13"/>
      <c r="B452" s="218"/>
      <c r="C452" s="219"/>
      <c r="D452" s="220" t="s">
        <v>128</v>
      </c>
      <c r="E452" s="221" t="s">
        <v>19</v>
      </c>
      <c r="F452" s="222" t="s">
        <v>462</v>
      </c>
      <c r="G452" s="219"/>
      <c r="H452" s="223">
        <v>1185</v>
      </c>
      <c r="I452" s="224"/>
      <c r="J452" s="219"/>
      <c r="K452" s="219"/>
      <c r="L452" s="225"/>
      <c r="M452" s="226"/>
      <c r="N452" s="227"/>
      <c r="O452" s="227"/>
      <c r="P452" s="227"/>
      <c r="Q452" s="227"/>
      <c r="R452" s="227"/>
      <c r="S452" s="227"/>
      <c r="T452" s="22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29" t="s">
        <v>128</v>
      </c>
      <c r="AU452" s="229" t="s">
        <v>84</v>
      </c>
      <c r="AV452" s="13" t="s">
        <v>84</v>
      </c>
      <c r="AW452" s="13" t="s">
        <v>34</v>
      </c>
      <c r="AX452" s="13" t="s">
        <v>73</v>
      </c>
      <c r="AY452" s="229" t="s">
        <v>119</v>
      </c>
    </row>
    <row r="453" s="14" customFormat="1">
      <c r="A453" s="14"/>
      <c r="B453" s="230"/>
      <c r="C453" s="231"/>
      <c r="D453" s="220" t="s">
        <v>128</v>
      </c>
      <c r="E453" s="232" t="s">
        <v>19</v>
      </c>
      <c r="F453" s="233" t="s">
        <v>247</v>
      </c>
      <c r="G453" s="231"/>
      <c r="H453" s="232" t="s">
        <v>19</v>
      </c>
      <c r="I453" s="234"/>
      <c r="J453" s="231"/>
      <c r="K453" s="231"/>
      <c r="L453" s="235"/>
      <c r="M453" s="236"/>
      <c r="N453" s="237"/>
      <c r="O453" s="237"/>
      <c r="P453" s="237"/>
      <c r="Q453" s="237"/>
      <c r="R453" s="237"/>
      <c r="S453" s="237"/>
      <c r="T453" s="238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39" t="s">
        <v>128</v>
      </c>
      <c r="AU453" s="239" t="s">
        <v>84</v>
      </c>
      <c r="AV453" s="14" t="s">
        <v>81</v>
      </c>
      <c r="AW453" s="14" t="s">
        <v>34</v>
      </c>
      <c r="AX453" s="14" t="s">
        <v>73</v>
      </c>
      <c r="AY453" s="239" t="s">
        <v>119</v>
      </c>
    </row>
    <row r="454" s="13" customFormat="1">
      <c r="A454" s="13"/>
      <c r="B454" s="218"/>
      <c r="C454" s="219"/>
      <c r="D454" s="220" t="s">
        <v>128</v>
      </c>
      <c r="E454" s="221" t="s">
        <v>19</v>
      </c>
      <c r="F454" s="222" t="s">
        <v>463</v>
      </c>
      <c r="G454" s="219"/>
      <c r="H454" s="223">
        <v>180</v>
      </c>
      <c r="I454" s="224"/>
      <c r="J454" s="219"/>
      <c r="K454" s="219"/>
      <c r="L454" s="225"/>
      <c r="M454" s="226"/>
      <c r="N454" s="227"/>
      <c r="O454" s="227"/>
      <c r="P454" s="227"/>
      <c r="Q454" s="227"/>
      <c r="R454" s="227"/>
      <c r="S454" s="227"/>
      <c r="T454" s="22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29" t="s">
        <v>128</v>
      </c>
      <c r="AU454" s="229" t="s">
        <v>84</v>
      </c>
      <c r="AV454" s="13" t="s">
        <v>84</v>
      </c>
      <c r="AW454" s="13" t="s">
        <v>34</v>
      </c>
      <c r="AX454" s="13" t="s">
        <v>73</v>
      </c>
      <c r="AY454" s="229" t="s">
        <v>119</v>
      </c>
    </row>
    <row r="455" s="14" customFormat="1">
      <c r="A455" s="14"/>
      <c r="B455" s="230"/>
      <c r="C455" s="231"/>
      <c r="D455" s="220" t="s">
        <v>128</v>
      </c>
      <c r="E455" s="232" t="s">
        <v>19</v>
      </c>
      <c r="F455" s="233" t="s">
        <v>471</v>
      </c>
      <c r="G455" s="231"/>
      <c r="H455" s="232" t="s">
        <v>19</v>
      </c>
      <c r="I455" s="234"/>
      <c r="J455" s="231"/>
      <c r="K455" s="231"/>
      <c r="L455" s="235"/>
      <c r="M455" s="236"/>
      <c r="N455" s="237"/>
      <c r="O455" s="237"/>
      <c r="P455" s="237"/>
      <c r="Q455" s="237"/>
      <c r="R455" s="237"/>
      <c r="S455" s="237"/>
      <c r="T455" s="238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39" t="s">
        <v>128</v>
      </c>
      <c r="AU455" s="239" t="s">
        <v>84</v>
      </c>
      <c r="AV455" s="14" t="s">
        <v>81</v>
      </c>
      <c r="AW455" s="14" t="s">
        <v>34</v>
      </c>
      <c r="AX455" s="14" t="s">
        <v>73</v>
      </c>
      <c r="AY455" s="239" t="s">
        <v>119</v>
      </c>
    </row>
    <row r="456" s="14" customFormat="1">
      <c r="A456" s="14"/>
      <c r="B456" s="230"/>
      <c r="C456" s="231"/>
      <c r="D456" s="220" t="s">
        <v>128</v>
      </c>
      <c r="E456" s="232" t="s">
        <v>19</v>
      </c>
      <c r="F456" s="233" t="s">
        <v>245</v>
      </c>
      <c r="G456" s="231"/>
      <c r="H456" s="232" t="s">
        <v>19</v>
      </c>
      <c r="I456" s="234"/>
      <c r="J456" s="231"/>
      <c r="K456" s="231"/>
      <c r="L456" s="235"/>
      <c r="M456" s="236"/>
      <c r="N456" s="237"/>
      <c r="O456" s="237"/>
      <c r="P456" s="237"/>
      <c r="Q456" s="237"/>
      <c r="R456" s="237"/>
      <c r="S456" s="237"/>
      <c r="T456" s="238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39" t="s">
        <v>128</v>
      </c>
      <c r="AU456" s="239" t="s">
        <v>84</v>
      </c>
      <c r="AV456" s="14" t="s">
        <v>81</v>
      </c>
      <c r="AW456" s="14" t="s">
        <v>34</v>
      </c>
      <c r="AX456" s="14" t="s">
        <v>73</v>
      </c>
      <c r="AY456" s="239" t="s">
        <v>119</v>
      </c>
    </row>
    <row r="457" s="13" customFormat="1">
      <c r="A457" s="13"/>
      <c r="B457" s="218"/>
      <c r="C457" s="219"/>
      <c r="D457" s="220" t="s">
        <v>128</v>
      </c>
      <c r="E457" s="221" t="s">
        <v>19</v>
      </c>
      <c r="F457" s="222" t="s">
        <v>472</v>
      </c>
      <c r="G457" s="219"/>
      <c r="H457" s="223">
        <v>470</v>
      </c>
      <c r="I457" s="224"/>
      <c r="J457" s="219"/>
      <c r="K457" s="219"/>
      <c r="L457" s="225"/>
      <c r="M457" s="226"/>
      <c r="N457" s="227"/>
      <c r="O457" s="227"/>
      <c r="P457" s="227"/>
      <c r="Q457" s="227"/>
      <c r="R457" s="227"/>
      <c r="S457" s="227"/>
      <c r="T457" s="22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29" t="s">
        <v>128</v>
      </c>
      <c r="AU457" s="229" t="s">
        <v>84</v>
      </c>
      <c r="AV457" s="13" t="s">
        <v>84</v>
      </c>
      <c r="AW457" s="13" t="s">
        <v>34</v>
      </c>
      <c r="AX457" s="13" t="s">
        <v>73</v>
      </c>
      <c r="AY457" s="229" t="s">
        <v>119</v>
      </c>
    </row>
    <row r="458" s="14" customFormat="1">
      <c r="A458" s="14"/>
      <c r="B458" s="230"/>
      <c r="C458" s="231"/>
      <c r="D458" s="220" t="s">
        <v>128</v>
      </c>
      <c r="E458" s="232" t="s">
        <v>19</v>
      </c>
      <c r="F458" s="233" t="s">
        <v>473</v>
      </c>
      <c r="G458" s="231"/>
      <c r="H458" s="232" t="s">
        <v>19</v>
      </c>
      <c r="I458" s="234"/>
      <c r="J458" s="231"/>
      <c r="K458" s="231"/>
      <c r="L458" s="235"/>
      <c r="M458" s="236"/>
      <c r="N458" s="237"/>
      <c r="O458" s="237"/>
      <c r="P458" s="237"/>
      <c r="Q458" s="237"/>
      <c r="R458" s="237"/>
      <c r="S458" s="237"/>
      <c r="T458" s="238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39" t="s">
        <v>128</v>
      </c>
      <c r="AU458" s="239" t="s">
        <v>84</v>
      </c>
      <c r="AV458" s="14" t="s">
        <v>81</v>
      </c>
      <c r="AW458" s="14" t="s">
        <v>34</v>
      </c>
      <c r="AX458" s="14" t="s">
        <v>73</v>
      </c>
      <c r="AY458" s="239" t="s">
        <v>119</v>
      </c>
    </row>
    <row r="459" s="14" customFormat="1">
      <c r="A459" s="14"/>
      <c r="B459" s="230"/>
      <c r="C459" s="231"/>
      <c r="D459" s="220" t="s">
        <v>128</v>
      </c>
      <c r="E459" s="232" t="s">
        <v>19</v>
      </c>
      <c r="F459" s="233" t="s">
        <v>247</v>
      </c>
      <c r="G459" s="231"/>
      <c r="H459" s="232" t="s">
        <v>19</v>
      </c>
      <c r="I459" s="234"/>
      <c r="J459" s="231"/>
      <c r="K459" s="231"/>
      <c r="L459" s="235"/>
      <c r="M459" s="236"/>
      <c r="N459" s="237"/>
      <c r="O459" s="237"/>
      <c r="P459" s="237"/>
      <c r="Q459" s="237"/>
      <c r="R459" s="237"/>
      <c r="S459" s="237"/>
      <c r="T459" s="238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39" t="s">
        <v>128</v>
      </c>
      <c r="AU459" s="239" t="s">
        <v>84</v>
      </c>
      <c r="AV459" s="14" t="s">
        <v>81</v>
      </c>
      <c r="AW459" s="14" t="s">
        <v>34</v>
      </c>
      <c r="AX459" s="14" t="s">
        <v>73</v>
      </c>
      <c r="AY459" s="239" t="s">
        <v>119</v>
      </c>
    </row>
    <row r="460" s="13" customFormat="1">
      <c r="A460" s="13"/>
      <c r="B460" s="218"/>
      <c r="C460" s="219"/>
      <c r="D460" s="220" t="s">
        <v>128</v>
      </c>
      <c r="E460" s="221" t="s">
        <v>19</v>
      </c>
      <c r="F460" s="222" t="s">
        <v>474</v>
      </c>
      <c r="G460" s="219"/>
      <c r="H460" s="223">
        <v>120</v>
      </c>
      <c r="I460" s="224"/>
      <c r="J460" s="219"/>
      <c r="K460" s="219"/>
      <c r="L460" s="225"/>
      <c r="M460" s="226"/>
      <c r="N460" s="227"/>
      <c r="O460" s="227"/>
      <c r="P460" s="227"/>
      <c r="Q460" s="227"/>
      <c r="R460" s="227"/>
      <c r="S460" s="227"/>
      <c r="T460" s="22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29" t="s">
        <v>128</v>
      </c>
      <c r="AU460" s="229" t="s">
        <v>84</v>
      </c>
      <c r="AV460" s="13" t="s">
        <v>84</v>
      </c>
      <c r="AW460" s="13" t="s">
        <v>34</v>
      </c>
      <c r="AX460" s="13" t="s">
        <v>73</v>
      </c>
      <c r="AY460" s="229" t="s">
        <v>119</v>
      </c>
    </row>
    <row r="461" s="15" customFormat="1">
      <c r="A461" s="15"/>
      <c r="B461" s="240"/>
      <c r="C461" s="241"/>
      <c r="D461" s="220" t="s">
        <v>128</v>
      </c>
      <c r="E461" s="242" t="s">
        <v>19</v>
      </c>
      <c r="F461" s="243" t="s">
        <v>218</v>
      </c>
      <c r="G461" s="241"/>
      <c r="H461" s="244">
        <v>1955</v>
      </c>
      <c r="I461" s="245"/>
      <c r="J461" s="241"/>
      <c r="K461" s="241"/>
      <c r="L461" s="246"/>
      <c r="M461" s="247"/>
      <c r="N461" s="248"/>
      <c r="O461" s="248"/>
      <c r="P461" s="248"/>
      <c r="Q461" s="248"/>
      <c r="R461" s="248"/>
      <c r="S461" s="248"/>
      <c r="T461" s="249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50" t="s">
        <v>128</v>
      </c>
      <c r="AU461" s="250" t="s">
        <v>84</v>
      </c>
      <c r="AV461" s="15" t="s">
        <v>126</v>
      </c>
      <c r="AW461" s="15" t="s">
        <v>34</v>
      </c>
      <c r="AX461" s="15" t="s">
        <v>81</v>
      </c>
      <c r="AY461" s="250" t="s">
        <v>119</v>
      </c>
    </row>
    <row r="462" s="2" customFormat="1" ht="24.15" customHeight="1">
      <c r="A462" s="39"/>
      <c r="B462" s="40"/>
      <c r="C462" s="205" t="s">
        <v>612</v>
      </c>
      <c r="D462" s="205" t="s">
        <v>121</v>
      </c>
      <c r="E462" s="206" t="s">
        <v>613</v>
      </c>
      <c r="F462" s="207" t="s">
        <v>614</v>
      </c>
      <c r="G462" s="208" t="s">
        <v>124</v>
      </c>
      <c r="H462" s="209">
        <v>456</v>
      </c>
      <c r="I462" s="210"/>
      <c r="J462" s="211">
        <f>ROUND(I462*H462,2)</f>
        <v>0</v>
      </c>
      <c r="K462" s="207" t="s">
        <v>125</v>
      </c>
      <c r="L462" s="45"/>
      <c r="M462" s="212" t="s">
        <v>19</v>
      </c>
      <c r="N462" s="213" t="s">
        <v>44</v>
      </c>
      <c r="O462" s="85"/>
      <c r="P462" s="214">
        <f>O462*H462</f>
        <v>0</v>
      </c>
      <c r="Q462" s="214">
        <v>0</v>
      </c>
      <c r="R462" s="214">
        <f>Q462*H462</f>
        <v>0</v>
      </c>
      <c r="S462" s="214">
        <v>0</v>
      </c>
      <c r="T462" s="215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16" t="s">
        <v>126</v>
      </c>
      <c r="AT462" s="216" t="s">
        <v>121</v>
      </c>
      <c r="AU462" s="216" t="s">
        <v>84</v>
      </c>
      <c r="AY462" s="18" t="s">
        <v>119</v>
      </c>
      <c r="BE462" s="217">
        <f>IF(N462="základní",J462,0)</f>
        <v>0</v>
      </c>
      <c r="BF462" s="217">
        <f>IF(N462="snížená",J462,0)</f>
        <v>0</v>
      </c>
      <c r="BG462" s="217">
        <f>IF(N462="zákl. přenesená",J462,0)</f>
        <v>0</v>
      </c>
      <c r="BH462" s="217">
        <f>IF(N462="sníž. přenesená",J462,0)</f>
        <v>0</v>
      </c>
      <c r="BI462" s="217">
        <f>IF(N462="nulová",J462,0)</f>
        <v>0</v>
      </c>
      <c r="BJ462" s="18" t="s">
        <v>81</v>
      </c>
      <c r="BK462" s="217">
        <f>ROUND(I462*H462,2)</f>
        <v>0</v>
      </c>
      <c r="BL462" s="18" t="s">
        <v>126</v>
      </c>
      <c r="BM462" s="216" t="s">
        <v>615</v>
      </c>
    </row>
    <row r="463" s="14" customFormat="1">
      <c r="A463" s="14"/>
      <c r="B463" s="230"/>
      <c r="C463" s="231"/>
      <c r="D463" s="220" t="s">
        <v>128</v>
      </c>
      <c r="E463" s="232" t="s">
        <v>19</v>
      </c>
      <c r="F463" s="233" t="s">
        <v>464</v>
      </c>
      <c r="G463" s="231"/>
      <c r="H463" s="232" t="s">
        <v>19</v>
      </c>
      <c r="I463" s="234"/>
      <c r="J463" s="231"/>
      <c r="K463" s="231"/>
      <c r="L463" s="235"/>
      <c r="M463" s="236"/>
      <c r="N463" s="237"/>
      <c r="O463" s="237"/>
      <c r="P463" s="237"/>
      <c r="Q463" s="237"/>
      <c r="R463" s="237"/>
      <c r="S463" s="237"/>
      <c r="T463" s="238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39" t="s">
        <v>128</v>
      </c>
      <c r="AU463" s="239" t="s">
        <v>84</v>
      </c>
      <c r="AV463" s="14" t="s">
        <v>81</v>
      </c>
      <c r="AW463" s="14" t="s">
        <v>34</v>
      </c>
      <c r="AX463" s="14" t="s">
        <v>73</v>
      </c>
      <c r="AY463" s="239" t="s">
        <v>119</v>
      </c>
    </row>
    <row r="464" s="14" customFormat="1">
      <c r="A464" s="14"/>
      <c r="B464" s="230"/>
      <c r="C464" s="231"/>
      <c r="D464" s="220" t="s">
        <v>128</v>
      </c>
      <c r="E464" s="232" t="s">
        <v>19</v>
      </c>
      <c r="F464" s="233" t="s">
        <v>245</v>
      </c>
      <c r="G464" s="231"/>
      <c r="H464" s="232" t="s">
        <v>19</v>
      </c>
      <c r="I464" s="234"/>
      <c r="J464" s="231"/>
      <c r="K464" s="231"/>
      <c r="L464" s="235"/>
      <c r="M464" s="236"/>
      <c r="N464" s="237"/>
      <c r="O464" s="237"/>
      <c r="P464" s="237"/>
      <c r="Q464" s="237"/>
      <c r="R464" s="237"/>
      <c r="S464" s="237"/>
      <c r="T464" s="238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39" t="s">
        <v>128</v>
      </c>
      <c r="AU464" s="239" t="s">
        <v>84</v>
      </c>
      <c r="AV464" s="14" t="s">
        <v>81</v>
      </c>
      <c r="AW464" s="14" t="s">
        <v>34</v>
      </c>
      <c r="AX464" s="14" t="s">
        <v>73</v>
      </c>
      <c r="AY464" s="239" t="s">
        <v>119</v>
      </c>
    </row>
    <row r="465" s="13" customFormat="1">
      <c r="A465" s="13"/>
      <c r="B465" s="218"/>
      <c r="C465" s="219"/>
      <c r="D465" s="220" t="s">
        <v>128</v>
      </c>
      <c r="E465" s="221" t="s">
        <v>19</v>
      </c>
      <c r="F465" s="222" t="s">
        <v>465</v>
      </c>
      <c r="G465" s="219"/>
      <c r="H465" s="223">
        <v>78</v>
      </c>
      <c r="I465" s="224"/>
      <c r="J465" s="219"/>
      <c r="K465" s="219"/>
      <c r="L465" s="225"/>
      <c r="M465" s="226"/>
      <c r="N465" s="227"/>
      <c r="O465" s="227"/>
      <c r="P465" s="227"/>
      <c r="Q465" s="227"/>
      <c r="R465" s="227"/>
      <c r="S465" s="227"/>
      <c r="T465" s="22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29" t="s">
        <v>128</v>
      </c>
      <c r="AU465" s="229" t="s">
        <v>84</v>
      </c>
      <c r="AV465" s="13" t="s">
        <v>84</v>
      </c>
      <c r="AW465" s="13" t="s">
        <v>34</v>
      </c>
      <c r="AX465" s="13" t="s">
        <v>73</v>
      </c>
      <c r="AY465" s="229" t="s">
        <v>119</v>
      </c>
    </row>
    <row r="466" s="13" customFormat="1">
      <c r="A466" s="13"/>
      <c r="B466" s="218"/>
      <c r="C466" s="219"/>
      <c r="D466" s="220" t="s">
        <v>128</v>
      </c>
      <c r="E466" s="221" t="s">
        <v>19</v>
      </c>
      <c r="F466" s="222" t="s">
        <v>466</v>
      </c>
      <c r="G466" s="219"/>
      <c r="H466" s="223">
        <v>105</v>
      </c>
      <c r="I466" s="224"/>
      <c r="J466" s="219"/>
      <c r="K466" s="219"/>
      <c r="L466" s="225"/>
      <c r="M466" s="226"/>
      <c r="N466" s="227"/>
      <c r="O466" s="227"/>
      <c r="P466" s="227"/>
      <c r="Q466" s="227"/>
      <c r="R466" s="227"/>
      <c r="S466" s="227"/>
      <c r="T466" s="22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29" t="s">
        <v>128</v>
      </c>
      <c r="AU466" s="229" t="s">
        <v>84</v>
      </c>
      <c r="AV466" s="13" t="s">
        <v>84</v>
      </c>
      <c r="AW466" s="13" t="s">
        <v>34</v>
      </c>
      <c r="AX466" s="13" t="s">
        <v>73</v>
      </c>
      <c r="AY466" s="229" t="s">
        <v>119</v>
      </c>
    </row>
    <row r="467" s="13" customFormat="1">
      <c r="A467" s="13"/>
      <c r="B467" s="218"/>
      <c r="C467" s="219"/>
      <c r="D467" s="220" t="s">
        <v>128</v>
      </c>
      <c r="E467" s="221" t="s">
        <v>19</v>
      </c>
      <c r="F467" s="222" t="s">
        <v>467</v>
      </c>
      <c r="G467" s="219"/>
      <c r="H467" s="223">
        <v>70</v>
      </c>
      <c r="I467" s="224"/>
      <c r="J467" s="219"/>
      <c r="K467" s="219"/>
      <c r="L467" s="225"/>
      <c r="M467" s="226"/>
      <c r="N467" s="227"/>
      <c r="O467" s="227"/>
      <c r="P467" s="227"/>
      <c r="Q467" s="227"/>
      <c r="R467" s="227"/>
      <c r="S467" s="227"/>
      <c r="T467" s="22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29" t="s">
        <v>128</v>
      </c>
      <c r="AU467" s="229" t="s">
        <v>84</v>
      </c>
      <c r="AV467" s="13" t="s">
        <v>84</v>
      </c>
      <c r="AW467" s="13" t="s">
        <v>34</v>
      </c>
      <c r="AX467" s="13" t="s">
        <v>73</v>
      </c>
      <c r="AY467" s="229" t="s">
        <v>119</v>
      </c>
    </row>
    <row r="468" s="13" customFormat="1">
      <c r="A468" s="13"/>
      <c r="B468" s="218"/>
      <c r="C468" s="219"/>
      <c r="D468" s="220" t="s">
        <v>128</v>
      </c>
      <c r="E468" s="221" t="s">
        <v>19</v>
      </c>
      <c r="F468" s="222" t="s">
        <v>468</v>
      </c>
      <c r="G468" s="219"/>
      <c r="H468" s="223">
        <v>48</v>
      </c>
      <c r="I468" s="224"/>
      <c r="J468" s="219"/>
      <c r="K468" s="219"/>
      <c r="L468" s="225"/>
      <c r="M468" s="226"/>
      <c r="N468" s="227"/>
      <c r="O468" s="227"/>
      <c r="P468" s="227"/>
      <c r="Q468" s="227"/>
      <c r="R468" s="227"/>
      <c r="S468" s="227"/>
      <c r="T468" s="228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29" t="s">
        <v>128</v>
      </c>
      <c r="AU468" s="229" t="s">
        <v>84</v>
      </c>
      <c r="AV468" s="13" t="s">
        <v>84</v>
      </c>
      <c r="AW468" s="13" t="s">
        <v>34</v>
      </c>
      <c r="AX468" s="13" t="s">
        <v>73</v>
      </c>
      <c r="AY468" s="229" t="s">
        <v>119</v>
      </c>
    </row>
    <row r="469" s="13" customFormat="1">
      <c r="A469" s="13"/>
      <c r="B469" s="218"/>
      <c r="C469" s="219"/>
      <c r="D469" s="220" t="s">
        <v>128</v>
      </c>
      <c r="E469" s="221" t="s">
        <v>19</v>
      </c>
      <c r="F469" s="222" t="s">
        <v>469</v>
      </c>
      <c r="G469" s="219"/>
      <c r="H469" s="223">
        <v>98</v>
      </c>
      <c r="I469" s="224"/>
      <c r="J469" s="219"/>
      <c r="K469" s="219"/>
      <c r="L469" s="225"/>
      <c r="M469" s="226"/>
      <c r="N469" s="227"/>
      <c r="O469" s="227"/>
      <c r="P469" s="227"/>
      <c r="Q469" s="227"/>
      <c r="R469" s="227"/>
      <c r="S469" s="227"/>
      <c r="T469" s="22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29" t="s">
        <v>128</v>
      </c>
      <c r="AU469" s="229" t="s">
        <v>84</v>
      </c>
      <c r="AV469" s="13" t="s">
        <v>84</v>
      </c>
      <c r="AW469" s="13" t="s">
        <v>34</v>
      </c>
      <c r="AX469" s="13" t="s">
        <v>73</v>
      </c>
      <c r="AY469" s="229" t="s">
        <v>119</v>
      </c>
    </row>
    <row r="470" s="13" customFormat="1">
      <c r="A470" s="13"/>
      <c r="B470" s="218"/>
      <c r="C470" s="219"/>
      <c r="D470" s="220" t="s">
        <v>128</v>
      </c>
      <c r="E470" s="221" t="s">
        <v>19</v>
      </c>
      <c r="F470" s="222" t="s">
        <v>470</v>
      </c>
      <c r="G470" s="219"/>
      <c r="H470" s="223">
        <v>57</v>
      </c>
      <c r="I470" s="224"/>
      <c r="J470" s="219"/>
      <c r="K470" s="219"/>
      <c r="L470" s="225"/>
      <c r="M470" s="226"/>
      <c r="N470" s="227"/>
      <c r="O470" s="227"/>
      <c r="P470" s="227"/>
      <c r="Q470" s="227"/>
      <c r="R470" s="227"/>
      <c r="S470" s="227"/>
      <c r="T470" s="228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29" t="s">
        <v>128</v>
      </c>
      <c r="AU470" s="229" t="s">
        <v>84</v>
      </c>
      <c r="AV470" s="13" t="s">
        <v>84</v>
      </c>
      <c r="AW470" s="13" t="s">
        <v>34</v>
      </c>
      <c r="AX470" s="13" t="s">
        <v>73</v>
      </c>
      <c r="AY470" s="229" t="s">
        <v>119</v>
      </c>
    </row>
    <row r="471" s="15" customFormat="1">
      <c r="A471" s="15"/>
      <c r="B471" s="240"/>
      <c r="C471" s="241"/>
      <c r="D471" s="220" t="s">
        <v>128</v>
      </c>
      <c r="E471" s="242" t="s">
        <v>19</v>
      </c>
      <c r="F471" s="243" t="s">
        <v>218</v>
      </c>
      <c r="G471" s="241"/>
      <c r="H471" s="244">
        <v>456</v>
      </c>
      <c r="I471" s="245"/>
      <c r="J471" s="241"/>
      <c r="K471" s="241"/>
      <c r="L471" s="246"/>
      <c r="M471" s="247"/>
      <c r="N471" s="248"/>
      <c r="O471" s="248"/>
      <c r="P471" s="248"/>
      <c r="Q471" s="248"/>
      <c r="R471" s="248"/>
      <c r="S471" s="248"/>
      <c r="T471" s="249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50" t="s">
        <v>128</v>
      </c>
      <c r="AU471" s="250" t="s">
        <v>84</v>
      </c>
      <c r="AV471" s="15" t="s">
        <v>126</v>
      </c>
      <c r="AW471" s="15" t="s">
        <v>34</v>
      </c>
      <c r="AX471" s="15" t="s">
        <v>81</v>
      </c>
      <c r="AY471" s="250" t="s">
        <v>119</v>
      </c>
    </row>
    <row r="472" s="2" customFormat="1" ht="24.15" customHeight="1">
      <c r="A472" s="39"/>
      <c r="B472" s="40"/>
      <c r="C472" s="205" t="s">
        <v>616</v>
      </c>
      <c r="D472" s="205" t="s">
        <v>121</v>
      </c>
      <c r="E472" s="206" t="s">
        <v>617</v>
      </c>
      <c r="F472" s="207" t="s">
        <v>618</v>
      </c>
      <c r="G472" s="208" t="s">
        <v>124</v>
      </c>
      <c r="H472" s="209">
        <v>1955</v>
      </c>
      <c r="I472" s="210"/>
      <c r="J472" s="211">
        <f>ROUND(I472*H472,2)</f>
        <v>0</v>
      </c>
      <c r="K472" s="207" t="s">
        <v>125</v>
      </c>
      <c r="L472" s="45"/>
      <c r="M472" s="212" t="s">
        <v>19</v>
      </c>
      <c r="N472" s="213" t="s">
        <v>44</v>
      </c>
      <c r="O472" s="85"/>
      <c r="P472" s="214">
        <f>O472*H472</f>
        <v>0</v>
      </c>
      <c r="Q472" s="214">
        <v>0</v>
      </c>
      <c r="R472" s="214">
        <f>Q472*H472</f>
        <v>0</v>
      </c>
      <c r="S472" s="214">
        <v>0</v>
      </c>
      <c r="T472" s="215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16" t="s">
        <v>126</v>
      </c>
      <c r="AT472" s="216" t="s">
        <v>121</v>
      </c>
      <c r="AU472" s="216" t="s">
        <v>84</v>
      </c>
      <c r="AY472" s="18" t="s">
        <v>119</v>
      </c>
      <c r="BE472" s="217">
        <f>IF(N472="základní",J472,0)</f>
        <v>0</v>
      </c>
      <c r="BF472" s="217">
        <f>IF(N472="snížená",J472,0)</f>
        <v>0</v>
      </c>
      <c r="BG472" s="217">
        <f>IF(N472="zákl. přenesená",J472,0)</f>
        <v>0</v>
      </c>
      <c r="BH472" s="217">
        <f>IF(N472="sníž. přenesená",J472,0)</f>
        <v>0</v>
      </c>
      <c r="BI472" s="217">
        <f>IF(N472="nulová",J472,0)</f>
        <v>0</v>
      </c>
      <c r="BJ472" s="18" t="s">
        <v>81</v>
      </c>
      <c r="BK472" s="217">
        <f>ROUND(I472*H472,2)</f>
        <v>0</v>
      </c>
      <c r="BL472" s="18" t="s">
        <v>126</v>
      </c>
      <c r="BM472" s="216" t="s">
        <v>619</v>
      </c>
    </row>
    <row r="473" s="14" customFormat="1">
      <c r="A473" s="14"/>
      <c r="B473" s="230"/>
      <c r="C473" s="231"/>
      <c r="D473" s="220" t="s">
        <v>128</v>
      </c>
      <c r="E473" s="232" t="s">
        <v>19</v>
      </c>
      <c r="F473" s="233" t="s">
        <v>244</v>
      </c>
      <c r="G473" s="231"/>
      <c r="H473" s="232" t="s">
        <v>19</v>
      </c>
      <c r="I473" s="234"/>
      <c r="J473" s="231"/>
      <c r="K473" s="231"/>
      <c r="L473" s="235"/>
      <c r="M473" s="236"/>
      <c r="N473" s="237"/>
      <c r="O473" s="237"/>
      <c r="P473" s="237"/>
      <c r="Q473" s="237"/>
      <c r="R473" s="237"/>
      <c r="S473" s="237"/>
      <c r="T473" s="238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39" t="s">
        <v>128</v>
      </c>
      <c r="AU473" s="239" t="s">
        <v>84</v>
      </c>
      <c r="AV473" s="14" t="s">
        <v>81</v>
      </c>
      <c r="AW473" s="14" t="s">
        <v>34</v>
      </c>
      <c r="AX473" s="14" t="s">
        <v>73</v>
      </c>
      <c r="AY473" s="239" t="s">
        <v>119</v>
      </c>
    </row>
    <row r="474" s="14" customFormat="1">
      <c r="A474" s="14"/>
      <c r="B474" s="230"/>
      <c r="C474" s="231"/>
      <c r="D474" s="220" t="s">
        <v>128</v>
      </c>
      <c r="E474" s="232" t="s">
        <v>19</v>
      </c>
      <c r="F474" s="233" t="s">
        <v>245</v>
      </c>
      <c r="G474" s="231"/>
      <c r="H474" s="232" t="s">
        <v>19</v>
      </c>
      <c r="I474" s="234"/>
      <c r="J474" s="231"/>
      <c r="K474" s="231"/>
      <c r="L474" s="235"/>
      <c r="M474" s="236"/>
      <c r="N474" s="237"/>
      <c r="O474" s="237"/>
      <c r="P474" s="237"/>
      <c r="Q474" s="237"/>
      <c r="R474" s="237"/>
      <c r="S474" s="237"/>
      <c r="T474" s="238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39" t="s">
        <v>128</v>
      </c>
      <c r="AU474" s="239" t="s">
        <v>84</v>
      </c>
      <c r="AV474" s="14" t="s">
        <v>81</v>
      </c>
      <c r="AW474" s="14" t="s">
        <v>34</v>
      </c>
      <c r="AX474" s="14" t="s">
        <v>73</v>
      </c>
      <c r="AY474" s="239" t="s">
        <v>119</v>
      </c>
    </row>
    <row r="475" s="13" customFormat="1">
      <c r="A475" s="13"/>
      <c r="B475" s="218"/>
      <c r="C475" s="219"/>
      <c r="D475" s="220" t="s">
        <v>128</v>
      </c>
      <c r="E475" s="221" t="s">
        <v>19</v>
      </c>
      <c r="F475" s="222" t="s">
        <v>462</v>
      </c>
      <c r="G475" s="219"/>
      <c r="H475" s="223">
        <v>1185</v>
      </c>
      <c r="I475" s="224"/>
      <c r="J475" s="219"/>
      <c r="K475" s="219"/>
      <c r="L475" s="225"/>
      <c r="M475" s="226"/>
      <c r="N475" s="227"/>
      <c r="O475" s="227"/>
      <c r="P475" s="227"/>
      <c r="Q475" s="227"/>
      <c r="R475" s="227"/>
      <c r="S475" s="227"/>
      <c r="T475" s="228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29" t="s">
        <v>128</v>
      </c>
      <c r="AU475" s="229" t="s">
        <v>84</v>
      </c>
      <c r="AV475" s="13" t="s">
        <v>84</v>
      </c>
      <c r="AW475" s="13" t="s">
        <v>34</v>
      </c>
      <c r="AX475" s="13" t="s">
        <v>73</v>
      </c>
      <c r="AY475" s="229" t="s">
        <v>119</v>
      </c>
    </row>
    <row r="476" s="14" customFormat="1">
      <c r="A476" s="14"/>
      <c r="B476" s="230"/>
      <c r="C476" s="231"/>
      <c r="D476" s="220" t="s">
        <v>128</v>
      </c>
      <c r="E476" s="232" t="s">
        <v>19</v>
      </c>
      <c r="F476" s="233" t="s">
        <v>247</v>
      </c>
      <c r="G476" s="231"/>
      <c r="H476" s="232" t="s">
        <v>19</v>
      </c>
      <c r="I476" s="234"/>
      <c r="J476" s="231"/>
      <c r="K476" s="231"/>
      <c r="L476" s="235"/>
      <c r="M476" s="236"/>
      <c r="N476" s="237"/>
      <c r="O476" s="237"/>
      <c r="P476" s="237"/>
      <c r="Q476" s="237"/>
      <c r="R476" s="237"/>
      <c r="S476" s="237"/>
      <c r="T476" s="238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39" t="s">
        <v>128</v>
      </c>
      <c r="AU476" s="239" t="s">
        <v>84</v>
      </c>
      <c r="AV476" s="14" t="s">
        <v>81</v>
      </c>
      <c r="AW476" s="14" t="s">
        <v>34</v>
      </c>
      <c r="AX476" s="14" t="s">
        <v>73</v>
      </c>
      <c r="AY476" s="239" t="s">
        <v>119</v>
      </c>
    </row>
    <row r="477" s="13" customFormat="1">
      <c r="A477" s="13"/>
      <c r="B477" s="218"/>
      <c r="C477" s="219"/>
      <c r="D477" s="220" t="s">
        <v>128</v>
      </c>
      <c r="E477" s="221" t="s">
        <v>19</v>
      </c>
      <c r="F477" s="222" t="s">
        <v>463</v>
      </c>
      <c r="G477" s="219"/>
      <c r="H477" s="223">
        <v>180</v>
      </c>
      <c r="I477" s="224"/>
      <c r="J477" s="219"/>
      <c r="K477" s="219"/>
      <c r="L477" s="225"/>
      <c r="M477" s="226"/>
      <c r="N477" s="227"/>
      <c r="O477" s="227"/>
      <c r="P477" s="227"/>
      <c r="Q477" s="227"/>
      <c r="R477" s="227"/>
      <c r="S477" s="227"/>
      <c r="T477" s="22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29" t="s">
        <v>128</v>
      </c>
      <c r="AU477" s="229" t="s">
        <v>84</v>
      </c>
      <c r="AV477" s="13" t="s">
        <v>84</v>
      </c>
      <c r="AW477" s="13" t="s">
        <v>34</v>
      </c>
      <c r="AX477" s="13" t="s">
        <v>73</v>
      </c>
      <c r="AY477" s="229" t="s">
        <v>119</v>
      </c>
    </row>
    <row r="478" s="14" customFormat="1">
      <c r="A478" s="14"/>
      <c r="B478" s="230"/>
      <c r="C478" s="231"/>
      <c r="D478" s="220" t="s">
        <v>128</v>
      </c>
      <c r="E478" s="232" t="s">
        <v>19</v>
      </c>
      <c r="F478" s="233" t="s">
        <v>471</v>
      </c>
      <c r="G478" s="231"/>
      <c r="H478" s="232" t="s">
        <v>19</v>
      </c>
      <c r="I478" s="234"/>
      <c r="J478" s="231"/>
      <c r="K478" s="231"/>
      <c r="L478" s="235"/>
      <c r="M478" s="236"/>
      <c r="N478" s="237"/>
      <c r="O478" s="237"/>
      <c r="P478" s="237"/>
      <c r="Q478" s="237"/>
      <c r="R478" s="237"/>
      <c r="S478" s="237"/>
      <c r="T478" s="238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39" t="s">
        <v>128</v>
      </c>
      <c r="AU478" s="239" t="s">
        <v>84</v>
      </c>
      <c r="AV478" s="14" t="s">
        <v>81</v>
      </c>
      <c r="AW478" s="14" t="s">
        <v>34</v>
      </c>
      <c r="AX478" s="14" t="s">
        <v>73</v>
      </c>
      <c r="AY478" s="239" t="s">
        <v>119</v>
      </c>
    </row>
    <row r="479" s="14" customFormat="1">
      <c r="A479" s="14"/>
      <c r="B479" s="230"/>
      <c r="C479" s="231"/>
      <c r="D479" s="220" t="s">
        <v>128</v>
      </c>
      <c r="E479" s="232" t="s">
        <v>19</v>
      </c>
      <c r="F479" s="233" t="s">
        <v>245</v>
      </c>
      <c r="G479" s="231"/>
      <c r="H479" s="232" t="s">
        <v>19</v>
      </c>
      <c r="I479" s="234"/>
      <c r="J479" s="231"/>
      <c r="K479" s="231"/>
      <c r="L479" s="235"/>
      <c r="M479" s="236"/>
      <c r="N479" s="237"/>
      <c r="O479" s="237"/>
      <c r="P479" s="237"/>
      <c r="Q479" s="237"/>
      <c r="R479" s="237"/>
      <c r="S479" s="237"/>
      <c r="T479" s="238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39" t="s">
        <v>128</v>
      </c>
      <c r="AU479" s="239" t="s">
        <v>84</v>
      </c>
      <c r="AV479" s="14" t="s">
        <v>81</v>
      </c>
      <c r="AW479" s="14" t="s">
        <v>34</v>
      </c>
      <c r="AX479" s="14" t="s">
        <v>73</v>
      </c>
      <c r="AY479" s="239" t="s">
        <v>119</v>
      </c>
    </row>
    <row r="480" s="13" customFormat="1">
      <c r="A480" s="13"/>
      <c r="B480" s="218"/>
      <c r="C480" s="219"/>
      <c r="D480" s="220" t="s">
        <v>128</v>
      </c>
      <c r="E480" s="221" t="s">
        <v>19</v>
      </c>
      <c r="F480" s="222" t="s">
        <v>472</v>
      </c>
      <c r="G480" s="219"/>
      <c r="H480" s="223">
        <v>470</v>
      </c>
      <c r="I480" s="224"/>
      <c r="J480" s="219"/>
      <c r="K480" s="219"/>
      <c r="L480" s="225"/>
      <c r="M480" s="226"/>
      <c r="N480" s="227"/>
      <c r="O480" s="227"/>
      <c r="P480" s="227"/>
      <c r="Q480" s="227"/>
      <c r="R480" s="227"/>
      <c r="S480" s="227"/>
      <c r="T480" s="22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29" t="s">
        <v>128</v>
      </c>
      <c r="AU480" s="229" t="s">
        <v>84</v>
      </c>
      <c r="AV480" s="13" t="s">
        <v>84</v>
      </c>
      <c r="AW480" s="13" t="s">
        <v>34</v>
      </c>
      <c r="AX480" s="13" t="s">
        <v>73</v>
      </c>
      <c r="AY480" s="229" t="s">
        <v>119</v>
      </c>
    </row>
    <row r="481" s="14" customFormat="1">
      <c r="A481" s="14"/>
      <c r="B481" s="230"/>
      <c r="C481" s="231"/>
      <c r="D481" s="220" t="s">
        <v>128</v>
      </c>
      <c r="E481" s="232" t="s">
        <v>19</v>
      </c>
      <c r="F481" s="233" t="s">
        <v>473</v>
      </c>
      <c r="G481" s="231"/>
      <c r="H481" s="232" t="s">
        <v>19</v>
      </c>
      <c r="I481" s="234"/>
      <c r="J481" s="231"/>
      <c r="K481" s="231"/>
      <c r="L481" s="235"/>
      <c r="M481" s="236"/>
      <c r="N481" s="237"/>
      <c r="O481" s="237"/>
      <c r="P481" s="237"/>
      <c r="Q481" s="237"/>
      <c r="R481" s="237"/>
      <c r="S481" s="237"/>
      <c r="T481" s="238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39" t="s">
        <v>128</v>
      </c>
      <c r="AU481" s="239" t="s">
        <v>84</v>
      </c>
      <c r="AV481" s="14" t="s">
        <v>81</v>
      </c>
      <c r="AW481" s="14" t="s">
        <v>34</v>
      </c>
      <c r="AX481" s="14" t="s">
        <v>73</v>
      </c>
      <c r="AY481" s="239" t="s">
        <v>119</v>
      </c>
    </row>
    <row r="482" s="14" customFormat="1">
      <c r="A482" s="14"/>
      <c r="B482" s="230"/>
      <c r="C482" s="231"/>
      <c r="D482" s="220" t="s">
        <v>128</v>
      </c>
      <c r="E482" s="232" t="s">
        <v>19</v>
      </c>
      <c r="F482" s="233" t="s">
        <v>247</v>
      </c>
      <c r="G482" s="231"/>
      <c r="H482" s="232" t="s">
        <v>19</v>
      </c>
      <c r="I482" s="234"/>
      <c r="J482" s="231"/>
      <c r="K482" s="231"/>
      <c r="L482" s="235"/>
      <c r="M482" s="236"/>
      <c r="N482" s="237"/>
      <c r="O482" s="237"/>
      <c r="P482" s="237"/>
      <c r="Q482" s="237"/>
      <c r="R482" s="237"/>
      <c r="S482" s="237"/>
      <c r="T482" s="238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39" t="s">
        <v>128</v>
      </c>
      <c r="AU482" s="239" t="s">
        <v>84</v>
      </c>
      <c r="AV482" s="14" t="s">
        <v>81</v>
      </c>
      <c r="AW482" s="14" t="s">
        <v>34</v>
      </c>
      <c r="AX482" s="14" t="s">
        <v>73</v>
      </c>
      <c r="AY482" s="239" t="s">
        <v>119</v>
      </c>
    </row>
    <row r="483" s="13" customFormat="1">
      <c r="A483" s="13"/>
      <c r="B483" s="218"/>
      <c r="C483" s="219"/>
      <c r="D483" s="220" t="s">
        <v>128</v>
      </c>
      <c r="E483" s="221" t="s">
        <v>19</v>
      </c>
      <c r="F483" s="222" t="s">
        <v>474</v>
      </c>
      <c r="G483" s="219"/>
      <c r="H483" s="223">
        <v>120</v>
      </c>
      <c r="I483" s="224"/>
      <c r="J483" s="219"/>
      <c r="K483" s="219"/>
      <c r="L483" s="225"/>
      <c r="M483" s="226"/>
      <c r="N483" s="227"/>
      <c r="O483" s="227"/>
      <c r="P483" s="227"/>
      <c r="Q483" s="227"/>
      <c r="R483" s="227"/>
      <c r="S483" s="227"/>
      <c r="T483" s="22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29" t="s">
        <v>128</v>
      </c>
      <c r="AU483" s="229" t="s">
        <v>84</v>
      </c>
      <c r="AV483" s="13" t="s">
        <v>84</v>
      </c>
      <c r="AW483" s="13" t="s">
        <v>34</v>
      </c>
      <c r="AX483" s="13" t="s">
        <v>73</v>
      </c>
      <c r="AY483" s="229" t="s">
        <v>119</v>
      </c>
    </row>
    <row r="484" s="15" customFormat="1">
      <c r="A484" s="15"/>
      <c r="B484" s="240"/>
      <c r="C484" s="241"/>
      <c r="D484" s="220" t="s">
        <v>128</v>
      </c>
      <c r="E484" s="242" t="s">
        <v>19</v>
      </c>
      <c r="F484" s="243" t="s">
        <v>218</v>
      </c>
      <c r="G484" s="241"/>
      <c r="H484" s="244">
        <v>1955</v>
      </c>
      <c r="I484" s="245"/>
      <c r="J484" s="241"/>
      <c r="K484" s="241"/>
      <c r="L484" s="246"/>
      <c r="M484" s="247"/>
      <c r="N484" s="248"/>
      <c r="O484" s="248"/>
      <c r="P484" s="248"/>
      <c r="Q484" s="248"/>
      <c r="R484" s="248"/>
      <c r="S484" s="248"/>
      <c r="T484" s="249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50" t="s">
        <v>128</v>
      </c>
      <c r="AU484" s="250" t="s">
        <v>84</v>
      </c>
      <c r="AV484" s="15" t="s">
        <v>126</v>
      </c>
      <c r="AW484" s="15" t="s">
        <v>34</v>
      </c>
      <c r="AX484" s="15" t="s">
        <v>81</v>
      </c>
      <c r="AY484" s="250" t="s">
        <v>119</v>
      </c>
    </row>
    <row r="485" s="2" customFormat="1" ht="37.8" customHeight="1">
      <c r="A485" s="39"/>
      <c r="B485" s="40"/>
      <c r="C485" s="205" t="s">
        <v>620</v>
      </c>
      <c r="D485" s="205" t="s">
        <v>121</v>
      </c>
      <c r="E485" s="206" t="s">
        <v>621</v>
      </c>
      <c r="F485" s="207" t="s">
        <v>622</v>
      </c>
      <c r="G485" s="208" t="s">
        <v>124</v>
      </c>
      <c r="H485" s="209">
        <v>40.5</v>
      </c>
      <c r="I485" s="210"/>
      <c r="J485" s="211">
        <f>ROUND(I485*H485,2)</f>
        <v>0</v>
      </c>
      <c r="K485" s="207" t="s">
        <v>125</v>
      </c>
      <c r="L485" s="45"/>
      <c r="M485" s="212" t="s">
        <v>19</v>
      </c>
      <c r="N485" s="213" t="s">
        <v>44</v>
      </c>
      <c r="O485" s="85"/>
      <c r="P485" s="214">
        <f>O485*H485</f>
        <v>0</v>
      </c>
      <c r="Q485" s="214">
        <v>0.084250000000000005</v>
      </c>
      <c r="R485" s="214">
        <f>Q485*H485</f>
        <v>3.4121250000000001</v>
      </c>
      <c r="S485" s="214">
        <v>0</v>
      </c>
      <c r="T485" s="215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16" t="s">
        <v>126</v>
      </c>
      <c r="AT485" s="216" t="s">
        <v>121</v>
      </c>
      <c r="AU485" s="216" t="s">
        <v>84</v>
      </c>
      <c r="AY485" s="18" t="s">
        <v>119</v>
      </c>
      <c r="BE485" s="217">
        <f>IF(N485="základní",J485,0)</f>
        <v>0</v>
      </c>
      <c r="BF485" s="217">
        <f>IF(N485="snížená",J485,0)</f>
        <v>0</v>
      </c>
      <c r="BG485" s="217">
        <f>IF(N485="zákl. přenesená",J485,0)</f>
        <v>0</v>
      </c>
      <c r="BH485" s="217">
        <f>IF(N485="sníž. přenesená",J485,0)</f>
        <v>0</v>
      </c>
      <c r="BI485" s="217">
        <f>IF(N485="nulová",J485,0)</f>
        <v>0</v>
      </c>
      <c r="BJ485" s="18" t="s">
        <v>81</v>
      </c>
      <c r="BK485" s="217">
        <f>ROUND(I485*H485,2)</f>
        <v>0</v>
      </c>
      <c r="BL485" s="18" t="s">
        <v>126</v>
      </c>
      <c r="BM485" s="216" t="s">
        <v>623</v>
      </c>
    </row>
    <row r="486" s="14" customFormat="1">
      <c r="A486" s="14"/>
      <c r="B486" s="230"/>
      <c r="C486" s="231"/>
      <c r="D486" s="220" t="s">
        <v>128</v>
      </c>
      <c r="E486" s="232" t="s">
        <v>19</v>
      </c>
      <c r="F486" s="233" t="s">
        <v>624</v>
      </c>
      <c r="G486" s="231"/>
      <c r="H486" s="232" t="s">
        <v>19</v>
      </c>
      <c r="I486" s="234"/>
      <c r="J486" s="231"/>
      <c r="K486" s="231"/>
      <c r="L486" s="235"/>
      <c r="M486" s="236"/>
      <c r="N486" s="237"/>
      <c r="O486" s="237"/>
      <c r="P486" s="237"/>
      <c r="Q486" s="237"/>
      <c r="R486" s="237"/>
      <c r="S486" s="237"/>
      <c r="T486" s="238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39" t="s">
        <v>128</v>
      </c>
      <c r="AU486" s="239" t="s">
        <v>84</v>
      </c>
      <c r="AV486" s="14" t="s">
        <v>81</v>
      </c>
      <c r="AW486" s="14" t="s">
        <v>34</v>
      </c>
      <c r="AX486" s="14" t="s">
        <v>73</v>
      </c>
      <c r="AY486" s="239" t="s">
        <v>119</v>
      </c>
    </row>
    <row r="487" s="14" customFormat="1">
      <c r="A487" s="14"/>
      <c r="B487" s="230"/>
      <c r="C487" s="231"/>
      <c r="D487" s="220" t="s">
        <v>128</v>
      </c>
      <c r="E487" s="232" t="s">
        <v>19</v>
      </c>
      <c r="F487" s="233" t="s">
        <v>482</v>
      </c>
      <c r="G487" s="231"/>
      <c r="H487" s="232" t="s">
        <v>19</v>
      </c>
      <c r="I487" s="234"/>
      <c r="J487" s="231"/>
      <c r="K487" s="231"/>
      <c r="L487" s="235"/>
      <c r="M487" s="236"/>
      <c r="N487" s="237"/>
      <c r="O487" s="237"/>
      <c r="P487" s="237"/>
      <c r="Q487" s="237"/>
      <c r="R487" s="237"/>
      <c r="S487" s="237"/>
      <c r="T487" s="238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39" t="s">
        <v>128</v>
      </c>
      <c r="AU487" s="239" t="s">
        <v>84</v>
      </c>
      <c r="AV487" s="14" t="s">
        <v>81</v>
      </c>
      <c r="AW487" s="14" t="s">
        <v>34</v>
      </c>
      <c r="AX487" s="14" t="s">
        <v>73</v>
      </c>
      <c r="AY487" s="239" t="s">
        <v>119</v>
      </c>
    </row>
    <row r="488" s="13" customFormat="1">
      <c r="A488" s="13"/>
      <c r="B488" s="218"/>
      <c r="C488" s="219"/>
      <c r="D488" s="220" t="s">
        <v>128</v>
      </c>
      <c r="E488" s="221" t="s">
        <v>19</v>
      </c>
      <c r="F488" s="222" t="s">
        <v>483</v>
      </c>
      <c r="G488" s="219"/>
      <c r="H488" s="223">
        <v>18</v>
      </c>
      <c r="I488" s="224"/>
      <c r="J488" s="219"/>
      <c r="K488" s="219"/>
      <c r="L488" s="225"/>
      <c r="M488" s="226"/>
      <c r="N488" s="227"/>
      <c r="O488" s="227"/>
      <c r="P488" s="227"/>
      <c r="Q488" s="227"/>
      <c r="R488" s="227"/>
      <c r="S488" s="227"/>
      <c r="T488" s="22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29" t="s">
        <v>128</v>
      </c>
      <c r="AU488" s="229" t="s">
        <v>84</v>
      </c>
      <c r="AV488" s="13" t="s">
        <v>84</v>
      </c>
      <c r="AW488" s="13" t="s">
        <v>34</v>
      </c>
      <c r="AX488" s="13" t="s">
        <v>73</v>
      </c>
      <c r="AY488" s="229" t="s">
        <v>119</v>
      </c>
    </row>
    <row r="489" s="13" customFormat="1">
      <c r="A489" s="13"/>
      <c r="B489" s="218"/>
      <c r="C489" s="219"/>
      <c r="D489" s="220" t="s">
        <v>128</v>
      </c>
      <c r="E489" s="221" t="s">
        <v>19</v>
      </c>
      <c r="F489" s="222" t="s">
        <v>484</v>
      </c>
      <c r="G489" s="219"/>
      <c r="H489" s="223">
        <v>3.5</v>
      </c>
      <c r="I489" s="224"/>
      <c r="J489" s="219"/>
      <c r="K489" s="219"/>
      <c r="L489" s="225"/>
      <c r="M489" s="226"/>
      <c r="N489" s="227"/>
      <c r="O489" s="227"/>
      <c r="P489" s="227"/>
      <c r="Q489" s="227"/>
      <c r="R489" s="227"/>
      <c r="S489" s="227"/>
      <c r="T489" s="22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29" t="s">
        <v>128</v>
      </c>
      <c r="AU489" s="229" t="s">
        <v>84</v>
      </c>
      <c r="AV489" s="13" t="s">
        <v>84</v>
      </c>
      <c r="AW489" s="13" t="s">
        <v>34</v>
      </c>
      <c r="AX489" s="13" t="s">
        <v>73</v>
      </c>
      <c r="AY489" s="229" t="s">
        <v>119</v>
      </c>
    </row>
    <row r="490" s="14" customFormat="1">
      <c r="A490" s="14"/>
      <c r="B490" s="230"/>
      <c r="C490" s="231"/>
      <c r="D490" s="220" t="s">
        <v>128</v>
      </c>
      <c r="E490" s="232" t="s">
        <v>19</v>
      </c>
      <c r="F490" s="233" t="s">
        <v>485</v>
      </c>
      <c r="G490" s="231"/>
      <c r="H490" s="232" t="s">
        <v>19</v>
      </c>
      <c r="I490" s="234"/>
      <c r="J490" s="231"/>
      <c r="K490" s="231"/>
      <c r="L490" s="235"/>
      <c r="M490" s="236"/>
      <c r="N490" s="237"/>
      <c r="O490" s="237"/>
      <c r="P490" s="237"/>
      <c r="Q490" s="237"/>
      <c r="R490" s="237"/>
      <c r="S490" s="237"/>
      <c r="T490" s="238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39" t="s">
        <v>128</v>
      </c>
      <c r="AU490" s="239" t="s">
        <v>84</v>
      </c>
      <c r="AV490" s="14" t="s">
        <v>81</v>
      </c>
      <c r="AW490" s="14" t="s">
        <v>34</v>
      </c>
      <c r="AX490" s="14" t="s">
        <v>73</v>
      </c>
      <c r="AY490" s="239" t="s">
        <v>119</v>
      </c>
    </row>
    <row r="491" s="13" customFormat="1">
      <c r="A491" s="13"/>
      <c r="B491" s="218"/>
      <c r="C491" s="219"/>
      <c r="D491" s="220" t="s">
        <v>128</v>
      </c>
      <c r="E491" s="221" t="s">
        <v>19</v>
      </c>
      <c r="F491" s="222" t="s">
        <v>486</v>
      </c>
      <c r="G491" s="219"/>
      <c r="H491" s="223">
        <v>19</v>
      </c>
      <c r="I491" s="224"/>
      <c r="J491" s="219"/>
      <c r="K491" s="219"/>
      <c r="L491" s="225"/>
      <c r="M491" s="226"/>
      <c r="N491" s="227"/>
      <c r="O491" s="227"/>
      <c r="P491" s="227"/>
      <c r="Q491" s="227"/>
      <c r="R491" s="227"/>
      <c r="S491" s="227"/>
      <c r="T491" s="22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29" t="s">
        <v>128</v>
      </c>
      <c r="AU491" s="229" t="s">
        <v>84</v>
      </c>
      <c r="AV491" s="13" t="s">
        <v>84</v>
      </c>
      <c r="AW491" s="13" t="s">
        <v>34</v>
      </c>
      <c r="AX491" s="13" t="s">
        <v>73</v>
      </c>
      <c r="AY491" s="229" t="s">
        <v>119</v>
      </c>
    </row>
    <row r="492" s="15" customFormat="1">
      <c r="A492" s="15"/>
      <c r="B492" s="240"/>
      <c r="C492" s="241"/>
      <c r="D492" s="220" t="s">
        <v>128</v>
      </c>
      <c r="E492" s="242" t="s">
        <v>19</v>
      </c>
      <c r="F492" s="243" t="s">
        <v>218</v>
      </c>
      <c r="G492" s="241"/>
      <c r="H492" s="244">
        <v>40.5</v>
      </c>
      <c r="I492" s="245"/>
      <c r="J492" s="241"/>
      <c r="K492" s="241"/>
      <c r="L492" s="246"/>
      <c r="M492" s="247"/>
      <c r="N492" s="248"/>
      <c r="O492" s="248"/>
      <c r="P492" s="248"/>
      <c r="Q492" s="248"/>
      <c r="R492" s="248"/>
      <c r="S492" s="248"/>
      <c r="T492" s="249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50" t="s">
        <v>128</v>
      </c>
      <c r="AU492" s="250" t="s">
        <v>84</v>
      </c>
      <c r="AV492" s="15" t="s">
        <v>126</v>
      </c>
      <c r="AW492" s="15" t="s">
        <v>34</v>
      </c>
      <c r="AX492" s="15" t="s">
        <v>81</v>
      </c>
      <c r="AY492" s="250" t="s">
        <v>119</v>
      </c>
    </row>
    <row r="493" s="2" customFormat="1" ht="14.4" customHeight="1">
      <c r="A493" s="39"/>
      <c r="B493" s="40"/>
      <c r="C493" s="251" t="s">
        <v>625</v>
      </c>
      <c r="D493" s="251" t="s">
        <v>407</v>
      </c>
      <c r="E493" s="252" t="s">
        <v>626</v>
      </c>
      <c r="F493" s="253" t="s">
        <v>627</v>
      </c>
      <c r="G493" s="254" t="s">
        <v>124</v>
      </c>
      <c r="H493" s="255">
        <v>19.57</v>
      </c>
      <c r="I493" s="256"/>
      <c r="J493" s="257">
        <f>ROUND(I493*H493,2)</f>
        <v>0</v>
      </c>
      <c r="K493" s="253" t="s">
        <v>125</v>
      </c>
      <c r="L493" s="258"/>
      <c r="M493" s="259" t="s">
        <v>19</v>
      </c>
      <c r="N493" s="260" t="s">
        <v>44</v>
      </c>
      <c r="O493" s="85"/>
      <c r="P493" s="214">
        <f>O493*H493</f>
        <v>0</v>
      </c>
      <c r="Q493" s="214">
        <v>0.13</v>
      </c>
      <c r="R493" s="214">
        <f>Q493*H493</f>
        <v>2.5441000000000003</v>
      </c>
      <c r="S493" s="214">
        <v>0</v>
      </c>
      <c r="T493" s="215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16" t="s">
        <v>158</v>
      </c>
      <c r="AT493" s="216" t="s">
        <v>407</v>
      </c>
      <c r="AU493" s="216" t="s">
        <v>84</v>
      </c>
      <c r="AY493" s="18" t="s">
        <v>119</v>
      </c>
      <c r="BE493" s="217">
        <f>IF(N493="základní",J493,0)</f>
        <v>0</v>
      </c>
      <c r="BF493" s="217">
        <f>IF(N493="snížená",J493,0)</f>
        <v>0</v>
      </c>
      <c r="BG493" s="217">
        <f>IF(N493="zákl. přenesená",J493,0)</f>
        <v>0</v>
      </c>
      <c r="BH493" s="217">
        <f>IF(N493="sníž. přenesená",J493,0)</f>
        <v>0</v>
      </c>
      <c r="BI493" s="217">
        <f>IF(N493="nulová",J493,0)</f>
        <v>0</v>
      </c>
      <c r="BJ493" s="18" t="s">
        <v>81</v>
      </c>
      <c r="BK493" s="217">
        <f>ROUND(I493*H493,2)</f>
        <v>0</v>
      </c>
      <c r="BL493" s="18" t="s">
        <v>126</v>
      </c>
      <c r="BM493" s="216" t="s">
        <v>628</v>
      </c>
    </row>
    <row r="494" s="14" customFormat="1">
      <c r="A494" s="14"/>
      <c r="B494" s="230"/>
      <c r="C494" s="231"/>
      <c r="D494" s="220" t="s">
        <v>128</v>
      </c>
      <c r="E494" s="232" t="s">
        <v>19</v>
      </c>
      <c r="F494" s="233" t="s">
        <v>629</v>
      </c>
      <c r="G494" s="231"/>
      <c r="H494" s="232" t="s">
        <v>19</v>
      </c>
      <c r="I494" s="234"/>
      <c r="J494" s="231"/>
      <c r="K494" s="231"/>
      <c r="L494" s="235"/>
      <c r="M494" s="236"/>
      <c r="N494" s="237"/>
      <c r="O494" s="237"/>
      <c r="P494" s="237"/>
      <c r="Q494" s="237"/>
      <c r="R494" s="237"/>
      <c r="S494" s="237"/>
      <c r="T494" s="238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39" t="s">
        <v>128</v>
      </c>
      <c r="AU494" s="239" t="s">
        <v>84</v>
      </c>
      <c r="AV494" s="14" t="s">
        <v>81</v>
      </c>
      <c r="AW494" s="14" t="s">
        <v>34</v>
      </c>
      <c r="AX494" s="14" t="s">
        <v>73</v>
      </c>
      <c r="AY494" s="239" t="s">
        <v>119</v>
      </c>
    </row>
    <row r="495" s="14" customFormat="1">
      <c r="A495" s="14"/>
      <c r="B495" s="230"/>
      <c r="C495" s="231"/>
      <c r="D495" s="220" t="s">
        <v>128</v>
      </c>
      <c r="E495" s="232" t="s">
        <v>19</v>
      </c>
      <c r="F495" s="233" t="s">
        <v>485</v>
      </c>
      <c r="G495" s="231"/>
      <c r="H495" s="232" t="s">
        <v>19</v>
      </c>
      <c r="I495" s="234"/>
      <c r="J495" s="231"/>
      <c r="K495" s="231"/>
      <c r="L495" s="235"/>
      <c r="M495" s="236"/>
      <c r="N495" s="237"/>
      <c r="O495" s="237"/>
      <c r="P495" s="237"/>
      <c r="Q495" s="237"/>
      <c r="R495" s="237"/>
      <c r="S495" s="237"/>
      <c r="T495" s="238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39" t="s">
        <v>128</v>
      </c>
      <c r="AU495" s="239" t="s">
        <v>84</v>
      </c>
      <c r="AV495" s="14" t="s">
        <v>81</v>
      </c>
      <c r="AW495" s="14" t="s">
        <v>34</v>
      </c>
      <c r="AX495" s="14" t="s">
        <v>73</v>
      </c>
      <c r="AY495" s="239" t="s">
        <v>119</v>
      </c>
    </row>
    <row r="496" s="13" customFormat="1">
      <c r="A496" s="13"/>
      <c r="B496" s="218"/>
      <c r="C496" s="219"/>
      <c r="D496" s="220" t="s">
        <v>128</v>
      </c>
      <c r="E496" s="221" t="s">
        <v>19</v>
      </c>
      <c r="F496" s="222" t="s">
        <v>486</v>
      </c>
      <c r="G496" s="219"/>
      <c r="H496" s="223">
        <v>19</v>
      </c>
      <c r="I496" s="224"/>
      <c r="J496" s="219"/>
      <c r="K496" s="219"/>
      <c r="L496" s="225"/>
      <c r="M496" s="226"/>
      <c r="N496" s="227"/>
      <c r="O496" s="227"/>
      <c r="P496" s="227"/>
      <c r="Q496" s="227"/>
      <c r="R496" s="227"/>
      <c r="S496" s="227"/>
      <c r="T496" s="228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29" t="s">
        <v>128</v>
      </c>
      <c r="AU496" s="229" t="s">
        <v>84</v>
      </c>
      <c r="AV496" s="13" t="s">
        <v>84</v>
      </c>
      <c r="AW496" s="13" t="s">
        <v>34</v>
      </c>
      <c r="AX496" s="13" t="s">
        <v>81</v>
      </c>
      <c r="AY496" s="229" t="s">
        <v>119</v>
      </c>
    </row>
    <row r="497" s="13" customFormat="1">
      <c r="A497" s="13"/>
      <c r="B497" s="218"/>
      <c r="C497" s="219"/>
      <c r="D497" s="220" t="s">
        <v>128</v>
      </c>
      <c r="E497" s="219"/>
      <c r="F497" s="222" t="s">
        <v>630</v>
      </c>
      <c r="G497" s="219"/>
      <c r="H497" s="223">
        <v>19.57</v>
      </c>
      <c r="I497" s="224"/>
      <c r="J497" s="219"/>
      <c r="K497" s="219"/>
      <c r="L497" s="225"/>
      <c r="M497" s="226"/>
      <c r="N497" s="227"/>
      <c r="O497" s="227"/>
      <c r="P497" s="227"/>
      <c r="Q497" s="227"/>
      <c r="R497" s="227"/>
      <c r="S497" s="227"/>
      <c r="T497" s="22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29" t="s">
        <v>128</v>
      </c>
      <c r="AU497" s="229" t="s">
        <v>84</v>
      </c>
      <c r="AV497" s="13" t="s">
        <v>84</v>
      </c>
      <c r="AW497" s="13" t="s">
        <v>4</v>
      </c>
      <c r="AX497" s="13" t="s">
        <v>81</v>
      </c>
      <c r="AY497" s="229" t="s">
        <v>119</v>
      </c>
    </row>
    <row r="498" s="2" customFormat="1" ht="14.4" customHeight="1">
      <c r="A498" s="39"/>
      <c r="B498" s="40"/>
      <c r="C498" s="251" t="s">
        <v>631</v>
      </c>
      <c r="D498" s="251" t="s">
        <v>407</v>
      </c>
      <c r="E498" s="252" t="s">
        <v>632</v>
      </c>
      <c r="F498" s="253" t="s">
        <v>633</v>
      </c>
      <c r="G498" s="254" t="s">
        <v>124</v>
      </c>
      <c r="H498" s="255">
        <v>22.145</v>
      </c>
      <c r="I498" s="256"/>
      <c r="J498" s="257">
        <f>ROUND(I498*H498,2)</f>
        <v>0</v>
      </c>
      <c r="K498" s="253" t="s">
        <v>125</v>
      </c>
      <c r="L498" s="258"/>
      <c r="M498" s="259" t="s">
        <v>19</v>
      </c>
      <c r="N498" s="260" t="s">
        <v>44</v>
      </c>
      <c r="O498" s="85"/>
      <c r="P498" s="214">
        <f>O498*H498</f>
        <v>0</v>
      </c>
      <c r="Q498" s="214">
        <v>0.13</v>
      </c>
      <c r="R498" s="214">
        <f>Q498*H498</f>
        <v>2.8788499999999999</v>
      </c>
      <c r="S498" s="214">
        <v>0</v>
      </c>
      <c r="T498" s="215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16" t="s">
        <v>158</v>
      </c>
      <c r="AT498" s="216" t="s">
        <v>407</v>
      </c>
      <c r="AU498" s="216" t="s">
        <v>84</v>
      </c>
      <c r="AY498" s="18" t="s">
        <v>119</v>
      </c>
      <c r="BE498" s="217">
        <f>IF(N498="základní",J498,0)</f>
        <v>0</v>
      </c>
      <c r="BF498" s="217">
        <f>IF(N498="snížená",J498,0)</f>
        <v>0</v>
      </c>
      <c r="BG498" s="217">
        <f>IF(N498="zákl. přenesená",J498,0)</f>
        <v>0</v>
      </c>
      <c r="BH498" s="217">
        <f>IF(N498="sníž. přenesená",J498,0)</f>
        <v>0</v>
      </c>
      <c r="BI498" s="217">
        <f>IF(N498="nulová",J498,0)</f>
        <v>0</v>
      </c>
      <c r="BJ498" s="18" t="s">
        <v>81</v>
      </c>
      <c r="BK498" s="217">
        <f>ROUND(I498*H498,2)</f>
        <v>0</v>
      </c>
      <c r="BL498" s="18" t="s">
        <v>126</v>
      </c>
      <c r="BM498" s="216" t="s">
        <v>634</v>
      </c>
    </row>
    <row r="499" s="14" customFormat="1">
      <c r="A499" s="14"/>
      <c r="B499" s="230"/>
      <c r="C499" s="231"/>
      <c r="D499" s="220" t="s">
        <v>128</v>
      </c>
      <c r="E499" s="232" t="s">
        <v>19</v>
      </c>
      <c r="F499" s="233" t="s">
        <v>629</v>
      </c>
      <c r="G499" s="231"/>
      <c r="H499" s="232" t="s">
        <v>19</v>
      </c>
      <c r="I499" s="234"/>
      <c r="J499" s="231"/>
      <c r="K499" s="231"/>
      <c r="L499" s="235"/>
      <c r="M499" s="236"/>
      <c r="N499" s="237"/>
      <c r="O499" s="237"/>
      <c r="P499" s="237"/>
      <c r="Q499" s="237"/>
      <c r="R499" s="237"/>
      <c r="S499" s="237"/>
      <c r="T499" s="238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39" t="s">
        <v>128</v>
      </c>
      <c r="AU499" s="239" t="s">
        <v>84</v>
      </c>
      <c r="AV499" s="14" t="s">
        <v>81</v>
      </c>
      <c r="AW499" s="14" t="s">
        <v>34</v>
      </c>
      <c r="AX499" s="14" t="s">
        <v>73</v>
      </c>
      <c r="AY499" s="239" t="s">
        <v>119</v>
      </c>
    </row>
    <row r="500" s="14" customFormat="1">
      <c r="A500" s="14"/>
      <c r="B500" s="230"/>
      <c r="C500" s="231"/>
      <c r="D500" s="220" t="s">
        <v>128</v>
      </c>
      <c r="E500" s="232" t="s">
        <v>19</v>
      </c>
      <c r="F500" s="233" t="s">
        <v>482</v>
      </c>
      <c r="G500" s="231"/>
      <c r="H500" s="232" t="s">
        <v>19</v>
      </c>
      <c r="I500" s="234"/>
      <c r="J500" s="231"/>
      <c r="K500" s="231"/>
      <c r="L500" s="235"/>
      <c r="M500" s="236"/>
      <c r="N500" s="237"/>
      <c r="O500" s="237"/>
      <c r="P500" s="237"/>
      <c r="Q500" s="237"/>
      <c r="R500" s="237"/>
      <c r="S500" s="237"/>
      <c r="T500" s="238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39" t="s">
        <v>128</v>
      </c>
      <c r="AU500" s="239" t="s">
        <v>84</v>
      </c>
      <c r="AV500" s="14" t="s">
        <v>81</v>
      </c>
      <c r="AW500" s="14" t="s">
        <v>34</v>
      </c>
      <c r="AX500" s="14" t="s">
        <v>73</v>
      </c>
      <c r="AY500" s="239" t="s">
        <v>119</v>
      </c>
    </row>
    <row r="501" s="13" customFormat="1">
      <c r="A501" s="13"/>
      <c r="B501" s="218"/>
      <c r="C501" s="219"/>
      <c r="D501" s="220" t="s">
        <v>128</v>
      </c>
      <c r="E501" s="221" t="s">
        <v>19</v>
      </c>
      <c r="F501" s="222" t="s">
        <v>483</v>
      </c>
      <c r="G501" s="219"/>
      <c r="H501" s="223">
        <v>18</v>
      </c>
      <c r="I501" s="224"/>
      <c r="J501" s="219"/>
      <c r="K501" s="219"/>
      <c r="L501" s="225"/>
      <c r="M501" s="226"/>
      <c r="N501" s="227"/>
      <c r="O501" s="227"/>
      <c r="P501" s="227"/>
      <c r="Q501" s="227"/>
      <c r="R501" s="227"/>
      <c r="S501" s="227"/>
      <c r="T501" s="22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29" t="s">
        <v>128</v>
      </c>
      <c r="AU501" s="229" t="s">
        <v>84</v>
      </c>
      <c r="AV501" s="13" t="s">
        <v>84</v>
      </c>
      <c r="AW501" s="13" t="s">
        <v>34</v>
      </c>
      <c r="AX501" s="13" t="s">
        <v>73</v>
      </c>
      <c r="AY501" s="229" t="s">
        <v>119</v>
      </c>
    </row>
    <row r="502" s="13" customFormat="1">
      <c r="A502" s="13"/>
      <c r="B502" s="218"/>
      <c r="C502" s="219"/>
      <c r="D502" s="220" t="s">
        <v>128</v>
      </c>
      <c r="E502" s="221" t="s">
        <v>19</v>
      </c>
      <c r="F502" s="222" t="s">
        <v>484</v>
      </c>
      <c r="G502" s="219"/>
      <c r="H502" s="223">
        <v>3.5</v>
      </c>
      <c r="I502" s="224"/>
      <c r="J502" s="219"/>
      <c r="K502" s="219"/>
      <c r="L502" s="225"/>
      <c r="M502" s="226"/>
      <c r="N502" s="227"/>
      <c r="O502" s="227"/>
      <c r="P502" s="227"/>
      <c r="Q502" s="227"/>
      <c r="R502" s="227"/>
      <c r="S502" s="227"/>
      <c r="T502" s="228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29" t="s">
        <v>128</v>
      </c>
      <c r="AU502" s="229" t="s">
        <v>84</v>
      </c>
      <c r="AV502" s="13" t="s">
        <v>84</v>
      </c>
      <c r="AW502" s="13" t="s">
        <v>34</v>
      </c>
      <c r="AX502" s="13" t="s">
        <v>73</v>
      </c>
      <c r="AY502" s="229" t="s">
        <v>119</v>
      </c>
    </row>
    <row r="503" s="15" customFormat="1">
      <c r="A503" s="15"/>
      <c r="B503" s="240"/>
      <c r="C503" s="241"/>
      <c r="D503" s="220" t="s">
        <v>128</v>
      </c>
      <c r="E503" s="242" t="s">
        <v>19</v>
      </c>
      <c r="F503" s="243" t="s">
        <v>218</v>
      </c>
      <c r="G503" s="241"/>
      <c r="H503" s="244">
        <v>21.5</v>
      </c>
      <c r="I503" s="245"/>
      <c r="J503" s="241"/>
      <c r="K503" s="241"/>
      <c r="L503" s="246"/>
      <c r="M503" s="247"/>
      <c r="N503" s="248"/>
      <c r="O503" s="248"/>
      <c r="P503" s="248"/>
      <c r="Q503" s="248"/>
      <c r="R503" s="248"/>
      <c r="S503" s="248"/>
      <c r="T503" s="249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50" t="s">
        <v>128</v>
      </c>
      <c r="AU503" s="250" t="s">
        <v>84</v>
      </c>
      <c r="AV503" s="15" t="s">
        <v>126</v>
      </c>
      <c r="AW503" s="15" t="s">
        <v>34</v>
      </c>
      <c r="AX503" s="15" t="s">
        <v>81</v>
      </c>
      <c r="AY503" s="250" t="s">
        <v>119</v>
      </c>
    </row>
    <row r="504" s="13" customFormat="1">
      <c r="A504" s="13"/>
      <c r="B504" s="218"/>
      <c r="C504" s="219"/>
      <c r="D504" s="220" t="s">
        <v>128</v>
      </c>
      <c r="E504" s="219"/>
      <c r="F504" s="222" t="s">
        <v>635</v>
      </c>
      <c r="G504" s="219"/>
      <c r="H504" s="223">
        <v>22.145</v>
      </c>
      <c r="I504" s="224"/>
      <c r="J504" s="219"/>
      <c r="K504" s="219"/>
      <c r="L504" s="225"/>
      <c r="M504" s="226"/>
      <c r="N504" s="227"/>
      <c r="O504" s="227"/>
      <c r="P504" s="227"/>
      <c r="Q504" s="227"/>
      <c r="R504" s="227"/>
      <c r="S504" s="227"/>
      <c r="T504" s="22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29" t="s">
        <v>128</v>
      </c>
      <c r="AU504" s="229" t="s">
        <v>84</v>
      </c>
      <c r="AV504" s="13" t="s">
        <v>84</v>
      </c>
      <c r="AW504" s="13" t="s">
        <v>4</v>
      </c>
      <c r="AX504" s="13" t="s">
        <v>81</v>
      </c>
      <c r="AY504" s="229" t="s">
        <v>119</v>
      </c>
    </row>
    <row r="505" s="2" customFormat="1" ht="37.8" customHeight="1">
      <c r="A505" s="39"/>
      <c r="B505" s="40"/>
      <c r="C505" s="205" t="s">
        <v>636</v>
      </c>
      <c r="D505" s="205" t="s">
        <v>121</v>
      </c>
      <c r="E505" s="206" t="s">
        <v>637</v>
      </c>
      <c r="F505" s="207" t="s">
        <v>638</v>
      </c>
      <c r="G505" s="208" t="s">
        <v>124</v>
      </c>
      <c r="H505" s="209">
        <v>604</v>
      </c>
      <c r="I505" s="210"/>
      <c r="J505" s="211">
        <f>ROUND(I505*H505,2)</f>
        <v>0</v>
      </c>
      <c r="K505" s="207" t="s">
        <v>125</v>
      </c>
      <c r="L505" s="45"/>
      <c r="M505" s="212" t="s">
        <v>19</v>
      </c>
      <c r="N505" s="213" t="s">
        <v>44</v>
      </c>
      <c r="O505" s="85"/>
      <c r="P505" s="214">
        <f>O505*H505</f>
        <v>0</v>
      </c>
      <c r="Q505" s="214">
        <v>0.084250000000000005</v>
      </c>
      <c r="R505" s="214">
        <f>Q505*H505</f>
        <v>50.887</v>
      </c>
      <c r="S505" s="214">
        <v>0</v>
      </c>
      <c r="T505" s="215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16" t="s">
        <v>126</v>
      </c>
      <c r="AT505" s="216" t="s">
        <v>121</v>
      </c>
      <c r="AU505" s="216" t="s">
        <v>84</v>
      </c>
      <c r="AY505" s="18" t="s">
        <v>119</v>
      </c>
      <c r="BE505" s="217">
        <f>IF(N505="základní",J505,0)</f>
        <v>0</v>
      </c>
      <c r="BF505" s="217">
        <f>IF(N505="snížená",J505,0)</f>
        <v>0</v>
      </c>
      <c r="BG505" s="217">
        <f>IF(N505="zákl. přenesená",J505,0)</f>
        <v>0</v>
      </c>
      <c r="BH505" s="217">
        <f>IF(N505="sníž. přenesená",J505,0)</f>
        <v>0</v>
      </c>
      <c r="BI505" s="217">
        <f>IF(N505="nulová",J505,0)</f>
        <v>0</v>
      </c>
      <c r="BJ505" s="18" t="s">
        <v>81</v>
      </c>
      <c r="BK505" s="217">
        <f>ROUND(I505*H505,2)</f>
        <v>0</v>
      </c>
      <c r="BL505" s="18" t="s">
        <v>126</v>
      </c>
      <c r="BM505" s="216" t="s">
        <v>639</v>
      </c>
    </row>
    <row r="506" s="14" customFormat="1">
      <c r="A506" s="14"/>
      <c r="B506" s="230"/>
      <c r="C506" s="231"/>
      <c r="D506" s="220" t="s">
        <v>128</v>
      </c>
      <c r="E506" s="232" t="s">
        <v>19</v>
      </c>
      <c r="F506" s="233" t="s">
        <v>477</v>
      </c>
      <c r="G506" s="231"/>
      <c r="H506" s="232" t="s">
        <v>19</v>
      </c>
      <c r="I506" s="234"/>
      <c r="J506" s="231"/>
      <c r="K506" s="231"/>
      <c r="L506" s="235"/>
      <c r="M506" s="236"/>
      <c r="N506" s="237"/>
      <c r="O506" s="237"/>
      <c r="P506" s="237"/>
      <c r="Q506" s="237"/>
      <c r="R506" s="237"/>
      <c r="S506" s="237"/>
      <c r="T506" s="238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39" t="s">
        <v>128</v>
      </c>
      <c r="AU506" s="239" t="s">
        <v>84</v>
      </c>
      <c r="AV506" s="14" t="s">
        <v>81</v>
      </c>
      <c r="AW506" s="14" t="s">
        <v>34</v>
      </c>
      <c r="AX506" s="14" t="s">
        <v>73</v>
      </c>
      <c r="AY506" s="239" t="s">
        <v>119</v>
      </c>
    </row>
    <row r="507" s="14" customFormat="1">
      <c r="A507" s="14"/>
      <c r="B507" s="230"/>
      <c r="C507" s="231"/>
      <c r="D507" s="220" t="s">
        <v>128</v>
      </c>
      <c r="E507" s="232" t="s">
        <v>19</v>
      </c>
      <c r="F507" s="233" t="s">
        <v>245</v>
      </c>
      <c r="G507" s="231"/>
      <c r="H507" s="232" t="s">
        <v>19</v>
      </c>
      <c r="I507" s="234"/>
      <c r="J507" s="231"/>
      <c r="K507" s="231"/>
      <c r="L507" s="235"/>
      <c r="M507" s="236"/>
      <c r="N507" s="237"/>
      <c r="O507" s="237"/>
      <c r="P507" s="237"/>
      <c r="Q507" s="237"/>
      <c r="R507" s="237"/>
      <c r="S507" s="237"/>
      <c r="T507" s="238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39" t="s">
        <v>128</v>
      </c>
      <c r="AU507" s="239" t="s">
        <v>84</v>
      </c>
      <c r="AV507" s="14" t="s">
        <v>81</v>
      </c>
      <c r="AW507" s="14" t="s">
        <v>34</v>
      </c>
      <c r="AX507" s="14" t="s">
        <v>73</v>
      </c>
      <c r="AY507" s="239" t="s">
        <v>119</v>
      </c>
    </row>
    <row r="508" s="13" customFormat="1">
      <c r="A508" s="13"/>
      <c r="B508" s="218"/>
      <c r="C508" s="219"/>
      <c r="D508" s="220" t="s">
        <v>128</v>
      </c>
      <c r="E508" s="221" t="s">
        <v>19</v>
      </c>
      <c r="F508" s="222" t="s">
        <v>478</v>
      </c>
      <c r="G508" s="219"/>
      <c r="H508" s="223">
        <v>245</v>
      </c>
      <c r="I508" s="224"/>
      <c r="J508" s="219"/>
      <c r="K508" s="219"/>
      <c r="L508" s="225"/>
      <c r="M508" s="226"/>
      <c r="N508" s="227"/>
      <c r="O508" s="227"/>
      <c r="P508" s="227"/>
      <c r="Q508" s="227"/>
      <c r="R508" s="227"/>
      <c r="S508" s="227"/>
      <c r="T508" s="228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29" t="s">
        <v>128</v>
      </c>
      <c r="AU508" s="229" t="s">
        <v>84</v>
      </c>
      <c r="AV508" s="13" t="s">
        <v>84</v>
      </c>
      <c r="AW508" s="13" t="s">
        <v>34</v>
      </c>
      <c r="AX508" s="13" t="s">
        <v>73</v>
      </c>
      <c r="AY508" s="229" t="s">
        <v>119</v>
      </c>
    </row>
    <row r="509" s="13" customFormat="1">
      <c r="A509" s="13"/>
      <c r="B509" s="218"/>
      <c r="C509" s="219"/>
      <c r="D509" s="220" t="s">
        <v>128</v>
      </c>
      <c r="E509" s="221" t="s">
        <v>19</v>
      </c>
      <c r="F509" s="222" t="s">
        <v>479</v>
      </c>
      <c r="G509" s="219"/>
      <c r="H509" s="223">
        <v>345</v>
      </c>
      <c r="I509" s="224"/>
      <c r="J509" s="219"/>
      <c r="K509" s="219"/>
      <c r="L509" s="225"/>
      <c r="M509" s="226"/>
      <c r="N509" s="227"/>
      <c r="O509" s="227"/>
      <c r="P509" s="227"/>
      <c r="Q509" s="227"/>
      <c r="R509" s="227"/>
      <c r="S509" s="227"/>
      <c r="T509" s="228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29" t="s">
        <v>128</v>
      </c>
      <c r="AU509" s="229" t="s">
        <v>84</v>
      </c>
      <c r="AV509" s="13" t="s">
        <v>84</v>
      </c>
      <c r="AW509" s="13" t="s">
        <v>34</v>
      </c>
      <c r="AX509" s="13" t="s">
        <v>73</v>
      </c>
      <c r="AY509" s="229" t="s">
        <v>119</v>
      </c>
    </row>
    <row r="510" s="14" customFormat="1">
      <c r="A510" s="14"/>
      <c r="B510" s="230"/>
      <c r="C510" s="231"/>
      <c r="D510" s="220" t="s">
        <v>128</v>
      </c>
      <c r="E510" s="232" t="s">
        <v>19</v>
      </c>
      <c r="F510" s="233" t="s">
        <v>247</v>
      </c>
      <c r="G510" s="231"/>
      <c r="H510" s="232" t="s">
        <v>19</v>
      </c>
      <c r="I510" s="234"/>
      <c r="J510" s="231"/>
      <c r="K510" s="231"/>
      <c r="L510" s="235"/>
      <c r="M510" s="236"/>
      <c r="N510" s="237"/>
      <c r="O510" s="237"/>
      <c r="P510" s="237"/>
      <c r="Q510" s="237"/>
      <c r="R510" s="237"/>
      <c r="S510" s="237"/>
      <c r="T510" s="238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39" t="s">
        <v>128</v>
      </c>
      <c r="AU510" s="239" t="s">
        <v>84</v>
      </c>
      <c r="AV510" s="14" t="s">
        <v>81</v>
      </c>
      <c r="AW510" s="14" t="s">
        <v>34</v>
      </c>
      <c r="AX510" s="14" t="s">
        <v>73</v>
      </c>
      <c r="AY510" s="239" t="s">
        <v>119</v>
      </c>
    </row>
    <row r="511" s="13" customFormat="1">
      <c r="A511" s="13"/>
      <c r="B511" s="218"/>
      <c r="C511" s="219"/>
      <c r="D511" s="220" t="s">
        <v>128</v>
      </c>
      <c r="E511" s="221" t="s">
        <v>19</v>
      </c>
      <c r="F511" s="222" t="s">
        <v>480</v>
      </c>
      <c r="G511" s="219"/>
      <c r="H511" s="223">
        <v>7</v>
      </c>
      <c r="I511" s="224"/>
      <c r="J511" s="219"/>
      <c r="K511" s="219"/>
      <c r="L511" s="225"/>
      <c r="M511" s="226"/>
      <c r="N511" s="227"/>
      <c r="O511" s="227"/>
      <c r="P511" s="227"/>
      <c r="Q511" s="227"/>
      <c r="R511" s="227"/>
      <c r="S511" s="227"/>
      <c r="T511" s="228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29" t="s">
        <v>128</v>
      </c>
      <c r="AU511" s="229" t="s">
        <v>84</v>
      </c>
      <c r="AV511" s="13" t="s">
        <v>84</v>
      </c>
      <c r="AW511" s="13" t="s">
        <v>34</v>
      </c>
      <c r="AX511" s="13" t="s">
        <v>73</v>
      </c>
      <c r="AY511" s="229" t="s">
        <v>119</v>
      </c>
    </row>
    <row r="512" s="13" customFormat="1">
      <c r="A512" s="13"/>
      <c r="B512" s="218"/>
      <c r="C512" s="219"/>
      <c r="D512" s="220" t="s">
        <v>128</v>
      </c>
      <c r="E512" s="221" t="s">
        <v>19</v>
      </c>
      <c r="F512" s="222" t="s">
        <v>481</v>
      </c>
      <c r="G512" s="219"/>
      <c r="H512" s="223">
        <v>7</v>
      </c>
      <c r="I512" s="224"/>
      <c r="J512" s="219"/>
      <c r="K512" s="219"/>
      <c r="L512" s="225"/>
      <c r="M512" s="226"/>
      <c r="N512" s="227"/>
      <c r="O512" s="227"/>
      <c r="P512" s="227"/>
      <c r="Q512" s="227"/>
      <c r="R512" s="227"/>
      <c r="S512" s="227"/>
      <c r="T512" s="22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29" t="s">
        <v>128</v>
      </c>
      <c r="AU512" s="229" t="s">
        <v>84</v>
      </c>
      <c r="AV512" s="13" t="s">
        <v>84</v>
      </c>
      <c r="AW512" s="13" t="s">
        <v>34</v>
      </c>
      <c r="AX512" s="13" t="s">
        <v>73</v>
      </c>
      <c r="AY512" s="229" t="s">
        <v>119</v>
      </c>
    </row>
    <row r="513" s="15" customFormat="1">
      <c r="A513" s="15"/>
      <c r="B513" s="240"/>
      <c r="C513" s="241"/>
      <c r="D513" s="220" t="s">
        <v>128</v>
      </c>
      <c r="E513" s="242" t="s">
        <v>19</v>
      </c>
      <c r="F513" s="243" t="s">
        <v>218</v>
      </c>
      <c r="G513" s="241"/>
      <c r="H513" s="244">
        <v>604</v>
      </c>
      <c r="I513" s="245"/>
      <c r="J513" s="241"/>
      <c r="K513" s="241"/>
      <c r="L513" s="246"/>
      <c r="M513" s="247"/>
      <c r="N513" s="248"/>
      <c r="O513" s="248"/>
      <c r="P513" s="248"/>
      <c r="Q513" s="248"/>
      <c r="R513" s="248"/>
      <c r="S513" s="248"/>
      <c r="T513" s="249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50" t="s">
        <v>128</v>
      </c>
      <c r="AU513" s="250" t="s">
        <v>84</v>
      </c>
      <c r="AV513" s="15" t="s">
        <v>126</v>
      </c>
      <c r="AW513" s="15" t="s">
        <v>34</v>
      </c>
      <c r="AX513" s="15" t="s">
        <v>81</v>
      </c>
      <c r="AY513" s="250" t="s">
        <v>119</v>
      </c>
    </row>
    <row r="514" s="2" customFormat="1" ht="14.4" customHeight="1">
      <c r="A514" s="39"/>
      <c r="B514" s="40"/>
      <c r="C514" s="251" t="s">
        <v>640</v>
      </c>
      <c r="D514" s="251" t="s">
        <v>407</v>
      </c>
      <c r="E514" s="252" t="s">
        <v>641</v>
      </c>
      <c r="F514" s="253" t="s">
        <v>642</v>
      </c>
      <c r="G514" s="254" t="s">
        <v>124</v>
      </c>
      <c r="H514" s="255">
        <v>616.08000000000004</v>
      </c>
      <c r="I514" s="256"/>
      <c r="J514" s="257">
        <f>ROUND(I514*H514,2)</f>
        <v>0</v>
      </c>
      <c r="K514" s="253" t="s">
        <v>125</v>
      </c>
      <c r="L514" s="258"/>
      <c r="M514" s="259" t="s">
        <v>19</v>
      </c>
      <c r="N514" s="260" t="s">
        <v>44</v>
      </c>
      <c r="O514" s="85"/>
      <c r="P514" s="214">
        <f>O514*H514</f>
        <v>0</v>
      </c>
      <c r="Q514" s="214">
        <v>0.13</v>
      </c>
      <c r="R514" s="214">
        <f>Q514*H514</f>
        <v>80.090400000000002</v>
      </c>
      <c r="S514" s="214">
        <v>0</v>
      </c>
      <c r="T514" s="215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16" t="s">
        <v>158</v>
      </c>
      <c r="AT514" s="216" t="s">
        <v>407</v>
      </c>
      <c r="AU514" s="216" t="s">
        <v>84</v>
      </c>
      <c r="AY514" s="18" t="s">
        <v>119</v>
      </c>
      <c r="BE514" s="217">
        <f>IF(N514="základní",J514,0)</f>
        <v>0</v>
      </c>
      <c r="BF514" s="217">
        <f>IF(N514="snížená",J514,0)</f>
        <v>0</v>
      </c>
      <c r="BG514" s="217">
        <f>IF(N514="zákl. přenesená",J514,0)</f>
        <v>0</v>
      </c>
      <c r="BH514" s="217">
        <f>IF(N514="sníž. přenesená",J514,0)</f>
        <v>0</v>
      </c>
      <c r="BI514" s="217">
        <f>IF(N514="nulová",J514,0)</f>
        <v>0</v>
      </c>
      <c r="BJ514" s="18" t="s">
        <v>81</v>
      </c>
      <c r="BK514" s="217">
        <f>ROUND(I514*H514,2)</f>
        <v>0</v>
      </c>
      <c r="BL514" s="18" t="s">
        <v>126</v>
      </c>
      <c r="BM514" s="216" t="s">
        <v>643</v>
      </c>
    </row>
    <row r="515" s="13" customFormat="1">
      <c r="A515" s="13"/>
      <c r="B515" s="218"/>
      <c r="C515" s="219"/>
      <c r="D515" s="220" t="s">
        <v>128</v>
      </c>
      <c r="E515" s="219"/>
      <c r="F515" s="222" t="s">
        <v>644</v>
      </c>
      <c r="G515" s="219"/>
      <c r="H515" s="223">
        <v>616.08000000000004</v>
      </c>
      <c r="I515" s="224"/>
      <c r="J515" s="219"/>
      <c r="K515" s="219"/>
      <c r="L515" s="225"/>
      <c r="M515" s="226"/>
      <c r="N515" s="227"/>
      <c r="O515" s="227"/>
      <c r="P515" s="227"/>
      <c r="Q515" s="227"/>
      <c r="R515" s="227"/>
      <c r="S515" s="227"/>
      <c r="T515" s="228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29" t="s">
        <v>128</v>
      </c>
      <c r="AU515" s="229" t="s">
        <v>84</v>
      </c>
      <c r="AV515" s="13" t="s">
        <v>84</v>
      </c>
      <c r="AW515" s="13" t="s">
        <v>4</v>
      </c>
      <c r="AX515" s="13" t="s">
        <v>81</v>
      </c>
      <c r="AY515" s="229" t="s">
        <v>119</v>
      </c>
    </row>
    <row r="516" s="2" customFormat="1" ht="37.8" customHeight="1">
      <c r="A516" s="39"/>
      <c r="B516" s="40"/>
      <c r="C516" s="205" t="s">
        <v>645</v>
      </c>
      <c r="D516" s="205" t="s">
        <v>121</v>
      </c>
      <c r="E516" s="206" t="s">
        <v>646</v>
      </c>
      <c r="F516" s="207" t="s">
        <v>647</v>
      </c>
      <c r="G516" s="208" t="s">
        <v>124</v>
      </c>
      <c r="H516" s="209">
        <v>42</v>
      </c>
      <c r="I516" s="210"/>
      <c r="J516" s="211">
        <f>ROUND(I516*H516,2)</f>
        <v>0</v>
      </c>
      <c r="K516" s="207" t="s">
        <v>125</v>
      </c>
      <c r="L516" s="45"/>
      <c r="M516" s="212" t="s">
        <v>19</v>
      </c>
      <c r="N516" s="213" t="s">
        <v>44</v>
      </c>
      <c r="O516" s="85"/>
      <c r="P516" s="214">
        <f>O516*H516</f>
        <v>0</v>
      </c>
      <c r="Q516" s="214">
        <v>0.10362</v>
      </c>
      <c r="R516" s="214">
        <f>Q516*H516</f>
        <v>4.3520400000000006</v>
      </c>
      <c r="S516" s="214">
        <v>0</v>
      </c>
      <c r="T516" s="215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16" t="s">
        <v>126</v>
      </c>
      <c r="AT516" s="216" t="s">
        <v>121</v>
      </c>
      <c r="AU516" s="216" t="s">
        <v>84</v>
      </c>
      <c r="AY516" s="18" t="s">
        <v>119</v>
      </c>
      <c r="BE516" s="217">
        <f>IF(N516="základní",J516,0)</f>
        <v>0</v>
      </c>
      <c r="BF516" s="217">
        <f>IF(N516="snížená",J516,0)</f>
        <v>0</v>
      </c>
      <c r="BG516" s="217">
        <f>IF(N516="zákl. přenesená",J516,0)</f>
        <v>0</v>
      </c>
      <c r="BH516" s="217">
        <f>IF(N516="sníž. přenesená",J516,0)</f>
        <v>0</v>
      </c>
      <c r="BI516" s="217">
        <f>IF(N516="nulová",J516,0)</f>
        <v>0</v>
      </c>
      <c r="BJ516" s="18" t="s">
        <v>81</v>
      </c>
      <c r="BK516" s="217">
        <f>ROUND(I516*H516,2)</f>
        <v>0</v>
      </c>
      <c r="BL516" s="18" t="s">
        <v>126</v>
      </c>
      <c r="BM516" s="216" t="s">
        <v>648</v>
      </c>
    </row>
    <row r="517" s="14" customFormat="1">
      <c r="A517" s="14"/>
      <c r="B517" s="230"/>
      <c r="C517" s="231"/>
      <c r="D517" s="220" t="s">
        <v>128</v>
      </c>
      <c r="E517" s="232" t="s">
        <v>19</v>
      </c>
      <c r="F517" s="233" t="s">
        <v>475</v>
      </c>
      <c r="G517" s="231"/>
      <c r="H517" s="232" t="s">
        <v>19</v>
      </c>
      <c r="I517" s="234"/>
      <c r="J517" s="231"/>
      <c r="K517" s="231"/>
      <c r="L517" s="235"/>
      <c r="M517" s="236"/>
      <c r="N517" s="237"/>
      <c r="O517" s="237"/>
      <c r="P517" s="237"/>
      <c r="Q517" s="237"/>
      <c r="R517" s="237"/>
      <c r="S517" s="237"/>
      <c r="T517" s="238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39" t="s">
        <v>128</v>
      </c>
      <c r="AU517" s="239" t="s">
        <v>84</v>
      </c>
      <c r="AV517" s="14" t="s">
        <v>81</v>
      </c>
      <c r="AW517" s="14" t="s">
        <v>34</v>
      </c>
      <c r="AX517" s="14" t="s">
        <v>73</v>
      </c>
      <c r="AY517" s="239" t="s">
        <v>119</v>
      </c>
    </row>
    <row r="518" s="14" customFormat="1">
      <c r="A518" s="14"/>
      <c r="B518" s="230"/>
      <c r="C518" s="231"/>
      <c r="D518" s="220" t="s">
        <v>128</v>
      </c>
      <c r="E518" s="232" t="s">
        <v>19</v>
      </c>
      <c r="F518" s="233" t="s">
        <v>245</v>
      </c>
      <c r="G518" s="231"/>
      <c r="H518" s="232" t="s">
        <v>19</v>
      </c>
      <c r="I518" s="234"/>
      <c r="J518" s="231"/>
      <c r="K518" s="231"/>
      <c r="L518" s="235"/>
      <c r="M518" s="236"/>
      <c r="N518" s="237"/>
      <c r="O518" s="237"/>
      <c r="P518" s="237"/>
      <c r="Q518" s="237"/>
      <c r="R518" s="237"/>
      <c r="S518" s="237"/>
      <c r="T518" s="238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39" t="s">
        <v>128</v>
      </c>
      <c r="AU518" s="239" t="s">
        <v>84</v>
      </c>
      <c r="AV518" s="14" t="s">
        <v>81</v>
      </c>
      <c r="AW518" s="14" t="s">
        <v>34</v>
      </c>
      <c r="AX518" s="14" t="s">
        <v>73</v>
      </c>
      <c r="AY518" s="239" t="s">
        <v>119</v>
      </c>
    </row>
    <row r="519" s="13" customFormat="1">
      <c r="A519" s="13"/>
      <c r="B519" s="218"/>
      <c r="C519" s="219"/>
      <c r="D519" s="220" t="s">
        <v>128</v>
      </c>
      <c r="E519" s="221" t="s">
        <v>19</v>
      </c>
      <c r="F519" s="222" t="s">
        <v>476</v>
      </c>
      <c r="G519" s="219"/>
      <c r="H519" s="223">
        <v>42</v>
      </c>
      <c r="I519" s="224"/>
      <c r="J519" s="219"/>
      <c r="K519" s="219"/>
      <c r="L519" s="225"/>
      <c r="M519" s="226"/>
      <c r="N519" s="227"/>
      <c r="O519" s="227"/>
      <c r="P519" s="227"/>
      <c r="Q519" s="227"/>
      <c r="R519" s="227"/>
      <c r="S519" s="227"/>
      <c r="T519" s="22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29" t="s">
        <v>128</v>
      </c>
      <c r="AU519" s="229" t="s">
        <v>84</v>
      </c>
      <c r="AV519" s="13" t="s">
        <v>84</v>
      </c>
      <c r="AW519" s="13" t="s">
        <v>34</v>
      </c>
      <c r="AX519" s="13" t="s">
        <v>81</v>
      </c>
      <c r="AY519" s="229" t="s">
        <v>119</v>
      </c>
    </row>
    <row r="520" s="2" customFormat="1" ht="14.4" customHeight="1">
      <c r="A520" s="39"/>
      <c r="B520" s="40"/>
      <c r="C520" s="251" t="s">
        <v>649</v>
      </c>
      <c r="D520" s="251" t="s">
        <v>407</v>
      </c>
      <c r="E520" s="252" t="s">
        <v>650</v>
      </c>
      <c r="F520" s="253" t="s">
        <v>651</v>
      </c>
      <c r="G520" s="254" t="s">
        <v>124</v>
      </c>
      <c r="H520" s="255">
        <v>43.259999999999998</v>
      </c>
      <c r="I520" s="256"/>
      <c r="J520" s="257">
        <f>ROUND(I520*H520,2)</f>
        <v>0</v>
      </c>
      <c r="K520" s="253" t="s">
        <v>125</v>
      </c>
      <c r="L520" s="258"/>
      <c r="M520" s="259" t="s">
        <v>19</v>
      </c>
      <c r="N520" s="260" t="s">
        <v>44</v>
      </c>
      <c r="O520" s="85"/>
      <c r="P520" s="214">
        <f>O520*H520</f>
        <v>0</v>
      </c>
      <c r="Q520" s="214">
        <v>0.17599999999999999</v>
      </c>
      <c r="R520" s="214">
        <f>Q520*H520</f>
        <v>7.6137599999999992</v>
      </c>
      <c r="S520" s="214">
        <v>0</v>
      </c>
      <c r="T520" s="215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16" t="s">
        <v>158</v>
      </c>
      <c r="AT520" s="216" t="s">
        <v>407</v>
      </c>
      <c r="AU520" s="216" t="s">
        <v>84</v>
      </c>
      <c r="AY520" s="18" t="s">
        <v>119</v>
      </c>
      <c r="BE520" s="217">
        <f>IF(N520="základní",J520,0)</f>
        <v>0</v>
      </c>
      <c r="BF520" s="217">
        <f>IF(N520="snížená",J520,0)</f>
        <v>0</v>
      </c>
      <c r="BG520" s="217">
        <f>IF(N520="zákl. přenesená",J520,0)</f>
        <v>0</v>
      </c>
      <c r="BH520" s="217">
        <f>IF(N520="sníž. přenesená",J520,0)</f>
        <v>0</v>
      </c>
      <c r="BI520" s="217">
        <f>IF(N520="nulová",J520,0)</f>
        <v>0</v>
      </c>
      <c r="BJ520" s="18" t="s">
        <v>81</v>
      </c>
      <c r="BK520" s="217">
        <f>ROUND(I520*H520,2)</f>
        <v>0</v>
      </c>
      <c r="BL520" s="18" t="s">
        <v>126</v>
      </c>
      <c r="BM520" s="216" t="s">
        <v>652</v>
      </c>
    </row>
    <row r="521" s="13" customFormat="1">
      <c r="A521" s="13"/>
      <c r="B521" s="218"/>
      <c r="C521" s="219"/>
      <c r="D521" s="220" t="s">
        <v>128</v>
      </c>
      <c r="E521" s="219"/>
      <c r="F521" s="222" t="s">
        <v>653</v>
      </c>
      <c r="G521" s="219"/>
      <c r="H521" s="223">
        <v>43.259999999999998</v>
      </c>
      <c r="I521" s="224"/>
      <c r="J521" s="219"/>
      <c r="K521" s="219"/>
      <c r="L521" s="225"/>
      <c r="M521" s="226"/>
      <c r="N521" s="227"/>
      <c r="O521" s="227"/>
      <c r="P521" s="227"/>
      <c r="Q521" s="227"/>
      <c r="R521" s="227"/>
      <c r="S521" s="227"/>
      <c r="T521" s="22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29" t="s">
        <v>128</v>
      </c>
      <c r="AU521" s="229" t="s">
        <v>84</v>
      </c>
      <c r="AV521" s="13" t="s">
        <v>84</v>
      </c>
      <c r="AW521" s="13" t="s">
        <v>4</v>
      </c>
      <c r="AX521" s="13" t="s">
        <v>81</v>
      </c>
      <c r="AY521" s="229" t="s">
        <v>119</v>
      </c>
    </row>
    <row r="522" s="12" customFormat="1" ht="22.8" customHeight="1">
      <c r="A522" s="12"/>
      <c r="B522" s="189"/>
      <c r="C522" s="190"/>
      <c r="D522" s="191" t="s">
        <v>72</v>
      </c>
      <c r="E522" s="203" t="s">
        <v>158</v>
      </c>
      <c r="F522" s="203" t="s">
        <v>654</v>
      </c>
      <c r="G522" s="190"/>
      <c r="H522" s="190"/>
      <c r="I522" s="193"/>
      <c r="J522" s="204">
        <f>BK522</f>
        <v>0</v>
      </c>
      <c r="K522" s="190"/>
      <c r="L522" s="195"/>
      <c r="M522" s="196"/>
      <c r="N522" s="197"/>
      <c r="O522" s="197"/>
      <c r="P522" s="198">
        <f>SUM(P523:P638)</f>
        <v>0</v>
      </c>
      <c r="Q522" s="197"/>
      <c r="R522" s="198">
        <f>SUM(R523:R638)</f>
        <v>26.300276700000001</v>
      </c>
      <c r="S522" s="197"/>
      <c r="T522" s="199">
        <f>SUM(T523:T638)</f>
        <v>31.049999999999997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00" t="s">
        <v>81</v>
      </c>
      <c r="AT522" s="201" t="s">
        <v>72</v>
      </c>
      <c r="AU522" s="201" t="s">
        <v>81</v>
      </c>
      <c r="AY522" s="200" t="s">
        <v>119</v>
      </c>
      <c r="BK522" s="202">
        <f>SUM(BK523:BK638)</f>
        <v>0</v>
      </c>
    </row>
    <row r="523" s="2" customFormat="1" ht="14.4" customHeight="1">
      <c r="A523" s="39"/>
      <c r="B523" s="40"/>
      <c r="C523" s="205" t="s">
        <v>655</v>
      </c>
      <c r="D523" s="205" t="s">
        <v>121</v>
      </c>
      <c r="E523" s="206" t="s">
        <v>656</v>
      </c>
      <c r="F523" s="207" t="s">
        <v>657</v>
      </c>
      <c r="G523" s="208" t="s">
        <v>132</v>
      </c>
      <c r="H523" s="209">
        <v>8</v>
      </c>
      <c r="I523" s="210"/>
      <c r="J523" s="211">
        <f>ROUND(I523*H523,2)</f>
        <v>0</v>
      </c>
      <c r="K523" s="207" t="s">
        <v>125</v>
      </c>
      <c r="L523" s="45"/>
      <c r="M523" s="212" t="s">
        <v>19</v>
      </c>
      <c r="N523" s="213" t="s">
        <v>44</v>
      </c>
      <c r="O523" s="85"/>
      <c r="P523" s="214">
        <f>O523*H523</f>
        <v>0</v>
      </c>
      <c r="Q523" s="214">
        <v>1.47325</v>
      </c>
      <c r="R523" s="214">
        <f>Q523*H523</f>
        <v>11.786</v>
      </c>
      <c r="S523" s="214">
        <v>0</v>
      </c>
      <c r="T523" s="215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16" t="s">
        <v>126</v>
      </c>
      <c r="AT523" s="216" t="s">
        <v>121</v>
      </c>
      <c r="AU523" s="216" t="s">
        <v>84</v>
      </c>
      <c r="AY523" s="18" t="s">
        <v>119</v>
      </c>
      <c r="BE523" s="217">
        <f>IF(N523="základní",J523,0)</f>
        <v>0</v>
      </c>
      <c r="BF523" s="217">
        <f>IF(N523="snížená",J523,0)</f>
        <v>0</v>
      </c>
      <c r="BG523" s="217">
        <f>IF(N523="zákl. přenesená",J523,0)</f>
        <v>0</v>
      </c>
      <c r="BH523" s="217">
        <f>IF(N523="sníž. přenesená",J523,0)</f>
        <v>0</v>
      </c>
      <c r="BI523" s="217">
        <f>IF(N523="nulová",J523,0)</f>
        <v>0</v>
      </c>
      <c r="BJ523" s="18" t="s">
        <v>81</v>
      </c>
      <c r="BK523" s="217">
        <f>ROUND(I523*H523,2)</f>
        <v>0</v>
      </c>
      <c r="BL523" s="18" t="s">
        <v>126</v>
      </c>
      <c r="BM523" s="216" t="s">
        <v>658</v>
      </c>
    </row>
    <row r="524" s="14" customFormat="1">
      <c r="A524" s="14"/>
      <c r="B524" s="230"/>
      <c r="C524" s="231"/>
      <c r="D524" s="220" t="s">
        <v>128</v>
      </c>
      <c r="E524" s="232" t="s">
        <v>19</v>
      </c>
      <c r="F524" s="233" t="s">
        <v>659</v>
      </c>
      <c r="G524" s="231"/>
      <c r="H524" s="232" t="s">
        <v>19</v>
      </c>
      <c r="I524" s="234"/>
      <c r="J524" s="231"/>
      <c r="K524" s="231"/>
      <c r="L524" s="235"/>
      <c r="M524" s="236"/>
      <c r="N524" s="237"/>
      <c r="O524" s="237"/>
      <c r="P524" s="237"/>
      <c r="Q524" s="237"/>
      <c r="R524" s="237"/>
      <c r="S524" s="237"/>
      <c r="T524" s="238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39" t="s">
        <v>128</v>
      </c>
      <c r="AU524" s="239" t="s">
        <v>84</v>
      </c>
      <c r="AV524" s="14" t="s">
        <v>81</v>
      </c>
      <c r="AW524" s="14" t="s">
        <v>34</v>
      </c>
      <c r="AX524" s="14" t="s">
        <v>73</v>
      </c>
      <c r="AY524" s="239" t="s">
        <v>119</v>
      </c>
    </row>
    <row r="525" s="14" customFormat="1">
      <c r="A525" s="14"/>
      <c r="B525" s="230"/>
      <c r="C525" s="231"/>
      <c r="D525" s="220" t="s">
        <v>128</v>
      </c>
      <c r="E525" s="232" t="s">
        <v>19</v>
      </c>
      <c r="F525" s="233" t="s">
        <v>245</v>
      </c>
      <c r="G525" s="231"/>
      <c r="H525" s="232" t="s">
        <v>19</v>
      </c>
      <c r="I525" s="234"/>
      <c r="J525" s="231"/>
      <c r="K525" s="231"/>
      <c r="L525" s="235"/>
      <c r="M525" s="236"/>
      <c r="N525" s="237"/>
      <c r="O525" s="237"/>
      <c r="P525" s="237"/>
      <c r="Q525" s="237"/>
      <c r="R525" s="237"/>
      <c r="S525" s="237"/>
      <c r="T525" s="238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39" t="s">
        <v>128</v>
      </c>
      <c r="AU525" s="239" t="s">
        <v>84</v>
      </c>
      <c r="AV525" s="14" t="s">
        <v>81</v>
      </c>
      <c r="AW525" s="14" t="s">
        <v>34</v>
      </c>
      <c r="AX525" s="14" t="s">
        <v>73</v>
      </c>
      <c r="AY525" s="239" t="s">
        <v>119</v>
      </c>
    </row>
    <row r="526" s="13" customFormat="1">
      <c r="A526" s="13"/>
      <c r="B526" s="218"/>
      <c r="C526" s="219"/>
      <c r="D526" s="220" t="s">
        <v>128</v>
      </c>
      <c r="E526" s="221" t="s">
        <v>19</v>
      </c>
      <c r="F526" s="222" t="s">
        <v>660</v>
      </c>
      <c r="G526" s="219"/>
      <c r="H526" s="223">
        <v>1</v>
      </c>
      <c r="I526" s="224"/>
      <c r="J526" s="219"/>
      <c r="K526" s="219"/>
      <c r="L526" s="225"/>
      <c r="M526" s="226"/>
      <c r="N526" s="227"/>
      <c r="O526" s="227"/>
      <c r="P526" s="227"/>
      <c r="Q526" s="227"/>
      <c r="R526" s="227"/>
      <c r="S526" s="227"/>
      <c r="T526" s="22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29" t="s">
        <v>128</v>
      </c>
      <c r="AU526" s="229" t="s">
        <v>84</v>
      </c>
      <c r="AV526" s="13" t="s">
        <v>84</v>
      </c>
      <c r="AW526" s="13" t="s">
        <v>34</v>
      </c>
      <c r="AX526" s="13" t="s">
        <v>73</v>
      </c>
      <c r="AY526" s="229" t="s">
        <v>119</v>
      </c>
    </row>
    <row r="527" s="13" customFormat="1">
      <c r="A527" s="13"/>
      <c r="B527" s="218"/>
      <c r="C527" s="219"/>
      <c r="D527" s="220" t="s">
        <v>128</v>
      </c>
      <c r="E527" s="221" t="s">
        <v>19</v>
      </c>
      <c r="F527" s="222" t="s">
        <v>661</v>
      </c>
      <c r="G527" s="219"/>
      <c r="H527" s="223">
        <v>1</v>
      </c>
      <c r="I527" s="224"/>
      <c r="J527" s="219"/>
      <c r="K527" s="219"/>
      <c r="L527" s="225"/>
      <c r="M527" s="226"/>
      <c r="N527" s="227"/>
      <c r="O527" s="227"/>
      <c r="P527" s="227"/>
      <c r="Q527" s="227"/>
      <c r="R527" s="227"/>
      <c r="S527" s="227"/>
      <c r="T527" s="22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29" t="s">
        <v>128</v>
      </c>
      <c r="AU527" s="229" t="s">
        <v>84</v>
      </c>
      <c r="AV527" s="13" t="s">
        <v>84</v>
      </c>
      <c r="AW527" s="13" t="s">
        <v>34</v>
      </c>
      <c r="AX527" s="13" t="s">
        <v>73</v>
      </c>
      <c r="AY527" s="229" t="s">
        <v>119</v>
      </c>
    </row>
    <row r="528" s="13" customFormat="1">
      <c r="A528" s="13"/>
      <c r="B528" s="218"/>
      <c r="C528" s="219"/>
      <c r="D528" s="220" t="s">
        <v>128</v>
      </c>
      <c r="E528" s="221" t="s">
        <v>19</v>
      </c>
      <c r="F528" s="222" t="s">
        <v>662</v>
      </c>
      <c r="G528" s="219"/>
      <c r="H528" s="223">
        <v>1</v>
      </c>
      <c r="I528" s="224"/>
      <c r="J528" s="219"/>
      <c r="K528" s="219"/>
      <c r="L528" s="225"/>
      <c r="M528" s="226"/>
      <c r="N528" s="227"/>
      <c r="O528" s="227"/>
      <c r="P528" s="227"/>
      <c r="Q528" s="227"/>
      <c r="R528" s="227"/>
      <c r="S528" s="227"/>
      <c r="T528" s="228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29" t="s">
        <v>128</v>
      </c>
      <c r="AU528" s="229" t="s">
        <v>84</v>
      </c>
      <c r="AV528" s="13" t="s">
        <v>84</v>
      </c>
      <c r="AW528" s="13" t="s">
        <v>34</v>
      </c>
      <c r="AX528" s="13" t="s">
        <v>73</v>
      </c>
      <c r="AY528" s="229" t="s">
        <v>119</v>
      </c>
    </row>
    <row r="529" s="13" customFormat="1">
      <c r="A529" s="13"/>
      <c r="B529" s="218"/>
      <c r="C529" s="219"/>
      <c r="D529" s="220" t="s">
        <v>128</v>
      </c>
      <c r="E529" s="221" t="s">
        <v>19</v>
      </c>
      <c r="F529" s="222" t="s">
        <v>663</v>
      </c>
      <c r="G529" s="219"/>
      <c r="H529" s="223">
        <v>1</v>
      </c>
      <c r="I529" s="224"/>
      <c r="J529" s="219"/>
      <c r="K529" s="219"/>
      <c r="L529" s="225"/>
      <c r="M529" s="226"/>
      <c r="N529" s="227"/>
      <c r="O529" s="227"/>
      <c r="P529" s="227"/>
      <c r="Q529" s="227"/>
      <c r="R529" s="227"/>
      <c r="S529" s="227"/>
      <c r="T529" s="228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29" t="s">
        <v>128</v>
      </c>
      <c r="AU529" s="229" t="s">
        <v>84</v>
      </c>
      <c r="AV529" s="13" t="s">
        <v>84</v>
      </c>
      <c r="AW529" s="13" t="s">
        <v>34</v>
      </c>
      <c r="AX529" s="13" t="s">
        <v>73</v>
      </c>
      <c r="AY529" s="229" t="s">
        <v>119</v>
      </c>
    </row>
    <row r="530" s="13" customFormat="1">
      <c r="A530" s="13"/>
      <c r="B530" s="218"/>
      <c r="C530" s="219"/>
      <c r="D530" s="220" t="s">
        <v>128</v>
      </c>
      <c r="E530" s="221" t="s">
        <v>19</v>
      </c>
      <c r="F530" s="222" t="s">
        <v>664</v>
      </c>
      <c r="G530" s="219"/>
      <c r="H530" s="223">
        <v>1</v>
      </c>
      <c r="I530" s="224"/>
      <c r="J530" s="219"/>
      <c r="K530" s="219"/>
      <c r="L530" s="225"/>
      <c r="M530" s="226"/>
      <c r="N530" s="227"/>
      <c r="O530" s="227"/>
      <c r="P530" s="227"/>
      <c r="Q530" s="227"/>
      <c r="R530" s="227"/>
      <c r="S530" s="227"/>
      <c r="T530" s="228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29" t="s">
        <v>128</v>
      </c>
      <c r="AU530" s="229" t="s">
        <v>84</v>
      </c>
      <c r="AV530" s="13" t="s">
        <v>84</v>
      </c>
      <c r="AW530" s="13" t="s">
        <v>34</v>
      </c>
      <c r="AX530" s="13" t="s">
        <v>73</v>
      </c>
      <c r="AY530" s="229" t="s">
        <v>119</v>
      </c>
    </row>
    <row r="531" s="13" customFormat="1">
      <c r="A531" s="13"/>
      <c r="B531" s="218"/>
      <c r="C531" s="219"/>
      <c r="D531" s="220" t="s">
        <v>128</v>
      </c>
      <c r="E531" s="221" t="s">
        <v>19</v>
      </c>
      <c r="F531" s="222" t="s">
        <v>665</v>
      </c>
      <c r="G531" s="219"/>
      <c r="H531" s="223">
        <v>1</v>
      </c>
      <c r="I531" s="224"/>
      <c r="J531" s="219"/>
      <c r="K531" s="219"/>
      <c r="L531" s="225"/>
      <c r="M531" s="226"/>
      <c r="N531" s="227"/>
      <c r="O531" s="227"/>
      <c r="P531" s="227"/>
      <c r="Q531" s="227"/>
      <c r="R531" s="227"/>
      <c r="S531" s="227"/>
      <c r="T531" s="22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29" t="s">
        <v>128</v>
      </c>
      <c r="AU531" s="229" t="s">
        <v>84</v>
      </c>
      <c r="AV531" s="13" t="s">
        <v>84</v>
      </c>
      <c r="AW531" s="13" t="s">
        <v>34</v>
      </c>
      <c r="AX531" s="13" t="s">
        <v>73</v>
      </c>
      <c r="AY531" s="229" t="s">
        <v>119</v>
      </c>
    </row>
    <row r="532" s="14" customFormat="1">
      <c r="A532" s="14"/>
      <c r="B532" s="230"/>
      <c r="C532" s="231"/>
      <c r="D532" s="220" t="s">
        <v>128</v>
      </c>
      <c r="E532" s="232" t="s">
        <v>19</v>
      </c>
      <c r="F532" s="233" t="s">
        <v>247</v>
      </c>
      <c r="G532" s="231"/>
      <c r="H532" s="232" t="s">
        <v>19</v>
      </c>
      <c r="I532" s="234"/>
      <c r="J532" s="231"/>
      <c r="K532" s="231"/>
      <c r="L532" s="235"/>
      <c r="M532" s="236"/>
      <c r="N532" s="237"/>
      <c r="O532" s="237"/>
      <c r="P532" s="237"/>
      <c r="Q532" s="237"/>
      <c r="R532" s="237"/>
      <c r="S532" s="237"/>
      <c r="T532" s="238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39" t="s">
        <v>128</v>
      </c>
      <c r="AU532" s="239" t="s">
        <v>84</v>
      </c>
      <c r="AV532" s="14" t="s">
        <v>81</v>
      </c>
      <c r="AW532" s="14" t="s">
        <v>34</v>
      </c>
      <c r="AX532" s="14" t="s">
        <v>73</v>
      </c>
      <c r="AY532" s="239" t="s">
        <v>119</v>
      </c>
    </row>
    <row r="533" s="13" customFormat="1">
      <c r="A533" s="13"/>
      <c r="B533" s="218"/>
      <c r="C533" s="219"/>
      <c r="D533" s="220" t="s">
        <v>128</v>
      </c>
      <c r="E533" s="221" t="s">
        <v>19</v>
      </c>
      <c r="F533" s="222" t="s">
        <v>666</v>
      </c>
      <c r="G533" s="219"/>
      <c r="H533" s="223">
        <v>1</v>
      </c>
      <c r="I533" s="224"/>
      <c r="J533" s="219"/>
      <c r="K533" s="219"/>
      <c r="L533" s="225"/>
      <c r="M533" s="226"/>
      <c r="N533" s="227"/>
      <c r="O533" s="227"/>
      <c r="P533" s="227"/>
      <c r="Q533" s="227"/>
      <c r="R533" s="227"/>
      <c r="S533" s="227"/>
      <c r="T533" s="228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29" t="s">
        <v>128</v>
      </c>
      <c r="AU533" s="229" t="s">
        <v>84</v>
      </c>
      <c r="AV533" s="13" t="s">
        <v>84</v>
      </c>
      <c r="AW533" s="13" t="s">
        <v>34</v>
      </c>
      <c r="AX533" s="13" t="s">
        <v>73</v>
      </c>
      <c r="AY533" s="229" t="s">
        <v>119</v>
      </c>
    </row>
    <row r="534" s="14" customFormat="1">
      <c r="A534" s="14"/>
      <c r="B534" s="230"/>
      <c r="C534" s="231"/>
      <c r="D534" s="220" t="s">
        <v>128</v>
      </c>
      <c r="E534" s="232" t="s">
        <v>19</v>
      </c>
      <c r="F534" s="233" t="s">
        <v>667</v>
      </c>
      <c r="G534" s="231"/>
      <c r="H534" s="232" t="s">
        <v>19</v>
      </c>
      <c r="I534" s="234"/>
      <c r="J534" s="231"/>
      <c r="K534" s="231"/>
      <c r="L534" s="235"/>
      <c r="M534" s="236"/>
      <c r="N534" s="237"/>
      <c r="O534" s="237"/>
      <c r="P534" s="237"/>
      <c r="Q534" s="237"/>
      <c r="R534" s="237"/>
      <c r="S534" s="237"/>
      <c r="T534" s="238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39" t="s">
        <v>128</v>
      </c>
      <c r="AU534" s="239" t="s">
        <v>84</v>
      </c>
      <c r="AV534" s="14" t="s">
        <v>81</v>
      </c>
      <c r="AW534" s="14" t="s">
        <v>34</v>
      </c>
      <c r="AX534" s="14" t="s">
        <v>73</v>
      </c>
      <c r="AY534" s="239" t="s">
        <v>119</v>
      </c>
    </row>
    <row r="535" s="14" customFormat="1">
      <c r="A535" s="14"/>
      <c r="B535" s="230"/>
      <c r="C535" s="231"/>
      <c r="D535" s="220" t="s">
        <v>128</v>
      </c>
      <c r="E535" s="232" t="s">
        <v>19</v>
      </c>
      <c r="F535" s="233" t="s">
        <v>247</v>
      </c>
      <c r="G535" s="231"/>
      <c r="H535" s="232" t="s">
        <v>19</v>
      </c>
      <c r="I535" s="234"/>
      <c r="J535" s="231"/>
      <c r="K535" s="231"/>
      <c r="L535" s="235"/>
      <c r="M535" s="236"/>
      <c r="N535" s="237"/>
      <c r="O535" s="237"/>
      <c r="P535" s="237"/>
      <c r="Q535" s="237"/>
      <c r="R535" s="237"/>
      <c r="S535" s="237"/>
      <c r="T535" s="238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39" t="s">
        <v>128</v>
      </c>
      <c r="AU535" s="239" t="s">
        <v>84</v>
      </c>
      <c r="AV535" s="14" t="s">
        <v>81</v>
      </c>
      <c r="AW535" s="14" t="s">
        <v>34</v>
      </c>
      <c r="AX535" s="14" t="s">
        <v>73</v>
      </c>
      <c r="AY535" s="239" t="s">
        <v>119</v>
      </c>
    </row>
    <row r="536" s="13" customFormat="1">
      <c r="A536" s="13"/>
      <c r="B536" s="218"/>
      <c r="C536" s="219"/>
      <c r="D536" s="220" t="s">
        <v>128</v>
      </c>
      <c r="E536" s="221" t="s">
        <v>19</v>
      </c>
      <c r="F536" s="222" t="s">
        <v>668</v>
      </c>
      <c r="G536" s="219"/>
      <c r="H536" s="223">
        <v>1</v>
      </c>
      <c r="I536" s="224"/>
      <c r="J536" s="219"/>
      <c r="K536" s="219"/>
      <c r="L536" s="225"/>
      <c r="M536" s="226"/>
      <c r="N536" s="227"/>
      <c r="O536" s="227"/>
      <c r="P536" s="227"/>
      <c r="Q536" s="227"/>
      <c r="R536" s="227"/>
      <c r="S536" s="227"/>
      <c r="T536" s="228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29" t="s">
        <v>128</v>
      </c>
      <c r="AU536" s="229" t="s">
        <v>84</v>
      </c>
      <c r="AV536" s="13" t="s">
        <v>84</v>
      </c>
      <c r="AW536" s="13" t="s">
        <v>34</v>
      </c>
      <c r="AX536" s="13" t="s">
        <v>73</v>
      </c>
      <c r="AY536" s="229" t="s">
        <v>119</v>
      </c>
    </row>
    <row r="537" s="15" customFormat="1">
      <c r="A537" s="15"/>
      <c r="B537" s="240"/>
      <c r="C537" s="241"/>
      <c r="D537" s="220" t="s">
        <v>128</v>
      </c>
      <c r="E537" s="242" t="s">
        <v>19</v>
      </c>
      <c r="F537" s="243" t="s">
        <v>218</v>
      </c>
      <c r="G537" s="241"/>
      <c r="H537" s="244">
        <v>8</v>
      </c>
      <c r="I537" s="245"/>
      <c r="J537" s="241"/>
      <c r="K537" s="241"/>
      <c r="L537" s="246"/>
      <c r="M537" s="247"/>
      <c r="N537" s="248"/>
      <c r="O537" s="248"/>
      <c r="P537" s="248"/>
      <c r="Q537" s="248"/>
      <c r="R537" s="248"/>
      <c r="S537" s="248"/>
      <c r="T537" s="249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50" t="s">
        <v>128</v>
      </c>
      <c r="AU537" s="250" t="s">
        <v>84</v>
      </c>
      <c r="AV537" s="15" t="s">
        <v>126</v>
      </c>
      <c r="AW537" s="15" t="s">
        <v>34</v>
      </c>
      <c r="AX537" s="15" t="s">
        <v>81</v>
      </c>
      <c r="AY537" s="250" t="s">
        <v>119</v>
      </c>
    </row>
    <row r="538" s="2" customFormat="1" ht="14.4" customHeight="1">
      <c r="A538" s="39"/>
      <c r="B538" s="40"/>
      <c r="C538" s="251" t="s">
        <v>669</v>
      </c>
      <c r="D538" s="251" t="s">
        <v>407</v>
      </c>
      <c r="E538" s="252" t="s">
        <v>670</v>
      </c>
      <c r="F538" s="253" t="s">
        <v>671</v>
      </c>
      <c r="G538" s="254" t="s">
        <v>132</v>
      </c>
      <c r="H538" s="255">
        <v>8</v>
      </c>
      <c r="I538" s="256"/>
      <c r="J538" s="257">
        <f>ROUND(I538*H538,2)</f>
        <v>0</v>
      </c>
      <c r="K538" s="253" t="s">
        <v>125</v>
      </c>
      <c r="L538" s="258"/>
      <c r="M538" s="259" t="s">
        <v>19</v>
      </c>
      <c r="N538" s="260" t="s">
        <v>44</v>
      </c>
      <c r="O538" s="85"/>
      <c r="P538" s="214">
        <f>O538*H538</f>
        <v>0</v>
      </c>
      <c r="Q538" s="214">
        <v>0.056000000000000001</v>
      </c>
      <c r="R538" s="214">
        <f>Q538*H538</f>
        <v>0.44800000000000001</v>
      </c>
      <c r="S538" s="214">
        <v>0</v>
      </c>
      <c r="T538" s="215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16" t="s">
        <v>158</v>
      </c>
      <c r="AT538" s="216" t="s">
        <v>407</v>
      </c>
      <c r="AU538" s="216" t="s">
        <v>84</v>
      </c>
      <c r="AY538" s="18" t="s">
        <v>119</v>
      </c>
      <c r="BE538" s="217">
        <f>IF(N538="základní",J538,0)</f>
        <v>0</v>
      </c>
      <c r="BF538" s="217">
        <f>IF(N538="snížená",J538,0)</f>
        <v>0</v>
      </c>
      <c r="BG538" s="217">
        <f>IF(N538="zákl. přenesená",J538,0)</f>
        <v>0</v>
      </c>
      <c r="BH538" s="217">
        <f>IF(N538="sníž. přenesená",J538,0)</f>
        <v>0</v>
      </c>
      <c r="BI538" s="217">
        <f>IF(N538="nulová",J538,0)</f>
        <v>0</v>
      </c>
      <c r="BJ538" s="18" t="s">
        <v>81</v>
      </c>
      <c r="BK538" s="217">
        <f>ROUND(I538*H538,2)</f>
        <v>0</v>
      </c>
      <c r="BL538" s="18" t="s">
        <v>126</v>
      </c>
      <c r="BM538" s="216" t="s">
        <v>672</v>
      </c>
    </row>
    <row r="539" s="2" customFormat="1" ht="14.4" customHeight="1">
      <c r="A539" s="39"/>
      <c r="B539" s="40"/>
      <c r="C539" s="251" t="s">
        <v>673</v>
      </c>
      <c r="D539" s="251" t="s">
        <v>407</v>
      </c>
      <c r="E539" s="252" t="s">
        <v>674</v>
      </c>
      <c r="F539" s="253" t="s">
        <v>675</v>
      </c>
      <c r="G539" s="254" t="s">
        <v>132</v>
      </c>
      <c r="H539" s="255">
        <v>8</v>
      </c>
      <c r="I539" s="256"/>
      <c r="J539" s="257">
        <f>ROUND(I539*H539,2)</f>
        <v>0</v>
      </c>
      <c r="K539" s="253" t="s">
        <v>125</v>
      </c>
      <c r="L539" s="258"/>
      <c r="M539" s="259" t="s">
        <v>19</v>
      </c>
      <c r="N539" s="260" t="s">
        <v>44</v>
      </c>
      <c r="O539" s="85"/>
      <c r="P539" s="214">
        <f>O539*H539</f>
        <v>0</v>
      </c>
      <c r="Q539" s="214">
        <v>0.072999999999999995</v>
      </c>
      <c r="R539" s="214">
        <f>Q539*H539</f>
        <v>0.58399999999999996</v>
      </c>
      <c r="S539" s="214">
        <v>0</v>
      </c>
      <c r="T539" s="215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16" t="s">
        <v>158</v>
      </c>
      <c r="AT539" s="216" t="s">
        <v>407</v>
      </c>
      <c r="AU539" s="216" t="s">
        <v>84</v>
      </c>
      <c r="AY539" s="18" t="s">
        <v>119</v>
      </c>
      <c r="BE539" s="217">
        <f>IF(N539="základní",J539,0)</f>
        <v>0</v>
      </c>
      <c r="BF539" s="217">
        <f>IF(N539="snížená",J539,0)</f>
        <v>0</v>
      </c>
      <c r="BG539" s="217">
        <f>IF(N539="zákl. přenesená",J539,0)</f>
        <v>0</v>
      </c>
      <c r="BH539" s="217">
        <f>IF(N539="sníž. přenesená",J539,0)</f>
        <v>0</v>
      </c>
      <c r="BI539" s="217">
        <f>IF(N539="nulová",J539,0)</f>
        <v>0</v>
      </c>
      <c r="BJ539" s="18" t="s">
        <v>81</v>
      </c>
      <c r="BK539" s="217">
        <f>ROUND(I539*H539,2)</f>
        <v>0</v>
      </c>
      <c r="BL539" s="18" t="s">
        <v>126</v>
      </c>
      <c r="BM539" s="216" t="s">
        <v>676</v>
      </c>
    </row>
    <row r="540" s="2" customFormat="1" ht="24.15" customHeight="1">
      <c r="A540" s="39"/>
      <c r="B540" s="40"/>
      <c r="C540" s="205" t="s">
        <v>677</v>
      </c>
      <c r="D540" s="205" t="s">
        <v>121</v>
      </c>
      <c r="E540" s="206" t="s">
        <v>678</v>
      </c>
      <c r="F540" s="207" t="s">
        <v>679</v>
      </c>
      <c r="G540" s="208" t="s">
        <v>208</v>
      </c>
      <c r="H540" s="209">
        <v>67</v>
      </c>
      <c r="I540" s="210"/>
      <c r="J540" s="211">
        <f>ROUND(I540*H540,2)</f>
        <v>0</v>
      </c>
      <c r="K540" s="207" t="s">
        <v>125</v>
      </c>
      <c r="L540" s="45"/>
      <c r="M540" s="212" t="s">
        <v>19</v>
      </c>
      <c r="N540" s="213" t="s">
        <v>44</v>
      </c>
      <c r="O540" s="85"/>
      <c r="P540" s="214">
        <f>O540*H540</f>
        <v>0</v>
      </c>
      <c r="Q540" s="214">
        <v>1.0000000000000001E-05</v>
      </c>
      <c r="R540" s="214">
        <f>Q540*H540</f>
        <v>0.00067000000000000002</v>
      </c>
      <c r="S540" s="214">
        <v>0</v>
      </c>
      <c r="T540" s="215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16" t="s">
        <v>126</v>
      </c>
      <c r="AT540" s="216" t="s">
        <v>121</v>
      </c>
      <c r="AU540" s="216" t="s">
        <v>84</v>
      </c>
      <c r="AY540" s="18" t="s">
        <v>119</v>
      </c>
      <c r="BE540" s="217">
        <f>IF(N540="základní",J540,0)</f>
        <v>0</v>
      </c>
      <c r="BF540" s="217">
        <f>IF(N540="snížená",J540,0)</f>
        <v>0</v>
      </c>
      <c r="BG540" s="217">
        <f>IF(N540="zákl. přenesená",J540,0)</f>
        <v>0</v>
      </c>
      <c r="BH540" s="217">
        <f>IF(N540="sníž. přenesená",J540,0)</f>
        <v>0</v>
      </c>
      <c r="BI540" s="217">
        <f>IF(N540="nulová",J540,0)</f>
        <v>0</v>
      </c>
      <c r="BJ540" s="18" t="s">
        <v>81</v>
      </c>
      <c r="BK540" s="217">
        <f>ROUND(I540*H540,2)</f>
        <v>0</v>
      </c>
      <c r="BL540" s="18" t="s">
        <v>126</v>
      </c>
      <c r="BM540" s="216" t="s">
        <v>680</v>
      </c>
    </row>
    <row r="541" s="14" customFormat="1">
      <c r="A541" s="14"/>
      <c r="B541" s="230"/>
      <c r="C541" s="231"/>
      <c r="D541" s="220" t="s">
        <v>128</v>
      </c>
      <c r="E541" s="232" t="s">
        <v>19</v>
      </c>
      <c r="F541" s="233" t="s">
        <v>681</v>
      </c>
      <c r="G541" s="231"/>
      <c r="H541" s="232" t="s">
        <v>19</v>
      </c>
      <c r="I541" s="234"/>
      <c r="J541" s="231"/>
      <c r="K541" s="231"/>
      <c r="L541" s="235"/>
      <c r="M541" s="236"/>
      <c r="N541" s="237"/>
      <c r="O541" s="237"/>
      <c r="P541" s="237"/>
      <c r="Q541" s="237"/>
      <c r="R541" s="237"/>
      <c r="S541" s="237"/>
      <c r="T541" s="238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39" t="s">
        <v>128</v>
      </c>
      <c r="AU541" s="239" t="s">
        <v>84</v>
      </c>
      <c r="AV541" s="14" t="s">
        <v>81</v>
      </c>
      <c r="AW541" s="14" t="s">
        <v>34</v>
      </c>
      <c r="AX541" s="14" t="s">
        <v>73</v>
      </c>
      <c r="AY541" s="239" t="s">
        <v>119</v>
      </c>
    </row>
    <row r="542" s="14" customFormat="1">
      <c r="A542" s="14"/>
      <c r="B542" s="230"/>
      <c r="C542" s="231"/>
      <c r="D542" s="220" t="s">
        <v>128</v>
      </c>
      <c r="E542" s="232" t="s">
        <v>19</v>
      </c>
      <c r="F542" s="233" t="s">
        <v>245</v>
      </c>
      <c r="G542" s="231"/>
      <c r="H542" s="232" t="s">
        <v>19</v>
      </c>
      <c r="I542" s="234"/>
      <c r="J542" s="231"/>
      <c r="K542" s="231"/>
      <c r="L542" s="235"/>
      <c r="M542" s="236"/>
      <c r="N542" s="237"/>
      <c r="O542" s="237"/>
      <c r="P542" s="237"/>
      <c r="Q542" s="237"/>
      <c r="R542" s="237"/>
      <c r="S542" s="237"/>
      <c r="T542" s="238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39" t="s">
        <v>128</v>
      </c>
      <c r="AU542" s="239" t="s">
        <v>84</v>
      </c>
      <c r="AV542" s="14" t="s">
        <v>81</v>
      </c>
      <c r="AW542" s="14" t="s">
        <v>34</v>
      </c>
      <c r="AX542" s="14" t="s">
        <v>73</v>
      </c>
      <c r="AY542" s="239" t="s">
        <v>119</v>
      </c>
    </row>
    <row r="543" s="13" customFormat="1">
      <c r="A543" s="13"/>
      <c r="B543" s="218"/>
      <c r="C543" s="219"/>
      <c r="D543" s="220" t="s">
        <v>128</v>
      </c>
      <c r="E543" s="221" t="s">
        <v>19</v>
      </c>
      <c r="F543" s="222" t="s">
        <v>682</v>
      </c>
      <c r="G543" s="219"/>
      <c r="H543" s="223">
        <v>5</v>
      </c>
      <c r="I543" s="224"/>
      <c r="J543" s="219"/>
      <c r="K543" s="219"/>
      <c r="L543" s="225"/>
      <c r="M543" s="226"/>
      <c r="N543" s="227"/>
      <c r="O543" s="227"/>
      <c r="P543" s="227"/>
      <c r="Q543" s="227"/>
      <c r="R543" s="227"/>
      <c r="S543" s="227"/>
      <c r="T543" s="228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29" t="s">
        <v>128</v>
      </c>
      <c r="AU543" s="229" t="s">
        <v>84</v>
      </c>
      <c r="AV543" s="13" t="s">
        <v>84</v>
      </c>
      <c r="AW543" s="13" t="s">
        <v>34</v>
      </c>
      <c r="AX543" s="13" t="s">
        <v>73</v>
      </c>
      <c r="AY543" s="229" t="s">
        <v>119</v>
      </c>
    </row>
    <row r="544" s="13" customFormat="1">
      <c r="A544" s="13"/>
      <c r="B544" s="218"/>
      <c r="C544" s="219"/>
      <c r="D544" s="220" t="s">
        <v>128</v>
      </c>
      <c r="E544" s="221" t="s">
        <v>19</v>
      </c>
      <c r="F544" s="222" t="s">
        <v>683</v>
      </c>
      <c r="G544" s="219"/>
      <c r="H544" s="223">
        <v>4.5</v>
      </c>
      <c r="I544" s="224"/>
      <c r="J544" s="219"/>
      <c r="K544" s="219"/>
      <c r="L544" s="225"/>
      <c r="M544" s="226"/>
      <c r="N544" s="227"/>
      <c r="O544" s="227"/>
      <c r="P544" s="227"/>
      <c r="Q544" s="227"/>
      <c r="R544" s="227"/>
      <c r="S544" s="227"/>
      <c r="T544" s="228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29" t="s">
        <v>128</v>
      </c>
      <c r="AU544" s="229" t="s">
        <v>84</v>
      </c>
      <c r="AV544" s="13" t="s">
        <v>84</v>
      </c>
      <c r="AW544" s="13" t="s">
        <v>34</v>
      </c>
      <c r="AX544" s="13" t="s">
        <v>73</v>
      </c>
      <c r="AY544" s="229" t="s">
        <v>119</v>
      </c>
    </row>
    <row r="545" s="13" customFormat="1">
      <c r="A545" s="13"/>
      <c r="B545" s="218"/>
      <c r="C545" s="219"/>
      <c r="D545" s="220" t="s">
        <v>128</v>
      </c>
      <c r="E545" s="221" t="s">
        <v>19</v>
      </c>
      <c r="F545" s="222" t="s">
        <v>684</v>
      </c>
      <c r="G545" s="219"/>
      <c r="H545" s="223">
        <v>4.5</v>
      </c>
      <c r="I545" s="224"/>
      <c r="J545" s="219"/>
      <c r="K545" s="219"/>
      <c r="L545" s="225"/>
      <c r="M545" s="226"/>
      <c r="N545" s="227"/>
      <c r="O545" s="227"/>
      <c r="P545" s="227"/>
      <c r="Q545" s="227"/>
      <c r="R545" s="227"/>
      <c r="S545" s="227"/>
      <c r="T545" s="228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29" t="s">
        <v>128</v>
      </c>
      <c r="AU545" s="229" t="s">
        <v>84</v>
      </c>
      <c r="AV545" s="13" t="s">
        <v>84</v>
      </c>
      <c r="AW545" s="13" t="s">
        <v>34</v>
      </c>
      <c r="AX545" s="13" t="s">
        <v>73</v>
      </c>
      <c r="AY545" s="229" t="s">
        <v>119</v>
      </c>
    </row>
    <row r="546" s="13" customFormat="1">
      <c r="A546" s="13"/>
      <c r="B546" s="218"/>
      <c r="C546" s="219"/>
      <c r="D546" s="220" t="s">
        <v>128</v>
      </c>
      <c r="E546" s="221" t="s">
        <v>19</v>
      </c>
      <c r="F546" s="222" t="s">
        <v>685</v>
      </c>
      <c r="G546" s="219"/>
      <c r="H546" s="223">
        <v>1.5</v>
      </c>
      <c r="I546" s="224"/>
      <c r="J546" s="219"/>
      <c r="K546" s="219"/>
      <c r="L546" s="225"/>
      <c r="M546" s="226"/>
      <c r="N546" s="227"/>
      <c r="O546" s="227"/>
      <c r="P546" s="227"/>
      <c r="Q546" s="227"/>
      <c r="R546" s="227"/>
      <c r="S546" s="227"/>
      <c r="T546" s="228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29" t="s">
        <v>128</v>
      </c>
      <c r="AU546" s="229" t="s">
        <v>84</v>
      </c>
      <c r="AV546" s="13" t="s">
        <v>84</v>
      </c>
      <c r="AW546" s="13" t="s">
        <v>34</v>
      </c>
      <c r="AX546" s="13" t="s">
        <v>73</v>
      </c>
      <c r="AY546" s="229" t="s">
        <v>119</v>
      </c>
    </row>
    <row r="547" s="13" customFormat="1">
      <c r="A547" s="13"/>
      <c r="B547" s="218"/>
      <c r="C547" s="219"/>
      <c r="D547" s="220" t="s">
        <v>128</v>
      </c>
      <c r="E547" s="221" t="s">
        <v>19</v>
      </c>
      <c r="F547" s="222" t="s">
        <v>686</v>
      </c>
      <c r="G547" s="219"/>
      <c r="H547" s="223">
        <v>7</v>
      </c>
      <c r="I547" s="224"/>
      <c r="J547" s="219"/>
      <c r="K547" s="219"/>
      <c r="L547" s="225"/>
      <c r="M547" s="226"/>
      <c r="N547" s="227"/>
      <c r="O547" s="227"/>
      <c r="P547" s="227"/>
      <c r="Q547" s="227"/>
      <c r="R547" s="227"/>
      <c r="S547" s="227"/>
      <c r="T547" s="228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29" t="s">
        <v>128</v>
      </c>
      <c r="AU547" s="229" t="s">
        <v>84</v>
      </c>
      <c r="AV547" s="13" t="s">
        <v>84</v>
      </c>
      <c r="AW547" s="13" t="s">
        <v>34</v>
      </c>
      <c r="AX547" s="13" t="s">
        <v>73</v>
      </c>
      <c r="AY547" s="229" t="s">
        <v>119</v>
      </c>
    </row>
    <row r="548" s="13" customFormat="1">
      <c r="A548" s="13"/>
      <c r="B548" s="218"/>
      <c r="C548" s="219"/>
      <c r="D548" s="220" t="s">
        <v>128</v>
      </c>
      <c r="E548" s="221" t="s">
        <v>19</v>
      </c>
      <c r="F548" s="222" t="s">
        <v>687</v>
      </c>
      <c r="G548" s="219"/>
      <c r="H548" s="223">
        <v>7</v>
      </c>
      <c r="I548" s="224"/>
      <c r="J548" s="219"/>
      <c r="K548" s="219"/>
      <c r="L548" s="225"/>
      <c r="M548" s="226"/>
      <c r="N548" s="227"/>
      <c r="O548" s="227"/>
      <c r="P548" s="227"/>
      <c r="Q548" s="227"/>
      <c r="R548" s="227"/>
      <c r="S548" s="227"/>
      <c r="T548" s="228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29" t="s">
        <v>128</v>
      </c>
      <c r="AU548" s="229" t="s">
        <v>84</v>
      </c>
      <c r="AV548" s="13" t="s">
        <v>84</v>
      </c>
      <c r="AW548" s="13" t="s">
        <v>34</v>
      </c>
      <c r="AX548" s="13" t="s">
        <v>73</v>
      </c>
      <c r="AY548" s="229" t="s">
        <v>119</v>
      </c>
    </row>
    <row r="549" s="13" customFormat="1">
      <c r="A549" s="13"/>
      <c r="B549" s="218"/>
      <c r="C549" s="219"/>
      <c r="D549" s="220" t="s">
        <v>128</v>
      </c>
      <c r="E549" s="221" t="s">
        <v>19</v>
      </c>
      <c r="F549" s="222" t="s">
        <v>688</v>
      </c>
      <c r="G549" s="219"/>
      <c r="H549" s="223">
        <v>2.5</v>
      </c>
      <c r="I549" s="224"/>
      <c r="J549" s="219"/>
      <c r="K549" s="219"/>
      <c r="L549" s="225"/>
      <c r="M549" s="226"/>
      <c r="N549" s="227"/>
      <c r="O549" s="227"/>
      <c r="P549" s="227"/>
      <c r="Q549" s="227"/>
      <c r="R549" s="227"/>
      <c r="S549" s="227"/>
      <c r="T549" s="22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29" t="s">
        <v>128</v>
      </c>
      <c r="AU549" s="229" t="s">
        <v>84</v>
      </c>
      <c r="AV549" s="13" t="s">
        <v>84</v>
      </c>
      <c r="AW549" s="13" t="s">
        <v>34</v>
      </c>
      <c r="AX549" s="13" t="s">
        <v>73</v>
      </c>
      <c r="AY549" s="229" t="s">
        <v>119</v>
      </c>
    </row>
    <row r="550" s="13" customFormat="1">
      <c r="A550" s="13"/>
      <c r="B550" s="218"/>
      <c r="C550" s="219"/>
      <c r="D550" s="220" t="s">
        <v>128</v>
      </c>
      <c r="E550" s="221" t="s">
        <v>19</v>
      </c>
      <c r="F550" s="222" t="s">
        <v>689</v>
      </c>
      <c r="G550" s="219"/>
      <c r="H550" s="223">
        <v>12</v>
      </c>
      <c r="I550" s="224"/>
      <c r="J550" s="219"/>
      <c r="K550" s="219"/>
      <c r="L550" s="225"/>
      <c r="M550" s="226"/>
      <c r="N550" s="227"/>
      <c r="O550" s="227"/>
      <c r="P550" s="227"/>
      <c r="Q550" s="227"/>
      <c r="R550" s="227"/>
      <c r="S550" s="227"/>
      <c r="T550" s="228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29" t="s">
        <v>128</v>
      </c>
      <c r="AU550" s="229" t="s">
        <v>84</v>
      </c>
      <c r="AV550" s="13" t="s">
        <v>84</v>
      </c>
      <c r="AW550" s="13" t="s">
        <v>34</v>
      </c>
      <c r="AX550" s="13" t="s">
        <v>73</v>
      </c>
      <c r="AY550" s="229" t="s">
        <v>119</v>
      </c>
    </row>
    <row r="551" s="13" customFormat="1">
      <c r="A551" s="13"/>
      <c r="B551" s="218"/>
      <c r="C551" s="219"/>
      <c r="D551" s="220" t="s">
        <v>128</v>
      </c>
      <c r="E551" s="221" t="s">
        <v>19</v>
      </c>
      <c r="F551" s="222" t="s">
        <v>690</v>
      </c>
      <c r="G551" s="219"/>
      <c r="H551" s="223">
        <v>2</v>
      </c>
      <c r="I551" s="224"/>
      <c r="J551" s="219"/>
      <c r="K551" s="219"/>
      <c r="L551" s="225"/>
      <c r="M551" s="226"/>
      <c r="N551" s="227"/>
      <c r="O551" s="227"/>
      <c r="P551" s="227"/>
      <c r="Q551" s="227"/>
      <c r="R551" s="227"/>
      <c r="S551" s="227"/>
      <c r="T551" s="228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29" t="s">
        <v>128</v>
      </c>
      <c r="AU551" s="229" t="s">
        <v>84</v>
      </c>
      <c r="AV551" s="13" t="s">
        <v>84</v>
      </c>
      <c r="AW551" s="13" t="s">
        <v>34</v>
      </c>
      <c r="AX551" s="13" t="s">
        <v>73</v>
      </c>
      <c r="AY551" s="229" t="s">
        <v>119</v>
      </c>
    </row>
    <row r="552" s="14" customFormat="1">
      <c r="A552" s="14"/>
      <c r="B552" s="230"/>
      <c r="C552" s="231"/>
      <c r="D552" s="220" t="s">
        <v>128</v>
      </c>
      <c r="E552" s="232" t="s">
        <v>19</v>
      </c>
      <c r="F552" s="233" t="s">
        <v>247</v>
      </c>
      <c r="G552" s="231"/>
      <c r="H552" s="232" t="s">
        <v>19</v>
      </c>
      <c r="I552" s="234"/>
      <c r="J552" s="231"/>
      <c r="K552" s="231"/>
      <c r="L552" s="235"/>
      <c r="M552" s="236"/>
      <c r="N552" s="237"/>
      <c r="O552" s="237"/>
      <c r="P552" s="237"/>
      <c r="Q552" s="237"/>
      <c r="R552" s="237"/>
      <c r="S552" s="237"/>
      <c r="T552" s="238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39" t="s">
        <v>128</v>
      </c>
      <c r="AU552" s="239" t="s">
        <v>84</v>
      </c>
      <c r="AV552" s="14" t="s">
        <v>81</v>
      </c>
      <c r="AW552" s="14" t="s">
        <v>34</v>
      </c>
      <c r="AX552" s="14" t="s">
        <v>73</v>
      </c>
      <c r="AY552" s="239" t="s">
        <v>119</v>
      </c>
    </row>
    <row r="553" s="13" customFormat="1">
      <c r="A553" s="13"/>
      <c r="B553" s="218"/>
      <c r="C553" s="219"/>
      <c r="D553" s="220" t="s">
        <v>128</v>
      </c>
      <c r="E553" s="221" t="s">
        <v>19</v>
      </c>
      <c r="F553" s="222" t="s">
        <v>691</v>
      </c>
      <c r="G553" s="219"/>
      <c r="H553" s="223">
        <v>14</v>
      </c>
      <c r="I553" s="224"/>
      <c r="J553" s="219"/>
      <c r="K553" s="219"/>
      <c r="L553" s="225"/>
      <c r="M553" s="226"/>
      <c r="N553" s="227"/>
      <c r="O553" s="227"/>
      <c r="P553" s="227"/>
      <c r="Q553" s="227"/>
      <c r="R553" s="227"/>
      <c r="S553" s="227"/>
      <c r="T553" s="228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29" t="s">
        <v>128</v>
      </c>
      <c r="AU553" s="229" t="s">
        <v>84</v>
      </c>
      <c r="AV553" s="13" t="s">
        <v>84</v>
      </c>
      <c r="AW553" s="13" t="s">
        <v>34</v>
      </c>
      <c r="AX553" s="13" t="s">
        <v>73</v>
      </c>
      <c r="AY553" s="229" t="s">
        <v>119</v>
      </c>
    </row>
    <row r="554" s="14" customFormat="1">
      <c r="A554" s="14"/>
      <c r="B554" s="230"/>
      <c r="C554" s="231"/>
      <c r="D554" s="220" t="s">
        <v>128</v>
      </c>
      <c r="E554" s="232" t="s">
        <v>19</v>
      </c>
      <c r="F554" s="233" t="s">
        <v>692</v>
      </c>
      <c r="G554" s="231"/>
      <c r="H554" s="232" t="s">
        <v>19</v>
      </c>
      <c r="I554" s="234"/>
      <c r="J554" s="231"/>
      <c r="K554" s="231"/>
      <c r="L554" s="235"/>
      <c r="M554" s="236"/>
      <c r="N554" s="237"/>
      <c r="O554" s="237"/>
      <c r="P554" s="237"/>
      <c r="Q554" s="237"/>
      <c r="R554" s="237"/>
      <c r="S554" s="237"/>
      <c r="T554" s="238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39" t="s">
        <v>128</v>
      </c>
      <c r="AU554" s="239" t="s">
        <v>84</v>
      </c>
      <c r="AV554" s="14" t="s">
        <v>81</v>
      </c>
      <c r="AW554" s="14" t="s">
        <v>34</v>
      </c>
      <c r="AX554" s="14" t="s">
        <v>73</v>
      </c>
      <c r="AY554" s="239" t="s">
        <v>119</v>
      </c>
    </row>
    <row r="555" s="14" customFormat="1">
      <c r="A555" s="14"/>
      <c r="B555" s="230"/>
      <c r="C555" s="231"/>
      <c r="D555" s="220" t="s">
        <v>128</v>
      </c>
      <c r="E555" s="232" t="s">
        <v>19</v>
      </c>
      <c r="F555" s="233" t="s">
        <v>245</v>
      </c>
      <c r="G555" s="231"/>
      <c r="H555" s="232" t="s">
        <v>19</v>
      </c>
      <c r="I555" s="234"/>
      <c r="J555" s="231"/>
      <c r="K555" s="231"/>
      <c r="L555" s="235"/>
      <c r="M555" s="236"/>
      <c r="N555" s="237"/>
      <c r="O555" s="237"/>
      <c r="P555" s="237"/>
      <c r="Q555" s="237"/>
      <c r="R555" s="237"/>
      <c r="S555" s="237"/>
      <c r="T555" s="238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39" t="s">
        <v>128</v>
      </c>
      <c r="AU555" s="239" t="s">
        <v>84</v>
      </c>
      <c r="AV555" s="14" t="s">
        <v>81</v>
      </c>
      <c r="AW555" s="14" t="s">
        <v>34</v>
      </c>
      <c r="AX555" s="14" t="s">
        <v>73</v>
      </c>
      <c r="AY555" s="239" t="s">
        <v>119</v>
      </c>
    </row>
    <row r="556" s="13" customFormat="1">
      <c r="A556" s="13"/>
      <c r="B556" s="218"/>
      <c r="C556" s="219"/>
      <c r="D556" s="220" t="s">
        <v>128</v>
      </c>
      <c r="E556" s="221" t="s">
        <v>19</v>
      </c>
      <c r="F556" s="222" t="s">
        <v>693</v>
      </c>
      <c r="G556" s="219"/>
      <c r="H556" s="223">
        <v>7</v>
      </c>
      <c r="I556" s="224"/>
      <c r="J556" s="219"/>
      <c r="K556" s="219"/>
      <c r="L556" s="225"/>
      <c r="M556" s="226"/>
      <c r="N556" s="227"/>
      <c r="O556" s="227"/>
      <c r="P556" s="227"/>
      <c r="Q556" s="227"/>
      <c r="R556" s="227"/>
      <c r="S556" s="227"/>
      <c r="T556" s="228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29" t="s">
        <v>128</v>
      </c>
      <c r="AU556" s="229" t="s">
        <v>84</v>
      </c>
      <c r="AV556" s="13" t="s">
        <v>84</v>
      </c>
      <c r="AW556" s="13" t="s">
        <v>34</v>
      </c>
      <c r="AX556" s="13" t="s">
        <v>73</v>
      </c>
      <c r="AY556" s="229" t="s">
        <v>119</v>
      </c>
    </row>
    <row r="557" s="15" customFormat="1">
      <c r="A557" s="15"/>
      <c r="B557" s="240"/>
      <c r="C557" s="241"/>
      <c r="D557" s="220" t="s">
        <v>128</v>
      </c>
      <c r="E557" s="242" t="s">
        <v>19</v>
      </c>
      <c r="F557" s="243" t="s">
        <v>218</v>
      </c>
      <c r="G557" s="241"/>
      <c r="H557" s="244">
        <v>67</v>
      </c>
      <c r="I557" s="245"/>
      <c r="J557" s="241"/>
      <c r="K557" s="241"/>
      <c r="L557" s="246"/>
      <c r="M557" s="247"/>
      <c r="N557" s="248"/>
      <c r="O557" s="248"/>
      <c r="P557" s="248"/>
      <c r="Q557" s="248"/>
      <c r="R557" s="248"/>
      <c r="S557" s="248"/>
      <c r="T557" s="249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50" t="s">
        <v>128</v>
      </c>
      <c r="AU557" s="250" t="s">
        <v>84</v>
      </c>
      <c r="AV557" s="15" t="s">
        <v>126</v>
      </c>
      <c r="AW557" s="15" t="s">
        <v>34</v>
      </c>
      <c r="AX557" s="15" t="s">
        <v>81</v>
      </c>
      <c r="AY557" s="250" t="s">
        <v>119</v>
      </c>
    </row>
    <row r="558" s="2" customFormat="1" ht="14.4" customHeight="1">
      <c r="A558" s="39"/>
      <c r="B558" s="40"/>
      <c r="C558" s="251" t="s">
        <v>694</v>
      </c>
      <c r="D558" s="251" t="s">
        <v>407</v>
      </c>
      <c r="E558" s="252" t="s">
        <v>695</v>
      </c>
      <c r="F558" s="253" t="s">
        <v>696</v>
      </c>
      <c r="G558" s="254" t="s">
        <v>208</v>
      </c>
      <c r="H558" s="255">
        <v>69.010000000000005</v>
      </c>
      <c r="I558" s="256"/>
      <c r="J558" s="257">
        <f>ROUND(I558*H558,2)</f>
        <v>0</v>
      </c>
      <c r="K558" s="253" t="s">
        <v>125</v>
      </c>
      <c r="L558" s="258"/>
      <c r="M558" s="259" t="s">
        <v>19</v>
      </c>
      <c r="N558" s="260" t="s">
        <v>44</v>
      </c>
      <c r="O558" s="85"/>
      <c r="P558" s="214">
        <f>O558*H558</f>
        <v>0</v>
      </c>
      <c r="Q558" s="214">
        <v>0.0026700000000000001</v>
      </c>
      <c r="R558" s="214">
        <f>Q558*H558</f>
        <v>0.18425670000000002</v>
      </c>
      <c r="S558" s="214">
        <v>0</v>
      </c>
      <c r="T558" s="215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16" t="s">
        <v>158</v>
      </c>
      <c r="AT558" s="216" t="s">
        <v>407</v>
      </c>
      <c r="AU558" s="216" t="s">
        <v>84</v>
      </c>
      <c r="AY558" s="18" t="s">
        <v>119</v>
      </c>
      <c r="BE558" s="217">
        <f>IF(N558="základní",J558,0)</f>
        <v>0</v>
      </c>
      <c r="BF558" s="217">
        <f>IF(N558="snížená",J558,0)</f>
        <v>0</v>
      </c>
      <c r="BG558" s="217">
        <f>IF(N558="zákl. přenesená",J558,0)</f>
        <v>0</v>
      </c>
      <c r="BH558" s="217">
        <f>IF(N558="sníž. přenesená",J558,0)</f>
        <v>0</v>
      </c>
      <c r="BI558" s="217">
        <f>IF(N558="nulová",J558,0)</f>
        <v>0</v>
      </c>
      <c r="BJ558" s="18" t="s">
        <v>81</v>
      </c>
      <c r="BK558" s="217">
        <f>ROUND(I558*H558,2)</f>
        <v>0</v>
      </c>
      <c r="BL558" s="18" t="s">
        <v>126</v>
      </c>
      <c r="BM558" s="216" t="s">
        <v>697</v>
      </c>
    </row>
    <row r="559" s="13" customFormat="1">
      <c r="A559" s="13"/>
      <c r="B559" s="218"/>
      <c r="C559" s="219"/>
      <c r="D559" s="220" t="s">
        <v>128</v>
      </c>
      <c r="E559" s="219"/>
      <c r="F559" s="222" t="s">
        <v>698</v>
      </c>
      <c r="G559" s="219"/>
      <c r="H559" s="223">
        <v>69.010000000000005</v>
      </c>
      <c r="I559" s="224"/>
      <c r="J559" s="219"/>
      <c r="K559" s="219"/>
      <c r="L559" s="225"/>
      <c r="M559" s="226"/>
      <c r="N559" s="227"/>
      <c r="O559" s="227"/>
      <c r="P559" s="227"/>
      <c r="Q559" s="227"/>
      <c r="R559" s="227"/>
      <c r="S559" s="227"/>
      <c r="T559" s="228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29" t="s">
        <v>128</v>
      </c>
      <c r="AU559" s="229" t="s">
        <v>84</v>
      </c>
      <c r="AV559" s="13" t="s">
        <v>84</v>
      </c>
      <c r="AW559" s="13" t="s">
        <v>4</v>
      </c>
      <c r="AX559" s="13" t="s">
        <v>81</v>
      </c>
      <c r="AY559" s="229" t="s">
        <v>119</v>
      </c>
    </row>
    <row r="560" s="2" customFormat="1" ht="24.15" customHeight="1">
      <c r="A560" s="39"/>
      <c r="B560" s="40"/>
      <c r="C560" s="205" t="s">
        <v>699</v>
      </c>
      <c r="D560" s="205" t="s">
        <v>121</v>
      </c>
      <c r="E560" s="206" t="s">
        <v>700</v>
      </c>
      <c r="F560" s="207" t="s">
        <v>701</v>
      </c>
      <c r="G560" s="208" t="s">
        <v>132</v>
      </c>
      <c r="H560" s="209">
        <v>10</v>
      </c>
      <c r="I560" s="210"/>
      <c r="J560" s="211">
        <f>ROUND(I560*H560,2)</f>
        <v>0</v>
      </c>
      <c r="K560" s="207" t="s">
        <v>125</v>
      </c>
      <c r="L560" s="45"/>
      <c r="M560" s="212" t="s">
        <v>19</v>
      </c>
      <c r="N560" s="213" t="s">
        <v>44</v>
      </c>
      <c r="O560" s="85"/>
      <c r="P560" s="214">
        <f>O560*H560</f>
        <v>0</v>
      </c>
      <c r="Q560" s="214">
        <v>0</v>
      </c>
      <c r="R560" s="214">
        <f>Q560*H560</f>
        <v>0</v>
      </c>
      <c r="S560" s="214">
        <v>0</v>
      </c>
      <c r="T560" s="215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16" t="s">
        <v>126</v>
      </c>
      <c r="AT560" s="216" t="s">
        <v>121</v>
      </c>
      <c r="AU560" s="216" t="s">
        <v>84</v>
      </c>
      <c r="AY560" s="18" t="s">
        <v>119</v>
      </c>
      <c r="BE560" s="217">
        <f>IF(N560="základní",J560,0)</f>
        <v>0</v>
      </c>
      <c r="BF560" s="217">
        <f>IF(N560="snížená",J560,0)</f>
        <v>0</v>
      </c>
      <c r="BG560" s="217">
        <f>IF(N560="zákl. přenesená",J560,0)</f>
        <v>0</v>
      </c>
      <c r="BH560" s="217">
        <f>IF(N560="sníž. přenesená",J560,0)</f>
        <v>0</v>
      </c>
      <c r="BI560" s="217">
        <f>IF(N560="nulová",J560,0)</f>
        <v>0</v>
      </c>
      <c r="BJ560" s="18" t="s">
        <v>81</v>
      </c>
      <c r="BK560" s="217">
        <f>ROUND(I560*H560,2)</f>
        <v>0</v>
      </c>
      <c r="BL560" s="18" t="s">
        <v>126</v>
      </c>
      <c r="BM560" s="216" t="s">
        <v>702</v>
      </c>
    </row>
    <row r="561" s="14" customFormat="1">
      <c r="A561" s="14"/>
      <c r="B561" s="230"/>
      <c r="C561" s="231"/>
      <c r="D561" s="220" t="s">
        <v>128</v>
      </c>
      <c r="E561" s="232" t="s">
        <v>19</v>
      </c>
      <c r="F561" s="233" t="s">
        <v>681</v>
      </c>
      <c r="G561" s="231"/>
      <c r="H561" s="232" t="s">
        <v>19</v>
      </c>
      <c r="I561" s="234"/>
      <c r="J561" s="231"/>
      <c r="K561" s="231"/>
      <c r="L561" s="235"/>
      <c r="M561" s="236"/>
      <c r="N561" s="237"/>
      <c r="O561" s="237"/>
      <c r="P561" s="237"/>
      <c r="Q561" s="237"/>
      <c r="R561" s="237"/>
      <c r="S561" s="237"/>
      <c r="T561" s="238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39" t="s">
        <v>128</v>
      </c>
      <c r="AU561" s="239" t="s">
        <v>84</v>
      </c>
      <c r="AV561" s="14" t="s">
        <v>81</v>
      </c>
      <c r="AW561" s="14" t="s">
        <v>34</v>
      </c>
      <c r="AX561" s="14" t="s">
        <v>73</v>
      </c>
      <c r="AY561" s="239" t="s">
        <v>119</v>
      </c>
    </row>
    <row r="562" s="14" customFormat="1">
      <c r="A562" s="14"/>
      <c r="B562" s="230"/>
      <c r="C562" s="231"/>
      <c r="D562" s="220" t="s">
        <v>128</v>
      </c>
      <c r="E562" s="232" t="s">
        <v>19</v>
      </c>
      <c r="F562" s="233" t="s">
        <v>245</v>
      </c>
      <c r="G562" s="231"/>
      <c r="H562" s="232" t="s">
        <v>19</v>
      </c>
      <c r="I562" s="234"/>
      <c r="J562" s="231"/>
      <c r="K562" s="231"/>
      <c r="L562" s="235"/>
      <c r="M562" s="236"/>
      <c r="N562" s="237"/>
      <c r="O562" s="237"/>
      <c r="P562" s="237"/>
      <c r="Q562" s="237"/>
      <c r="R562" s="237"/>
      <c r="S562" s="237"/>
      <c r="T562" s="238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39" t="s">
        <v>128</v>
      </c>
      <c r="AU562" s="239" t="s">
        <v>84</v>
      </c>
      <c r="AV562" s="14" t="s">
        <v>81</v>
      </c>
      <c r="AW562" s="14" t="s">
        <v>34</v>
      </c>
      <c r="AX562" s="14" t="s">
        <v>73</v>
      </c>
      <c r="AY562" s="239" t="s">
        <v>119</v>
      </c>
    </row>
    <row r="563" s="13" customFormat="1">
      <c r="A563" s="13"/>
      <c r="B563" s="218"/>
      <c r="C563" s="219"/>
      <c r="D563" s="220" t="s">
        <v>128</v>
      </c>
      <c r="E563" s="221" t="s">
        <v>19</v>
      </c>
      <c r="F563" s="222" t="s">
        <v>703</v>
      </c>
      <c r="G563" s="219"/>
      <c r="H563" s="223">
        <v>1</v>
      </c>
      <c r="I563" s="224"/>
      <c r="J563" s="219"/>
      <c r="K563" s="219"/>
      <c r="L563" s="225"/>
      <c r="M563" s="226"/>
      <c r="N563" s="227"/>
      <c r="O563" s="227"/>
      <c r="P563" s="227"/>
      <c r="Q563" s="227"/>
      <c r="R563" s="227"/>
      <c r="S563" s="227"/>
      <c r="T563" s="22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29" t="s">
        <v>128</v>
      </c>
      <c r="AU563" s="229" t="s">
        <v>84</v>
      </c>
      <c r="AV563" s="13" t="s">
        <v>84</v>
      </c>
      <c r="AW563" s="13" t="s">
        <v>34</v>
      </c>
      <c r="AX563" s="13" t="s">
        <v>73</v>
      </c>
      <c r="AY563" s="229" t="s">
        <v>119</v>
      </c>
    </row>
    <row r="564" s="13" customFormat="1">
      <c r="A564" s="13"/>
      <c r="B564" s="218"/>
      <c r="C564" s="219"/>
      <c r="D564" s="220" t="s">
        <v>128</v>
      </c>
      <c r="E564" s="221" t="s">
        <v>19</v>
      </c>
      <c r="F564" s="222" t="s">
        <v>660</v>
      </c>
      <c r="G564" s="219"/>
      <c r="H564" s="223">
        <v>1</v>
      </c>
      <c r="I564" s="224"/>
      <c r="J564" s="219"/>
      <c r="K564" s="219"/>
      <c r="L564" s="225"/>
      <c r="M564" s="226"/>
      <c r="N564" s="227"/>
      <c r="O564" s="227"/>
      <c r="P564" s="227"/>
      <c r="Q564" s="227"/>
      <c r="R564" s="227"/>
      <c r="S564" s="227"/>
      <c r="T564" s="228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29" t="s">
        <v>128</v>
      </c>
      <c r="AU564" s="229" t="s">
        <v>84</v>
      </c>
      <c r="AV564" s="13" t="s">
        <v>84</v>
      </c>
      <c r="AW564" s="13" t="s">
        <v>34</v>
      </c>
      <c r="AX564" s="13" t="s">
        <v>73</v>
      </c>
      <c r="AY564" s="229" t="s">
        <v>119</v>
      </c>
    </row>
    <row r="565" s="13" customFormat="1">
      <c r="A565" s="13"/>
      <c r="B565" s="218"/>
      <c r="C565" s="219"/>
      <c r="D565" s="220" t="s">
        <v>128</v>
      </c>
      <c r="E565" s="221" t="s">
        <v>19</v>
      </c>
      <c r="F565" s="222" t="s">
        <v>661</v>
      </c>
      <c r="G565" s="219"/>
      <c r="H565" s="223">
        <v>1</v>
      </c>
      <c r="I565" s="224"/>
      <c r="J565" s="219"/>
      <c r="K565" s="219"/>
      <c r="L565" s="225"/>
      <c r="M565" s="226"/>
      <c r="N565" s="227"/>
      <c r="O565" s="227"/>
      <c r="P565" s="227"/>
      <c r="Q565" s="227"/>
      <c r="R565" s="227"/>
      <c r="S565" s="227"/>
      <c r="T565" s="228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29" t="s">
        <v>128</v>
      </c>
      <c r="AU565" s="229" t="s">
        <v>84</v>
      </c>
      <c r="AV565" s="13" t="s">
        <v>84</v>
      </c>
      <c r="AW565" s="13" t="s">
        <v>34</v>
      </c>
      <c r="AX565" s="13" t="s">
        <v>73</v>
      </c>
      <c r="AY565" s="229" t="s">
        <v>119</v>
      </c>
    </row>
    <row r="566" s="13" customFormat="1">
      <c r="A566" s="13"/>
      <c r="B566" s="218"/>
      <c r="C566" s="219"/>
      <c r="D566" s="220" t="s">
        <v>128</v>
      </c>
      <c r="E566" s="221" t="s">
        <v>19</v>
      </c>
      <c r="F566" s="222" t="s">
        <v>662</v>
      </c>
      <c r="G566" s="219"/>
      <c r="H566" s="223">
        <v>1</v>
      </c>
      <c r="I566" s="224"/>
      <c r="J566" s="219"/>
      <c r="K566" s="219"/>
      <c r="L566" s="225"/>
      <c r="M566" s="226"/>
      <c r="N566" s="227"/>
      <c r="O566" s="227"/>
      <c r="P566" s="227"/>
      <c r="Q566" s="227"/>
      <c r="R566" s="227"/>
      <c r="S566" s="227"/>
      <c r="T566" s="228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29" t="s">
        <v>128</v>
      </c>
      <c r="AU566" s="229" t="s">
        <v>84</v>
      </c>
      <c r="AV566" s="13" t="s">
        <v>84</v>
      </c>
      <c r="AW566" s="13" t="s">
        <v>34</v>
      </c>
      <c r="AX566" s="13" t="s">
        <v>73</v>
      </c>
      <c r="AY566" s="229" t="s">
        <v>119</v>
      </c>
    </row>
    <row r="567" s="13" customFormat="1">
      <c r="A567" s="13"/>
      <c r="B567" s="218"/>
      <c r="C567" s="219"/>
      <c r="D567" s="220" t="s">
        <v>128</v>
      </c>
      <c r="E567" s="221" t="s">
        <v>19</v>
      </c>
      <c r="F567" s="222" t="s">
        <v>663</v>
      </c>
      <c r="G567" s="219"/>
      <c r="H567" s="223">
        <v>1</v>
      </c>
      <c r="I567" s="224"/>
      <c r="J567" s="219"/>
      <c r="K567" s="219"/>
      <c r="L567" s="225"/>
      <c r="M567" s="226"/>
      <c r="N567" s="227"/>
      <c r="O567" s="227"/>
      <c r="P567" s="227"/>
      <c r="Q567" s="227"/>
      <c r="R567" s="227"/>
      <c r="S567" s="227"/>
      <c r="T567" s="228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29" t="s">
        <v>128</v>
      </c>
      <c r="AU567" s="229" t="s">
        <v>84</v>
      </c>
      <c r="AV567" s="13" t="s">
        <v>84</v>
      </c>
      <c r="AW567" s="13" t="s">
        <v>34</v>
      </c>
      <c r="AX567" s="13" t="s">
        <v>73</v>
      </c>
      <c r="AY567" s="229" t="s">
        <v>119</v>
      </c>
    </row>
    <row r="568" s="13" customFormat="1">
      <c r="A568" s="13"/>
      <c r="B568" s="218"/>
      <c r="C568" s="219"/>
      <c r="D568" s="220" t="s">
        <v>128</v>
      </c>
      <c r="E568" s="221" t="s">
        <v>19</v>
      </c>
      <c r="F568" s="222" t="s">
        <v>664</v>
      </c>
      <c r="G568" s="219"/>
      <c r="H568" s="223">
        <v>1</v>
      </c>
      <c r="I568" s="224"/>
      <c r="J568" s="219"/>
      <c r="K568" s="219"/>
      <c r="L568" s="225"/>
      <c r="M568" s="226"/>
      <c r="N568" s="227"/>
      <c r="O568" s="227"/>
      <c r="P568" s="227"/>
      <c r="Q568" s="227"/>
      <c r="R568" s="227"/>
      <c r="S568" s="227"/>
      <c r="T568" s="228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29" t="s">
        <v>128</v>
      </c>
      <c r="AU568" s="229" t="s">
        <v>84</v>
      </c>
      <c r="AV568" s="13" t="s">
        <v>84</v>
      </c>
      <c r="AW568" s="13" t="s">
        <v>34</v>
      </c>
      <c r="AX568" s="13" t="s">
        <v>73</v>
      </c>
      <c r="AY568" s="229" t="s">
        <v>119</v>
      </c>
    </row>
    <row r="569" s="13" customFormat="1">
      <c r="A569" s="13"/>
      <c r="B569" s="218"/>
      <c r="C569" s="219"/>
      <c r="D569" s="220" t="s">
        <v>128</v>
      </c>
      <c r="E569" s="221" t="s">
        <v>19</v>
      </c>
      <c r="F569" s="222" t="s">
        <v>665</v>
      </c>
      <c r="G569" s="219"/>
      <c r="H569" s="223">
        <v>1</v>
      </c>
      <c r="I569" s="224"/>
      <c r="J569" s="219"/>
      <c r="K569" s="219"/>
      <c r="L569" s="225"/>
      <c r="M569" s="226"/>
      <c r="N569" s="227"/>
      <c r="O569" s="227"/>
      <c r="P569" s="227"/>
      <c r="Q569" s="227"/>
      <c r="R569" s="227"/>
      <c r="S569" s="227"/>
      <c r="T569" s="228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29" t="s">
        <v>128</v>
      </c>
      <c r="AU569" s="229" t="s">
        <v>84</v>
      </c>
      <c r="AV569" s="13" t="s">
        <v>84</v>
      </c>
      <c r="AW569" s="13" t="s">
        <v>34</v>
      </c>
      <c r="AX569" s="13" t="s">
        <v>73</v>
      </c>
      <c r="AY569" s="229" t="s">
        <v>119</v>
      </c>
    </row>
    <row r="570" s="14" customFormat="1">
      <c r="A570" s="14"/>
      <c r="B570" s="230"/>
      <c r="C570" s="231"/>
      <c r="D570" s="220" t="s">
        <v>128</v>
      </c>
      <c r="E570" s="232" t="s">
        <v>19</v>
      </c>
      <c r="F570" s="233" t="s">
        <v>247</v>
      </c>
      <c r="G570" s="231"/>
      <c r="H570" s="232" t="s">
        <v>19</v>
      </c>
      <c r="I570" s="234"/>
      <c r="J570" s="231"/>
      <c r="K570" s="231"/>
      <c r="L570" s="235"/>
      <c r="M570" s="236"/>
      <c r="N570" s="237"/>
      <c r="O570" s="237"/>
      <c r="P570" s="237"/>
      <c r="Q570" s="237"/>
      <c r="R570" s="237"/>
      <c r="S570" s="237"/>
      <c r="T570" s="238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39" t="s">
        <v>128</v>
      </c>
      <c r="AU570" s="239" t="s">
        <v>84</v>
      </c>
      <c r="AV570" s="14" t="s">
        <v>81</v>
      </c>
      <c r="AW570" s="14" t="s">
        <v>34</v>
      </c>
      <c r="AX570" s="14" t="s">
        <v>73</v>
      </c>
      <c r="AY570" s="239" t="s">
        <v>119</v>
      </c>
    </row>
    <row r="571" s="13" customFormat="1">
      <c r="A571" s="13"/>
      <c r="B571" s="218"/>
      <c r="C571" s="219"/>
      <c r="D571" s="220" t="s">
        <v>128</v>
      </c>
      <c r="E571" s="221" t="s">
        <v>19</v>
      </c>
      <c r="F571" s="222" t="s">
        <v>666</v>
      </c>
      <c r="G571" s="219"/>
      <c r="H571" s="223">
        <v>1</v>
      </c>
      <c r="I571" s="224"/>
      <c r="J571" s="219"/>
      <c r="K571" s="219"/>
      <c r="L571" s="225"/>
      <c r="M571" s="226"/>
      <c r="N571" s="227"/>
      <c r="O571" s="227"/>
      <c r="P571" s="227"/>
      <c r="Q571" s="227"/>
      <c r="R571" s="227"/>
      <c r="S571" s="227"/>
      <c r="T571" s="22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29" t="s">
        <v>128</v>
      </c>
      <c r="AU571" s="229" t="s">
        <v>84</v>
      </c>
      <c r="AV571" s="13" t="s">
        <v>84</v>
      </c>
      <c r="AW571" s="13" t="s">
        <v>34</v>
      </c>
      <c r="AX571" s="13" t="s">
        <v>73</v>
      </c>
      <c r="AY571" s="229" t="s">
        <v>119</v>
      </c>
    </row>
    <row r="572" s="14" customFormat="1">
      <c r="A572" s="14"/>
      <c r="B572" s="230"/>
      <c r="C572" s="231"/>
      <c r="D572" s="220" t="s">
        <v>128</v>
      </c>
      <c r="E572" s="232" t="s">
        <v>19</v>
      </c>
      <c r="F572" s="233" t="s">
        <v>692</v>
      </c>
      <c r="G572" s="231"/>
      <c r="H572" s="232" t="s">
        <v>19</v>
      </c>
      <c r="I572" s="234"/>
      <c r="J572" s="231"/>
      <c r="K572" s="231"/>
      <c r="L572" s="235"/>
      <c r="M572" s="236"/>
      <c r="N572" s="237"/>
      <c r="O572" s="237"/>
      <c r="P572" s="237"/>
      <c r="Q572" s="237"/>
      <c r="R572" s="237"/>
      <c r="S572" s="237"/>
      <c r="T572" s="238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39" t="s">
        <v>128</v>
      </c>
      <c r="AU572" s="239" t="s">
        <v>84</v>
      </c>
      <c r="AV572" s="14" t="s">
        <v>81</v>
      </c>
      <c r="AW572" s="14" t="s">
        <v>34</v>
      </c>
      <c r="AX572" s="14" t="s">
        <v>73</v>
      </c>
      <c r="AY572" s="239" t="s">
        <v>119</v>
      </c>
    </row>
    <row r="573" s="14" customFormat="1">
      <c r="A573" s="14"/>
      <c r="B573" s="230"/>
      <c r="C573" s="231"/>
      <c r="D573" s="220" t="s">
        <v>128</v>
      </c>
      <c r="E573" s="232" t="s">
        <v>19</v>
      </c>
      <c r="F573" s="233" t="s">
        <v>245</v>
      </c>
      <c r="G573" s="231"/>
      <c r="H573" s="232" t="s">
        <v>19</v>
      </c>
      <c r="I573" s="234"/>
      <c r="J573" s="231"/>
      <c r="K573" s="231"/>
      <c r="L573" s="235"/>
      <c r="M573" s="236"/>
      <c r="N573" s="237"/>
      <c r="O573" s="237"/>
      <c r="P573" s="237"/>
      <c r="Q573" s="237"/>
      <c r="R573" s="237"/>
      <c r="S573" s="237"/>
      <c r="T573" s="238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39" t="s">
        <v>128</v>
      </c>
      <c r="AU573" s="239" t="s">
        <v>84</v>
      </c>
      <c r="AV573" s="14" t="s">
        <v>81</v>
      </c>
      <c r="AW573" s="14" t="s">
        <v>34</v>
      </c>
      <c r="AX573" s="14" t="s">
        <v>73</v>
      </c>
      <c r="AY573" s="239" t="s">
        <v>119</v>
      </c>
    </row>
    <row r="574" s="13" customFormat="1">
      <c r="A574" s="13"/>
      <c r="B574" s="218"/>
      <c r="C574" s="219"/>
      <c r="D574" s="220" t="s">
        <v>128</v>
      </c>
      <c r="E574" s="221" t="s">
        <v>19</v>
      </c>
      <c r="F574" s="222" t="s">
        <v>704</v>
      </c>
      <c r="G574" s="219"/>
      <c r="H574" s="223">
        <v>2</v>
      </c>
      <c r="I574" s="224"/>
      <c r="J574" s="219"/>
      <c r="K574" s="219"/>
      <c r="L574" s="225"/>
      <c r="M574" s="226"/>
      <c r="N574" s="227"/>
      <c r="O574" s="227"/>
      <c r="P574" s="227"/>
      <c r="Q574" s="227"/>
      <c r="R574" s="227"/>
      <c r="S574" s="227"/>
      <c r="T574" s="228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29" t="s">
        <v>128</v>
      </c>
      <c r="AU574" s="229" t="s">
        <v>84</v>
      </c>
      <c r="AV574" s="13" t="s">
        <v>84</v>
      </c>
      <c r="AW574" s="13" t="s">
        <v>34</v>
      </c>
      <c r="AX574" s="13" t="s">
        <v>73</v>
      </c>
      <c r="AY574" s="229" t="s">
        <v>119</v>
      </c>
    </row>
    <row r="575" s="15" customFormat="1">
      <c r="A575" s="15"/>
      <c r="B575" s="240"/>
      <c r="C575" s="241"/>
      <c r="D575" s="220" t="s">
        <v>128</v>
      </c>
      <c r="E575" s="242" t="s">
        <v>19</v>
      </c>
      <c r="F575" s="243" t="s">
        <v>218</v>
      </c>
      <c r="G575" s="241"/>
      <c r="H575" s="244">
        <v>10</v>
      </c>
      <c r="I575" s="245"/>
      <c r="J575" s="241"/>
      <c r="K575" s="241"/>
      <c r="L575" s="246"/>
      <c r="M575" s="247"/>
      <c r="N575" s="248"/>
      <c r="O575" s="248"/>
      <c r="P575" s="248"/>
      <c r="Q575" s="248"/>
      <c r="R575" s="248"/>
      <c r="S575" s="248"/>
      <c r="T575" s="249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50" t="s">
        <v>128</v>
      </c>
      <c r="AU575" s="250" t="s">
        <v>84</v>
      </c>
      <c r="AV575" s="15" t="s">
        <v>126</v>
      </c>
      <c r="AW575" s="15" t="s">
        <v>34</v>
      </c>
      <c r="AX575" s="15" t="s">
        <v>81</v>
      </c>
      <c r="AY575" s="250" t="s">
        <v>119</v>
      </c>
    </row>
    <row r="576" s="2" customFormat="1" ht="14.4" customHeight="1">
      <c r="A576" s="39"/>
      <c r="B576" s="40"/>
      <c r="C576" s="251" t="s">
        <v>705</v>
      </c>
      <c r="D576" s="251" t="s">
        <v>407</v>
      </c>
      <c r="E576" s="252" t="s">
        <v>706</v>
      </c>
      <c r="F576" s="253" t="s">
        <v>707</v>
      </c>
      <c r="G576" s="254" t="s">
        <v>132</v>
      </c>
      <c r="H576" s="255">
        <v>10</v>
      </c>
      <c r="I576" s="256"/>
      <c r="J576" s="257">
        <f>ROUND(I576*H576,2)</f>
        <v>0</v>
      </c>
      <c r="K576" s="253" t="s">
        <v>125</v>
      </c>
      <c r="L576" s="258"/>
      <c r="M576" s="259" t="s">
        <v>19</v>
      </c>
      <c r="N576" s="260" t="s">
        <v>44</v>
      </c>
      <c r="O576" s="85"/>
      <c r="P576" s="214">
        <f>O576*H576</f>
        <v>0</v>
      </c>
      <c r="Q576" s="214">
        <v>0.00064999999999999997</v>
      </c>
      <c r="R576" s="214">
        <f>Q576*H576</f>
        <v>0.0064999999999999997</v>
      </c>
      <c r="S576" s="214">
        <v>0</v>
      </c>
      <c r="T576" s="215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16" t="s">
        <v>158</v>
      </c>
      <c r="AT576" s="216" t="s">
        <v>407</v>
      </c>
      <c r="AU576" s="216" t="s">
        <v>84</v>
      </c>
      <c r="AY576" s="18" t="s">
        <v>119</v>
      </c>
      <c r="BE576" s="217">
        <f>IF(N576="základní",J576,0)</f>
        <v>0</v>
      </c>
      <c r="BF576" s="217">
        <f>IF(N576="snížená",J576,0)</f>
        <v>0</v>
      </c>
      <c r="BG576" s="217">
        <f>IF(N576="zákl. přenesená",J576,0)</f>
        <v>0</v>
      </c>
      <c r="BH576" s="217">
        <f>IF(N576="sníž. přenesená",J576,0)</f>
        <v>0</v>
      </c>
      <c r="BI576" s="217">
        <f>IF(N576="nulová",J576,0)</f>
        <v>0</v>
      </c>
      <c r="BJ576" s="18" t="s">
        <v>81</v>
      </c>
      <c r="BK576" s="217">
        <f>ROUND(I576*H576,2)</f>
        <v>0</v>
      </c>
      <c r="BL576" s="18" t="s">
        <v>126</v>
      </c>
      <c r="BM576" s="216" t="s">
        <v>708</v>
      </c>
    </row>
    <row r="577" s="2" customFormat="1" ht="24.15" customHeight="1">
      <c r="A577" s="39"/>
      <c r="B577" s="40"/>
      <c r="C577" s="205" t="s">
        <v>709</v>
      </c>
      <c r="D577" s="205" t="s">
        <v>121</v>
      </c>
      <c r="E577" s="206" t="s">
        <v>710</v>
      </c>
      <c r="F577" s="207" t="s">
        <v>711</v>
      </c>
      <c r="G577" s="208" t="s">
        <v>132</v>
      </c>
      <c r="H577" s="209">
        <v>1</v>
      </c>
      <c r="I577" s="210"/>
      <c r="J577" s="211">
        <f>ROUND(I577*H577,2)</f>
        <v>0</v>
      </c>
      <c r="K577" s="207" t="s">
        <v>125</v>
      </c>
      <c r="L577" s="45"/>
      <c r="M577" s="212" t="s">
        <v>19</v>
      </c>
      <c r="N577" s="213" t="s">
        <v>44</v>
      </c>
      <c r="O577" s="85"/>
      <c r="P577" s="214">
        <f>O577*H577</f>
        <v>0</v>
      </c>
      <c r="Q577" s="214">
        <v>1.0000000000000001E-05</v>
      </c>
      <c r="R577" s="214">
        <f>Q577*H577</f>
        <v>1.0000000000000001E-05</v>
      </c>
      <c r="S577" s="214">
        <v>0</v>
      </c>
      <c r="T577" s="215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16" t="s">
        <v>126</v>
      </c>
      <c r="AT577" s="216" t="s">
        <v>121</v>
      </c>
      <c r="AU577" s="216" t="s">
        <v>84</v>
      </c>
      <c r="AY577" s="18" t="s">
        <v>119</v>
      </c>
      <c r="BE577" s="217">
        <f>IF(N577="základní",J577,0)</f>
        <v>0</v>
      </c>
      <c r="BF577" s="217">
        <f>IF(N577="snížená",J577,0)</f>
        <v>0</v>
      </c>
      <c r="BG577" s="217">
        <f>IF(N577="zákl. přenesená",J577,0)</f>
        <v>0</v>
      </c>
      <c r="BH577" s="217">
        <f>IF(N577="sníž. přenesená",J577,0)</f>
        <v>0</v>
      </c>
      <c r="BI577" s="217">
        <f>IF(N577="nulová",J577,0)</f>
        <v>0</v>
      </c>
      <c r="BJ577" s="18" t="s">
        <v>81</v>
      </c>
      <c r="BK577" s="217">
        <f>ROUND(I577*H577,2)</f>
        <v>0</v>
      </c>
      <c r="BL577" s="18" t="s">
        <v>126</v>
      </c>
      <c r="BM577" s="216" t="s">
        <v>712</v>
      </c>
    </row>
    <row r="578" s="14" customFormat="1">
      <c r="A578" s="14"/>
      <c r="B578" s="230"/>
      <c r="C578" s="231"/>
      <c r="D578" s="220" t="s">
        <v>128</v>
      </c>
      <c r="E578" s="232" t="s">
        <v>19</v>
      </c>
      <c r="F578" s="233" t="s">
        <v>692</v>
      </c>
      <c r="G578" s="231"/>
      <c r="H578" s="232" t="s">
        <v>19</v>
      </c>
      <c r="I578" s="234"/>
      <c r="J578" s="231"/>
      <c r="K578" s="231"/>
      <c r="L578" s="235"/>
      <c r="M578" s="236"/>
      <c r="N578" s="237"/>
      <c r="O578" s="237"/>
      <c r="P578" s="237"/>
      <c r="Q578" s="237"/>
      <c r="R578" s="237"/>
      <c r="S578" s="237"/>
      <c r="T578" s="238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39" t="s">
        <v>128</v>
      </c>
      <c r="AU578" s="239" t="s">
        <v>84</v>
      </c>
      <c r="AV578" s="14" t="s">
        <v>81</v>
      </c>
      <c r="AW578" s="14" t="s">
        <v>34</v>
      </c>
      <c r="AX578" s="14" t="s">
        <v>73</v>
      </c>
      <c r="AY578" s="239" t="s">
        <v>119</v>
      </c>
    </row>
    <row r="579" s="14" customFormat="1">
      <c r="A579" s="14"/>
      <c r="B579" s="230"/>
      <c r="C579" s="231"/>
      <c r="D579" s="220" t="s">
        <v>128</v>
      </c>
      <c r="E579" s="232" t="s">
        <v>19</v>
      </c>
      <c r="F579" s="233" t="s">
        <v>245</v>
      </c>
      <c r="G579" s="231"/>
      <c r="H579" s="232" t="s">
        <v>19</v>
      </c>
      <c r="I579" s="234"/>
      <c r="J579" s="231"/>
      <c r="K579" s="231"/>
      <c r="L579" s="235"/>
      <c r="M579" s="236"/>
      <c r="N579" s="237"/>
      <c r="O579" s="237"/>
      <c r="P579" s="237"/>
      <c r="Q579" s="237"/>
      <c r="R579" s="237"/>
      <c r="S579" s="237"/>
      <c r="T579" s="238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39" t="s">
        <v>128</v>
      </c>
      <c r="AU579" s="239" t="s">
        <v>84</v>
      </c>
      <c r="AV579" s="14" t="s">
        <v>81</v>
      </c>
      <c r="AW579" s="14" t="s">
        <v>34</v>
      </c>
      <c r="AX579" s="14" t="s">
        <v>73</v>
      </c>
      <c r="AY579" s="239" t="s">
        <v>119</v>
      </c>
    </row>
    <row r="580" s="13" customFormat="1">
      <c r="A580" s="13"/>
      <c r="B580" s="218"/>
      <c r="C580" s="219"/>
      <c r="D580" s="220" t="s">
        <v>128</v>
      </c>
      <c r="E580" s="221" t="s">
        <v>19</v>
      </c>
      <c r="F580" s="222" t="s">
        <v>668</v>
      </c>
      <c r="G580" s="219"/>
      <c r="H580" s="223">
        <v>1</v>
      </c>
      <c r="I580" s="224"/>
      <c r="J580" s="219"/>
      <c r="K580" s="219"/>
      <c r="L580" s="225"/>
      <c r="M580" s="226"/>
      <c r="N580" s="227"/>
      <c r="O580" s="227"/>
      <c r="P580" s="227"/>
      <c r="Q580" s="227"/>
      <c r="R580" s="227"/>
      <c r="S580" s="227"/>
      <c r="T580" s="228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29" t="s">
        <v>128</v>
      </c>
      <c r="AU580" s="229" t="s">
        <v>84</v>
      </c>
      <c r="AV580" s="13" t="s">
        <v>84</v>
      </c>
      <c r="AW580" s="13" t="s">
        <v>34</v>
      </c>
      <c r="AX580" s="13" t="s">
        <v>81</v>
      </c>
      <c r="AY580" s="229" t="s">
        <v>119</v>
      </c>
    </row>
    <row r="581" s="2" customFormat="1" ht="14.4" customHeight="1">
      <c r="A581" s="39"/>
      <c r="B581" s="40"/>
      <c r="C581" s="251" t="s">
        <v>713</v>
      </c>
      <c r="D581" s="251" t="s">
        <v>407</v>
      </c>
      <c r="E581" s="252" t="s">
        <v>714</v>
      </c>
      <c r="F581" s="253" t="s">
        <v>715</v>
      </c>
      <c r="G581" s="254" t="s">
        <v>132</v>
      </c>
      <c r="H581" s="255">
        <v>1</v>
      </c>
      <c r="I581" s="256"/>
      <c r="J581" s="257">
        <f>ROUND(I581*H581,2)</f>
        <v>0</v>
      </c>
      <c r="K581" s="253" t="s">
        <v>125</v>
      </c>
      <c r="L581" s="258"/>
      <c r="M581" s="259" t="s">
        <v>19</v>
      </c>
      <c r="N581" s="260" t="s">
        <v>44</v>
      </c>
      <c r="O581" s="85"/>
      <c r="P581" s="214">
        <f>O581*H581</f>
        <v>0</v>
      </c>
      <c r="Q581" s="214">
        <v>0.0019400000000000001</v>
      </c>
      <c r="R581" s="214">
        <f>Q581*H581</f>
        <v>0.0019400000000000001</v>
      </c>
      <c r="S581" s="214">
        <v>0</v>
      </c>
      <c r="T581" s="215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16" t="s">
        <v>158</v>
      </c>
      <c r="AT581" s="216" t="s">
        <v>407</v>
      </c>
      <c r="AU581" s="216" t="s">
        <v>84</v>
      </c>
      <c r="AY581" s="18" t="s">
        <v>119</v>
      </c>
      <c r="BE581" s="217">
        <f>IF(N581="základní",J581,0)</f>
        <v>0</v>
      </c>
      <c r="BF581" s="217">
        <f>IF(N581="snížená",J581,0)</f>
        <v>0</v>
      </c>
      <c r="BG581" s="217">
        <f>IF(N581="zákl. přenesená",J581,0)</f>
        <v>0</v>
      </c>
      <c r="BH581" s="217">
        <f>IF(N581="sníž. přenesená",J581,0)</f>
        <v>0</v>
      </c>
      <c r="BI581" s="217">
        <f>IF(N581="nulová",J581,0)</f>
        <v>0</v>
      </c>
      <c r="BJ581" s="18" t="s">
        <v>81</v>
      </c>
      <c r="BK581" s="217">
        <f>ROUND(I581*H581,2)</f>
        <v>0</v>
      </c>
      <c r="BL581" s="18" t="s">
        <v>126</v>
      </c>
      <c r="BM581" s="216" t="s">
        <v>716</v>
      </c>
    </row>
    <row r="582" s="2" customFormat="1" ht="14.4" customHeight="1">
      <c r="A582" s="39"/>
      <c r="B582" s="40"/>
      <c r="C582" s="205" t="s">
        <v>717</v>
      </c>
      <c r="D582" s="205" t="s">
        <v>121</v>
      </c>
      <c r="E582" s="206" t="s">
        <v>718</v>
      </c>
      <c r="F582" s="207" t="s">
        <v>719</v>
      </c>
      <c r="G582" s="208" t="s">
        <v>132</v>
      </c>
      <c r="H582" s="209">
        <v>2</v>
      </c>
      <c r="I582" s="210"/>
      <c r="J582" s="211">
        <f>ROUND(I582*H582,2)</f>
        <v>0</v>
      </c>
      <c r="K582" s="207" t="s">
        <v>125</v>
      </c>
      <c r="L582" s="45"/>
      <c r="M582" s="212" t="s">
        <v>19</v>
      </c>
      <c r="N582" s="213" t="s">
        <v>44</v>
      </c>
      <c r="O582" s="85"/>
      <c r="P582" s="214">
        <f>O582*H582</f>
        <v>0</v>
      </c>
      <c r="Q582" s="214">
        <v>0.00017000000000000001</v>
      </c>
      <c r="R582" s="214">
        <f>Q582*H582</f>
        <v>0.00034000000000000002</v>
      </c>
      <c r="S582" s="214">
        <v>0</v>
      </c>
      <c r="T582" s="215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16" t="s">
        <v>126</v>
      </c>
      <c r="AT582" s="216" t="s">
        <v>121</v>
      </c>
      <c r="AU582" s="216" t="s">
        <v>84</v>
      </c>
      <c r="AY582" s="18" t="s">
        <v>119</v>
      </c>
      <c r="BE582" s="217">
        <f>IF(N582="základní",J582,0)</f>
        <v>0</v>
      </c>
      <c r="BF582" s="217">
        <f>IF(N582="snížená",J582,0)</f>
        <v>0</v>
      </c>
      <c r="BG582" s="217">
        <f>IF(N582="zákl. přenesená",J582,0)</f>
        <v>0</v>
      </c>
      <c r="BH582" s="217">
        <f>IF(N582="sníž. přenesená",J582,0)</f>
        <v>0</v>
      </c>
      <c r="BI582" s="217">
        <f>IF(N582="nulová",J582,0)</f>
        <v>0</v>
      </c>
      <c r="BJ582" s="18" t="s">
        <v>81</v>
      </c>
      <c r="BK582" s="217">
        <f>ROUND(I582*H582,2)</f>
        <v>0</v>
      </c>
      <c r="BL582" s="18" t="s">
        <v>126</v>
      </c>
      <c r="BM582" s="216" t="s">
        <v>720</v>
      </c>
    </row>
    <row r="583" s="14" customFormat="1">
      <c r="A583" s="14"/>
      <c r="B583" s="230"/>
      <c r="C583" s="231"/>
      <c r="D583" s="220" t="s">
        <v>128</v>
      </c>
      <c r="E583" s="232" t="s">
        <v>19</v>
      </c>
      <c r="F583" s="233" t="s">
        <v>659</v>
      </c>
      <c r="G583" s="231"/>
      <c r="H583" s="232" t="s">
        <v>19</v>
      </c>
      <c r="I583" s="234"/>
      <c r="J583" s="231"/>
      <c r="K583" s="231"/>
      <c r="L583" s="235"/>
      <c r="M583" s="236"/>
      <c r="N583" s="237"/>
      <c r="O583" s="237"/>
      <c r="P583" s="237"/>
      <c r="Q583" s="237"/>
      <c r="R583" s="237"/>
      <c r="S583" s="237"/>
      <c r="T583" s="238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39" t="s">
        <v>128</v>
      </c>
      <c r="AU583" s="239" t="s">
        <v>84</v>
      </c>
      <c r="AV583" s="14" t="s">
        <v>81</v>
      </c>
      <c r="AW583" s="14" t="s">
        <v>34</v>
      </c>
      <c r="AX583" s="14" t="s">
        <v>73</v>
      </c>
      <c r="AY583" s="239" t="s">
        <v>119</v>
      </c>
    </row>
    <row r="584" s="14" customFormat="1">
      <c r="A584" s="14"/>
      <c r="B584" s="230"/>
      <c r="C584" s="231"/>
      <c r="D584" s="220" t="s">
        <v>128</v>
      </c>
      <c r="E584" s="232" t="s">
        <v>19</v>
      </c>
      <c r="F584" s="233" t="s">
        <v>245</v>
      </c>
      <c r="G584" s="231"/>
      <c r="H584" s="232" t="s">
        <v>19</v>
      </c>
      <c r="I584" s="234"/>
      <c r="J584" s="231"/>
      <c r="K584" s="231"/>
      <c r="L584" s="235"/>
      <c r="M584" s="236"/>
      <c r="N584" s="237"/>
      <c r="O584" s="237"/>
      <c r="P584" s="237"/>
      <c r="Q584" s="237"/>
      <c r="R584" s="237"/>
      <c r="S584" s="237"/>
      <c r="T584" s="238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39" t="s">
        <v>128</v>
      </c>
      <c r="AU584" s="239" t="s">
        <v>84</v>
      </c>
      <c r="AV584" s="14" t="s">
        <v>81</v>
      </c>
      <c r="AW584" s="14" t="s">
        <v>34</v>
      </c>
      <c r="AX584" s="14" t="s">
        <v>73</v>
      </c>
      <c r="AY584" s="239" t="s">
        <v>119</v>
      </c>
    </row>
    <row r="585" s="13" customFormat="1">
      <c r="A585" s="13"/>
      <c r="B585" s="218"/>
      <c r="C585" s="219"/>
      <c r="D585" s="220" t="s">
        <v>128</v>
      </c>
      <c r="E585" s="221" t="s">
        <v>19</v>
      </c>
      <c r="F585" s="222" t="s">
        <v>703</v>
      </c>
      <c r="G585" s="219"/>
      <c r="H585" s="223">
        <v>1</v>
      </c>
      <c r="I585" s="224"/>
      <c r="J585" s="219"/>
      <c r="K585" s="219"/>
      <c r="L585" s="225"/>
      <c r="M585" s="226"/>
      <c r="N585" s="227"/>
      <c r="O585" s="227"/>
      <c r="P585" s="227"/>
      <c r="Q585" s="227"/>
      <c r="R585" s="227"/>
      <c r="S585" s="227"/>
      <c r="T585" s="228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29" t="s">
        <v>128</v>
      </c>
      <c r="AU585" s="229" t="s">
        <v>84</v>
      </c>
      <c r="AV585" s="13" t="s">
        <v>84</v>
      </c>
      <c r="AW585" s="13" t="s">
        <v>34</v>
      </c>
      <c r="AX585" s="13" t="s">
        <v>73</v>
      </c>
      <c r="AY585" s="229" t="s">
        <v>119</v>
      </c>
    </row>
    <row r="586" s="13" customFormat="1">
      <c r="A586" s="13"/>
      <c r="B586" s="218"/>
      <c r="C586" s="219"/>
      <c r="D586" s="220" t="s">
        <v>128</v>
      </c>
      <c r="E586" s="221" t="s">
        <v>19</v>
      </c>
      <c r="F586" s="222" t="s">
        <v>721</v>
      </c>
      <c r="G586" s="219"/>
      <c r="H586" s="223">
        <v>1</v>
      </c>
      <c r="I586" s="224"/>
      <c r="J586" s="219"/>
      <c r="K586" s="219"/>
      <c r="L586" s="225"/>
      <c r="M586" s="226"/>
      <c r="N586" s="227"/>
      <c r="O586" s="227"/>
      <c r="P586" s="227"/>
      <c r="Q586" s="227"/>
      <c r="R586" s="227"/>
      <c r="S586" s="227"/>
      <c r="T586" s="228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29" t="s">
        <v>128</v>
      </c>
      <c r="AU586" s="229" t="s">
        <v>84</v>
      </c>
      <c r="AV586" s="13" t="s">
        <v>84</v>
      </c>
      <c r="AW586" s="13" t="s">
        <v>34</v>
      </c>
      <c r="AX586" s="13" t="s">
        <v>73</v>
      </c>
      <c r="AY586" s="229" t="s">
        <v>119</v>
      </c>
    </row>
    <row r="587" s="15" customFormat="1">
      <c r="A587" s="15"/>
      <c r="B587" s="240"/>
      <c r="C587" s="241"/>
      <c r="D587" s="220" t="s">
        <v>128</v>
      </c>
      <c r="E587" s="242" t="s">
        <v>19</v>
      </c>
      <c r="F587" s="243" t="s">
        <v>218</v>
      </c>
      <c r="G587" s="241"/>
      <c r="H587" s="244">
        <v>2</v>
      </c>
      <c r="I587" s="245"/>
      <c r="J587" s="241"/>
      <c r="K587" s="241"/>
      <c r="L587" s="246"/>
      <c r="M587" s="247"/>
      <c r="N587" s="248"/>
      <c r="O587" s="248"/>
      <c r="P587" s="248"/>
      <c r="Q587" s="248"/>
      <c r="R587" s="248"/>
      <c r="S587" s="248"/>
      <c r="T587" s="249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50" t="s">
        <v>128</v>
      </c>
      <c r="AU587" s="250" t="s">
        <v>84</v>
      </c>
      <c r="AV587" s="15" t="s">
        <v>126</v>
      </c>
      <c r="AW587" s="15" t="s">
        <v>34</v>
      </c>
      <c r="AX587" s="15" t="s">
        <v>81</v>
      </c>
      <c r="AY587" s="250" t="s">
        <v>119</v>
      </c>
    </row>
    <row r="588" s="2" customFormat="1" ht="14.4" customHeight="1">
      <c r="A588" s="39"/>
      <c r="B588" s="40"/>
      <c r="C588" s="251" t="s">
        <v>722</v>
      </c>
      <c r="D588" s="251" t="s">
        <v>407</v>
      </c>
      <c r="E588" s="252" t="s">
        <v>723</v>
      </c>
      <c r="F588" s="253" t="s">
        <v>724</v>
      </c>
      <c r="G588" s="254" t="s">
        <v>132</v>
      </c>
      <c r="H588" s="255">
        <v>2</v>
      </c>
      <c r="I588" s="256"/>
      <c r="J588" s="257">
        <f>ROUND(I588*H588,2)</f>
        <v>0</v>
      </c>
      <c r="K588" s="253" t="s">
        <v>125</v>
      </c>
      <c r="L588" s="258"/>
      <c r="M588" s="259" t="s">
        <v>19</v>
      </c>
      <c r="N588" s="260" t="s">
        <v>44</v>
      </c>
      <c r="O588" s="85"/>
      <c r="P588" s="214">
        <f>O588*H588</f>
        <v>0</v>
      </c>
      <c r="Q588" s="214">
        <v>0.0167</v>
      </c>
      <c r="R588" s="214">
        <f>Q588*H588</f>
        <v>0.033399999999999999</v>
      </c>
      <c r="S588" s="214">
        <v>0</v>
      </c>
      <c r="T588" s="215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16" t="s">
        <v>158</v>
      </c>
      <c r="AT588" s="216" t="s">
        <v>407</v>
      </c>
      <c r="AU588" s="216" t="s">
        <v>84</v>
      </c>
      <c r="AY588" s="18" t="s">
        <v>119</v>
      </c>
      <c r="BE588" s="217">
        <f>IF(N588="základní",J588,0)</f>
        <v>0</v>
      </c>
      <c r="BF588" s="217">
        <f>IF(N588="snížená",J588,0)</f>
        <v>0</v>
      </c>
      <c r="BG588" s="217">
        <f>IF(N588="zákl. přenesená",J588,0)</f>
        <v>0</v>
      </c>
      <c r="BH588" s="217">
        <f>IF(N588="sníž. přenesená",J588,0)</f>
        <v>0</v>
      </c>
      <c r="BI588" s="217">
        <f>IF(N588="nulová",J588,0)</f>
        <v>0</v>
      </c>
      <c r="BJ588" s="18" t="s">
        <v>81</v>
      </c>
      <c r="BK588" s="217">
        <f>ROUND(I588*H588,2)</f>
        <v>0</v>
      </c>
      <c r="BL588" s="18" t="s">
        <v>126</v>
      </c>
      <c r="BM588" s="216" t="s">
        <v>725</v>
      </c>
    </row>
    <row r="589" s="2" customFormat="1" ht="14.4" customHeight="1">
      <c r="A589" s="39"/>
      <c r="B589" s="40"/>
      <c r="C589" s="251" t="s">
        <v>78</v>
      </c>
      <c r="D589" s="251" t="s">
        <v>407</v>
      </c>
      <c r="E589" s="252" t="s">
        <v>726</v>
      </c>
      <c r="F589" s="253" t="s">
        <v>727</v>
      </c>
      <c r="G589" s="254" t="s">
        <v>132</v>
      </c>
      <c r="H589" s="255">
        <v>2</v>
      </c>
      <c r="I589" s="256"/>
      <c r="J589" s="257">
        <f>ROUND(I589*H589,2)</f>
        <v>0</v>
      </c>
      <c r="K589" s="253" t="s">
        <v>125</v>
      </c>
      <c r="L589" s="258"/>
      <c r="M589" s="259" t="s">
        <v>19</v>
      </c>
      <c r="N589" s="260" t="s">
        <v>44</v>
      </c>
      <c r="O589" s="85"/>
      <c r="P589" s="214">
        <f>O589*H589</f>
        <v>0</v>
      </c>
      <c r="Q589" s="214">
        <v>0.0085000000000000006</v>
      </c>
      <c r="R589" s="214">
        <f>Q589*H589</f>
        <v>0.017000000000000001</v>
      </c>
      <c r="S589" s="214">
        <v>0</v>
      </c>
      <c r="T589" s="215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16" t="s">
        <v>158</v>
      </c>
      <c r="AT589" s="216" t="s">
        <v>407</v>
      </c>
      <c r="AU589" s="216" t="s">
        <v>84</v>
      </c>
      <c r="AY589" s="18" t="s">
        <v>119</v>
      </c>
      <c r="BE589" s="217">
        <f>IF(N589="základní",J589,0)</f>
        <v>0</v>
      </c>
      <c r="BF589" s="217">
        <f>IF(N589="snížená",J589,0)</f>
        <v>0</v>
      </c>
      <c r="BG589" s="217">
        <f>IF(N589="zákl. přenesená",J589,0)</f>
        <v>0</v>
      </c>
      <c r="BH589" s="217">
        <f>IF(N589="sníž. přenesená",J589,0)</f>
        <v>0</v>
      </c>
      <c r="BI589" s="217">
        <f>IF(N589="nulová",J589,0)</f>
        <v>0</v>
      </c>
      <c r="BJ589" s="18" t="s">
        <v>81</v>
      </c>
      <c r="BK589" s="217">
        <f>ROUND(I589*H589,2)</f>
        <v>0</v>
      </c>
      <c r="BL589" s="18" t="s">
        <v>126</v>
      </c>
      <c r="BM589" s="216" t="s">
        <v>728</v>
      </c>
    </row>
    <row r="590" s="2" customFormat="1" ht="14.4" customHeight="1">
      <c r="A590" s="39"/>
      <c r="B590" s="40"/>
      <c r="C590" s="205" t="s">
        <v>729</v>
      </c>
      <c r="D590" s="205" t="s">
        <v>121</v>
      </c>
      <c r="E590" s="206" t="s">
        <v>730</v>
      </c>
      <c r="F590" s="207" t="s">
        <v>731</v>
      </c>
      <c r="G590" s="208" t="s">
        <v>238</v>
      </c>
      <c r="H590" s="209">
        <v>15</v>
      </c>
      <c r="I590" s="210"/>
      <c r="J590" s="211">
        <f>ROUND(I590*H590,2)</f>
        <v>0</v>
      </c>
      <c r="K590" s="207" t="s">
        <v>125</v>
      </c>
      <c r="L590" s="45"/>
      <c r="M590" s="212" t="s">
        <v>19</v>
      </c>
      <c r="N590" s="213" t="s">
        <v>44</v>
      </c>
      <c r="O590" s="85"/>
      <c r="P590" s="214">
        <f>O590*H590</f>
        <v>0</v>
      </c>
      <c r="Q590" s="214">
        <v>0</v>
      </c>
      <c r="R590" s="214">
        <f>Q590*H590</f>
        <v>0</v>
      </c>
      <c r="S590" s="214">
        <v>1.9199999999999999</v>
      </c>
      <c r="T590" s="215">
        <f>S590*H590</f>
        <v>28.799999999999997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16" t="s">
        <v>126</v>
      </c>
      <c r="AT590" s="216" t="s">
        <v>121</v>
      </c>
      <c r="AU590" s="216" t="s">
        <v>84</v>
      </c>
      <c r="AY590" s="18" t="s">
        <v>119</v>
      </c>
      <c r="BE590" s="217">
        <f>IF(N590="základní",J590,0)</f>
        <v>0</v>
      </c>
      <c r="BF590" s="217">
        <f>IF(N590="snížená",J590,0)</f>
        <v>0</v>
      </c>
      <c r="BG590" s="217">
        <f>IF(N590="zákl. přenesená",J590,0)</f>
        <v>0</v>
      </c>
      <c r="BH590" s="217">
        <f>IF(N590="sníž. přenesená",J590,0)</f>
        <v>0</v>
      </c>
      <c r="BI590" s="217">
        <f>IF(N590="nulová",J590,0)</f>
        <v>0</v>
      </c>
      <c r="BJ590" s="18" t="s">
        <v>81</v>
      </c>
      <c r="BK590" s="217">
        <f>ROUND(I590*H590,2)</f>
        <v>0</v>
      </c>
      <c r="BL590" s="18" t="s">
        <v>126</v>
      </c>
      <c r="BM590" s="216" t="s">
        <v>732</v>
      </c>
    </row>
    <row r="591" s="13" customFormat="1">
      <c r="A591" s="13"/>
      <c r="B591" s="218"/>
      <c r="C591" s="219"/>
      <c r="D591" s="220" t="s">
        <v>128</v>
      </c>
      <c r="E591" s="221" t="s">
        <v>19</v>
      </c>
      <c r="F591" s="222" t="s">
        <v>733</v>
      </c>
      <c r="G591" s="219"/>
      <c r="H591" s="223">
        <v>15</v>
      </c>
      <c r="I591" s="224"/>
      <c r="J591" s="219"/>
      <c r="K591" s="219"/>
      <c r="L591" s="225"/>
      <c r="M591" s="226"/>
      <c r="N591" s="227"/>
      <c r="O591" s="227"/>
      <c r="P591" s="227"/>
      <c r="Q591" s="227"/>
      <c r="R591" s="227"/>
      <c r="S591" s="227"/>
      <c r="T591" s="228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29" t="s">
        <v>128</v>
      </c>
      <c r="AU591" s="229" t="s">
        <v>84</v>
      </c>
      <c r="AV591" s="13" t="s">
        <v>84</v>
      </c>
      <c r="AW591" s="13" t="s">
        <v>34</v>
      </c>
      <c r="AX591" s="13" t="s">
        <v>81</v>
      </c>
      <c r="AY591" s="229" t="s">
        <v>119</v>
      </c>
    </row>
    <row r="592" s="2" customFormat="1" ht="14.4" customHeight="1">
      <c r="A592" s="39"/>
      <c r="B592" s="40"/>
      <c r="C592" s="205" t="s">
        <v>734</v>
      </c>
      <c r="D592" s="205" t="s">
        <v>121</v>
      </c>
      <c r="E592" s="206" t="s">
        <v>735</v>
      </c>
      <c r="F592" s="207" t="s">
        <v>736</v>
      </c>
      <c r="G592" s="208" t="s">
        <v>132</v>
      </c>
      <c r="H592" s="209">
        <v>10</v>
      </c>
      <c r="I592" s="210"/>
      <c r="J592" s="211">
        <f>ROUND(I592*H592,2)</f>
        <v>0</v>
      </c>
      <c r="K592" s="207" t="s">
        <v>125</v>
      </c>
      <c r="L592" s="45"/>
      <c r="M592" s="212" t="s">
        <v>19</v>
      </c>
      <c r="N592" s="213" t="s">
        <v>44</v>
      </c>
      <c r="O592" s="85"/>
      <c r="P592" s="214">
        <f>O592*H592</f>
        <v>0</v>
      </c>
      <c r="Q592" s="214">
        <v>0.34089999999999998</v>
      </c>
      <c r="R592" s="214">
        <f>Q592*H592</f>
        <v>3.4089999999999998</v>
      </c>
      <c r="S592" s="214">
        <v>0</v>
      </c>
      <c r="T592" s="215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16" t="s">
        <v>126</v>
      </c>
      <c r="AT592" s="216" t="s">
        <v>121</v>
      </c>
      <c r="AU592" s="216" t="s">
        <v>84</v>
      </c>
      <c r="AY592" s="18" t="s">
        <v>119</v>
      </c>
      <c r="BE592" s="217">
        <f>IF(N592="základní",J592,0)</f>
        <v>0</v>
      </c>
      <c r="BF592" s="217">
        <f>IF(N592="snížená",J592,0)</f>
        <v>0</v>
      </c>
      <c r="BG592" s="217">
        <f>IF(N592="zákl. přenesená",J592,0)</f>
        <v>0</v>
      </c>
      <c r="BH592" s="217">
        <f>IF(N592="sníž. přenesená",J592,0)</f>
        <v>0</v>
      </c>
      <c r="BI592" s="217">
        <f>IF(N592="nulová",J592,0)</f>
        <v>0</v>
      </c>
      <c r="BJ592" s="18" t="s">
        <v>81</v>
      </c>
      <c r="BK592" s="217">
        <f>ROUND(I592*H592,2)</f>
        <v>0</v>
      </c>
      <c r="BL592" s="18" t="s">
        <v>126</v>
      </c>
      <c r="BM592" s="216" t="s">
        <v>737</v>
      </c>
    </row>
    <row r="593" s="14" customFormat="1">
      <c r="A593" s="14"/>
      <c r="B593" s="230"/>
      <c r="C593" s="231"/>
      <c r="D593" s="220" t="s">
        <v>128</v>
      </c>
      <c r="E593" s="232" t="s">
        <v>19</v>
      </c>
      <c r="F593" s="233" t="s">
        <v>576</v>
      </c>
      <c r="G593" s="231"/>
      <c r="H593" s="232" t="s">
        <v>19</v>
      </c>
      <c r="I593" s="234"/>
      <c r="J593" s="231"/>
      <c r="K593" s="231"/>
      <c r="L593" s="235"/>
      <c r="M593" s="236"/>
      <c r="N593" s="237"/>
      <c r="O593" s="237"/>
      <c r="P593" s="237"/>
      <c r="Q593" s="237"/>
      <c r="R593" s="237"/>
      <c r="S593" s="237"/>
      <c r="T593" s="238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39" t="s">
        <v>128</v>
      </c>
      <c r="AU593" s="239" t="s">
        <v>84</v>
      </c>
      <c r="AV593" s="14" t="s">
        <v>81</v>
      </c>
      <c r="AW593" s="14" t="s">
        <v>34</v>
      </c>
      <c r="AX593" s="14" t="s">
        <v>73</v>
      </c>
      <c r="AY593" s="239" t="s">
        <v>119</v>
      </c>
    </row>
    <row r="594" s="13" customFormat="1">
      <c r="A594" s="13"/>
      <c r="B594" s="218"/>
      <c r="C594" s="219"/>
      <c r="D594" s="220" t="s">
        <v>128</v>
      </c>
      <c r="E594" s="221" t="s">
        <v>19</v>
      </c>
      <c r="F594" s="222" t="s">
        <v>577</v>
      </c>
      <c r="G594" s="219"/>
      <c r="H594" s="223">
        <v>9</v>
      </c>
      <c r="I594" s="224"/>
      <c r="J594" s="219"/>
      <c r="K594" s="219"/>
      <c r="L594" s="225"/>
      <c r="M594" s="226"/>
      <c r="N594" s="227"/>
      <c r="O594" s="227"/>
      <c r="P594" s="227"/>
      <c r="Q594" s="227"/>
      <c r="R594" s="227"/>
      <c r="S594" s="227"/>
      <c r="T594" s="228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29" t="s">
        <v>128</v>
      </c>
      <c r="AU594" s="229" t="s">
        <v>84</v>
      </c>
      <c r="AV594" s="13" t="s">
        <v>84</v>
      </c>
      <c r="AW594" s="13" t="s">
        <v>34</v>
      </c>
      <c r="AX594" s="13" t="s">
        <v>73</v>
      </c>
      <c r="AY594" s="229" t="s">
        <v>119</v>
      </c>
    </row>
    <row r="595" s="14" customFormat="1">
      <c r="A595" s="14"/>
      <c r="B595" s="230"/>
      <c r="C595" s="231"/>
      <c r="D595" s="220" t="s">
        <v>128</v>
      </c>
      <c r="E595" s="232" t="s">
        <v>19</v>
      </c>
      <c r="F595" s="233" t="s">
        <v>738</v>
      </c>
      <c r="G595" s="231"/>
      <c r="H595" s="232" t="s">
        <v>19</v>
      </c>
      <c r="I595" s="234"/>
      <c r="J595" s="231"/>
      <c r="K595" s="231"/>
      <c r="L595" s="235"/>
      <c r="M595" s="236"/>
      <c r="N595" s="237"/>
      <c r="O595" s="237"/>
      <c r="P595" s="237"/>
      <c r="Q595" s="237"/>
      <c r="R595" s="237"/>
      <c r="S595" s="237"/>
      <c r="T595" s="238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39" t="s">
        <v>128</v>
      </c>
      <c r="AU595" s="239" t="s">
        <v>84</v>
      </c>
      <c r="AV595" s="14" t="s">
        <v>81</v>
      </c>
      <c r="AW595" s="14" t="s">
        <v>34</v>
      </c>
      <c r="AX595" s="14" t="s">
        <v>73</v>
      </c>
      <c r="AY595" s="239" t="s">
        <v>119</v>
      </c>
    </row>
    <row r="596" s="14" customFormat="1">
      <c r="A596" s="14"/>
      <c r="B596" s="230"/>
      <c r="C596" s="231"/>
      <c r="D596" s="220" t="s">
        <v>128</v>
      </c>
      <c r="E596" s="232" t="s">
        <v>19</v>
      </c>
      <c r="F596" s="233" t="s">
        <v>739</v>
      </c>
      <c r="G596" s="231"/>
      <c r="H596" s="232" t="s">
        <v>19</v>
      </c>
      <c r="I596" s="234"/>
      <c r="J596" s="231"/>
      <c r="K596" s="231"/>
      <c r="L596" s="235"/>
      <c r="M596" s="236"/>
      <c r="N596" s="237"/>
      <c r="O596" s="237"/>
      <c r="P596" s="237"/>
      <c r="Q596" s="237"/>
      <c r="R596" s="237"/>
      <c r="S596" s="237"/>
      <c r="T596" s="238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39" t="s">
        <v>128</v>
      </c>
      <c r="AU596" s="239" t="s">
        <v>84</v>
      </c>
      <c r="AV596" s="14" t="s">
        <v>81</v>
      </c>
      <c r="AW596" s="14" t="s">
        <v>34</v>
      </c>
      <c r="AX596" s="14" t="s">
        <v>73</v>
      </c>
      <c r="AY596" s="239" t="s">
        <v>119</v>
      </c>
    </row>
    <row r="597" s="14" customFormat="1">
      <c r="A597" s="14"/>
      <c r="B597" s="230"/>
      <c r="C597" s="231"/>
      <c r="D597" s="220" t="s">
        <v>128</v>
      </c>
      <c r="E597" s="232" t="s">
        <v>19</v>
      </c>
      <c r="F597" s="233" t="s">
        <v>740</v>
      </c>
      <c r="G597" s="231"/>
      <c r="H597" s="232" t="s">
        <v>19</v>
      </c>
      <c r="I597" s="234"/>
      <c r="J597" s="231"/>
      <c r="K597" s="231"/>
      <c r="L597" s="235"/>
      <c r="M597" s="236"/>
      <c r="N597" s="237"/>
      <c r="O597" s="237"/>
      <c r="P597" s="237"/>
      <c r="Q597" s="237"/>
      <c r="R597" s="237"/>
      <c r="S597" s="237"/>
      <c r="T597" s="238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39" t="s">
        <v>128</v>
      </c>
      <c r="AU597" s="239" t="s">
        <v>84</v>
      </c>
      <c r="AV597" s="14" t="s">
        <v>81</v>
      </c>
      <c r="AW597" s="14" t="s">
        <v>34</v>
      </c>
      <c r="AX597" s="14" t="s">
        <v>73</v>
      </c>
      <c r="AY597" s="239" t="s">
        <v>119</v>
      </c>
    </row>
    <row r="598" s="14" customFormat="1">
      <c r="A598" s="14"/>
      <c r="B598" s="230"/>
      <c r="C598" s="231"/>
      <c r="D598" s="220" t="s">
        <v>128</v>
      </c>
      <c r="E598" s="232" t="s">
        <v>19</v>
      </c>
      <c r="F598" s="233" t="s">
        <v>741</v>
      </c>
      <c r="G598" s="231"/>
      <c r="H598" s="232" t="s">
        <v>19</v>
      </c>
      <c r="I598" s="234"/>
      <c r="J598" s="231"/>
      <c r="K598" s="231"/>
      <c r="L598" s="235"/>
      <c r="M598" s="236"/>
      <c r="N598" s="237"/>
      <c r="O598" s="237"/>
      <c r="P598" s="237"/>
      <c r="Q598" s="237"/>
      <c r="R598" s="237"/>
      <c r="S598" s="237"/>
      <c r="T598" s="238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39" t="s">
        <v>128</v>
      </c>
      <c r="AU598" s="239" t="s">
        <v>84</v>
      </c>
      <c r="AV598" s="14" t="s">
        <v>81</v>
      </c>
      <c r="AW598" s="14" t="s">
        <v>34</v>
      </c>
      <c r="AX598" s="14" t="s">
        <v>73</v>
      </c>
      <c r="AY598" s="239" t="s">
        <v>119</v>
      </c>
    </row>
    <row r="599" s="14" customFormat="1">
      <c r="A599" s="14"/>
      <c r="B599" s="230"/>
      <c r="C599" s="231"/>
      <c r="D599" s="220" t="s">
        <v>128</v>
      </c>
      <c r="E599" s="232" t="s">
        <v>19</v>
      </c>
      <c r="F599" s="233" t="s">
        <v>742</v>
      </c>
      <c r="G599" s="231"/>
      <c r="H599" s="232" t="s">
        <v>19</v>
      </c>
      <c r="I599" s="234"/>
      <c r="J599" s="231"/>
      <c r="K599" s="231"/>
      <c r="L599" s="235"/>
      <c r="M599" s="236"/>
      <c r="N599" s="237"/>
      <c r="O599" s="237"/>
      <c r="P599" s="237"/>
      <c r="Q599" s="237"/>
      <c r="R599" s="237"/>
      <c r="S599" s="237"/>
      <c r="T599" s="238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39" t="s">
        <v>128</v>
      </c>
      <c r="AU599" s="239" t="s">
        <v>84</v>
      </c>
      <c r="AV599" s="14" t="s">
        <v>81</v>
      </c>
      <c r="AW599" s="14" t="s">
        <v>34</v>
      </c>
      <c r="AX599" s="14" t="s">
        <v>73</v>
      </c>
      <c r="AY599" s="239" t="s">
        <v>119</v>
      </c>
    </row>
    <row r="600" s="14" customFormat="1">
      <c r="A600" s="14"/>
      <c r="B600" s="230"/>
      <c r="C600" s="231"/>
      <c r="D600" s="220" t="s">
        <v>128</v>
      </c>
      <c r="E600" s="232" t="s">
        <v>19</v>
      </c>
      <c r="F600" s="233" t="s">
        <v>743</v>
      </c>
      <c r="G600" s="231"/>
      <c r="H600" s="232" t="s">
        <v>19</v>
      </c>
      <c r="I600" s="234"/>
      <c r="J600" s="231"/>
      <c r="K600" s="231"/>
      <c r="L600" s="235"/>
      <c r="M600" s="236"/>
      <c r="N600" s="237"/>
      <c r="O600" s="237"/>
      <c r="P600" s="237"/>
      <c r="Q600" s="237"/>
      <c r="R600" s="237"/>
      <c r="S600" s="237"/>
      <c r="T600" s="238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39" t="s">
        <v>128</v>
      </c>
      <c r="AU600" s="239" t="s">
        <v>84</v>
      </c>
      <c r="AV600" s="14" t="s">
        <v>81</v>
      </c>
      <c r="AW600" s="14" t="s">
        <v>34</v>
      </c>
      <c r="AX600" s="14" t="s">
        <v>73</v>
      </c>
      <c r="AY600" s="239" t="s">
        <v>119</v>
      </c>
    </row>
    <row r="601" s="14" customFormat="1">
      <c r="A601" s="14"/>
      <c r="B601" s="230"/>
      <c r="C601" s="231"/>
      <c r="D601" s="220" t="s">
        <v>128</v>
      </c>
      <c r="E601" s="232" t="s">
        <v>19</v>
      </c>
      <c r="F601" s="233" t="s">
        <v>744</v>
      </c>
      <c r="G601" s="231"/>
      <c r="H601" s="232" t="s">
        <v>19</v>
      </c>
      <c r="I601" s="234"/>
      <c r="J601" s="231"/>
      <c r="K601" s="231"/>
      <c r="L601" s="235"/>
      <c r="M601" s="236"/>
      <c r="N601" s="237"/>
      <c r="O601" s="237"/>
      <c r="P601" s="237"/>
      <c r="Q601" s="237"/>
      <c r="R601" s="237"/>
      <c r="S601" s="237"/>
      <c r="T601" s="238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39" t="s">
        <v>128</v>
      </c>
      <c r="AU601" s="239" t="s">
        <v>84</v>
      </c>
      <c r="AV601" s="14" t="s">
        <v>81</v>
      </c>
      <c r="AW601" s="14" t="s">
        <v>34</v>
      </c>
      <c r="AX601" s="14" t="s">
        <v>73</v>
      </c>
      <c r="AY601" s="239" t="s">
        <v>119</v>
      </c>
    </row>
    <row r="602" s="14" customFormat="1">
      <c r="A602" s="14"/>
      <c r="B602" s="230"/>
      <c r="C602" s="231"/>
      <c r="D602" s="220" t="s">
        <v>128</v>
      </c>
      <c r="E602" s="232" t="s">
        <v>19</v>
      </c>
      <c r="F602" s="233" t="s">
        <v>745</v>
      </c>
      <c r="G602" s="231"/>
      <c r="H602" s="232" t="s">
        <v>19</v>
      </c>
      <c r="I602" s="234"/>
      <c r="J602" s="231"/>
      <c r="K602" s="231"/>
      <c r="L602" s="235"/>
      <c r="M602" s="236"/>
      <c r="N602" s="237"/>
      <c r="O602" s="237"/>
      <c r="P602" s="237"/>
      <c r="Q602" s="237"/>
      <c r="R602" s="237"/>
      <c r="S602" s="237"/>
      <c r="T602" s="238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39" t="s">
        <v>128</v>
      </c>
      <c r="AU602" s="239" t="s">
        <v>84</v>
      </c>
      <c r="AV602" s="14" t="s">
        <v>81</v>
      </c>
      <c r="AW602" s="14" t="s">
        <v>34</v>
      </c>
      <c r="AX602" s="14" t="s">
        <v>73</v>
      </c>
      <c r="AY602" s="239" t="s">
        <v>119</v>
      </c>
    </row>
    <row r="603" s="14" customFormat="1">
      <c r="A603" s="14"/>
      <c r="B603" s="230"/>
      <c r="C603" s="231"/>
      <c r="D603" s="220" t="s">
        <v>128</v>
      </c>
      <c r="E603" s="232" t="s">
        <v>19</v>
      </c>
      <c r="F603" s="233" t="s">
        <v>746</v>
      </c>
      <c r="G603" s="231"/>
      <c r="H603" s="232" t="s">
        <v>19</v>
      </c>
      <c r="I603" s="234"/>
      <c r="J603" s="231"/>
      <c r="K603" s="231"/>
      <c r="L603" s="235"/>
      <c r="M603" s="236"/>
      <c r="N603" s="237"/>
      <c r="O603" s="237"/>
      <c r="P603" s="237"/>
      <c r="Q603" s="237"/>
      <c r="R603" s="237"/>
      <c r="S603" s="237"/>
      <c r="T603" s="238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39" t="s">
        <v>128</v>
      </c>
      <c r="AU603" s="239" t="s">
        <v>84</v>
      </c>
      <c r="AV603" s="14" t="s">
        <v>81</v>
      </c>
      <c r="AW603" s="14" t="s">
        <v>34</v>
      </c>
      <c r="AX603" s="14" t="s">
        <v>73</v>
      </c>
      <c r="AY603" s="239" t="s">
        <v>119</v>
      </c>
    </row>
    <row r="604" s="13" customFormat="1">
      <c r="A604" s="13"/>
      <c r="B604" s="218"/>
      <c r="C604" s="219"/>
      <c r="D604" s="220" t="s">
        <v>128</v>
      </c>
      <c r="E604" s="221" t="s">
        <v>19</v>
      </c>
      <c r="F604" s="222" t="s">
        <v>579</v>
      </c>
      <c r="G604" s="219"/>
      <c r="H604" s="223">
        <v>1</v>
      </c>
      <c r="I604" s="224"/>
      <c r="J604" s="219"/>
      <c r="K604" s="219"/>
      <c r="L604" s="225"/>
      <c r="M604" s="226"/>
      <c r="N604" s="227"/>
      <c r="O604" s="227"/>
      <c r="P604" s="227"/>
      <c r="Q604" s="227"/>
      <c r="R604" s="227"/>
      <c r="S604" s="227"/>
      <c r="T604" s="228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29" t="s">
        <v>128</v>
      </c>
      <c r="AU604" s="229" t="s">
        <v>84</v>
      </c>
      <c r="AV604" s="13" t="s">
        <v>84</v>
      </c>
      <c r="AW604" s="13" t="s">
        <v>34</v>
      </c>
      <c r="AX604" s="13" t="s">
        <v>73</v>
      </c>
      <c r="AY604" s="229" t="s">
        <v>119</v>
      </c>
    </row>
    <row r="605" s="14" customFormat="1">
      <c r="A605" s="14"/>
      <c r="B605" s="230"/>
      <c r="C605" s="231"/>
      <c r="D605" s="220" t="s">
        <v>128</v>
      </c>
      <c r="E605" s="232" t="s">
        <v>19</v>
      </c>
      <c r="F605" s="233" t="s">
        <v>747</v>
      </c>
      <c r="G605" s="231"/>
      <c r="H605" s="232" t="s">
        <v>19</v>
      </c>
      <c r="I605" s="234"/>
      <c r="J605" s="231"/>
      <c r="K605" s="231"/>
      <c r="L605" s="235"/>
      <c r="M605" s="236"/>
      <c r="N605" s="237"/>
      <c r="O605" s="237"/>
      <c r="P605" s="237"/>
      <c r="Q605" s="237"/>
      <c r="R605" s="237"/>
      <c r="S605" s="237"/>
      <c r="T605" s="238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39" t="s">
        <v>128</v>
      </c>
      <c r="AU605" s="239" t="s">
        <v>84</v>
      </c>
      <c r="AV605" s="14" t="s">
        <v>81</v>
      </c>
      <c r="AW605" s="14" t="s">
        <v>34</v>
      </c>
      <c r="AX605" s="14" t="s">
        <v>73</v>
      </c>
      <c r="AY605" s="239" t="s">
        <v>119</v>
      </c>
    </row>
    <row r="606" s="15" customFormat="1">
      <c r="A606" s="15"/>
      <c r="B606" s="240"/>
      <c r="C606" s="241"/>
      <c r="D606" s="220" t="s">
        <v>128</v>
      </c>
      <c r="E606" s="242" t="s">
        <v>19</v>
      </c>
      <c r="F606" s="243" t="s">
        <v>218</v>
      </c>
      <c r="G606" s="241"/>
      <c r="H606" s="244">
        <v>10</v>
      </c>
      <c r="I606" s="245"/>
      <c r="J606" s="241"/>
      <c r="K606" s="241"/>
      <c r="L606" s="246"/>
      <c r="M606" s="247"/>
      <c r="N606" s="248"/>
      <c r="O606" s="248"/>
      <c r="P606" s="248"/>
      <c r="Q606" s="248"/>
      <c r="R606" s="248"/>
      <c r="S606" s="248"/>
      <c r="T606" s="249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50" t="s">
        <v>128</v>
      </c>
      <c r="AU606" s="250" t="s">
        <v>84</v>
      </c>
      <c r="AV606" s="15" t="s">
        <v>126</v>
      </c>
      <c r="AW606" s="15" t="s">
        <v>34</v>
      </c>
      <c r="AX606" s="15" t="s">
        <v>81</v>
      </c>
      <c r="AY606" s="250" t="s">
        <v>119</v>
      </c>
    </row>
    <row r="607" s="2" customFormat="1" ht="14.4" customHeight="1">
      <c r="A607" s="39"/>
      <c r="B607" s="40"/>
      <c r="C607" s="251" t="s">
        <v>748</v>
      </c>
      <c r="D607" s="251" t="s">
        <v>407</v>
      </c>
      <c r="E607" s="252" t="s">
        <v>749</v>
      </c>
      <c r="F607" s="253" t="s">
        <v>750</v>
      </c>
      <c r="G607" s="254" t="s">
        <v>132</v>
      </c>
      <c r="H607" s="255">
        <v>10</v>
      </c>
      <c r="I607" s="256"/>
      <c r="J607" s="257">
        <f>ROUND(I607*H607,2)</f>
        <v>0</v>
      </c>
      <c r="K607" s="253" t="s">
        <v>125</v>
      </c>
      <c r="L607" s="258"/>
      <c r="M607" s="259" t="s">
        <v>19</v>
      </c>
      <c r="N607" s="260" t="s">
        <v>44</v>
      </c>
      <c r="O607" s="85"/>
      <c r="P607" s="214">
        <f>O607*H607</f>
        <v>0</v>
      </c>
      <c r="Q607" s="214">
        <v>0.071999999999999995</v>
      </c>
      <c r="R607" s="214">
        <f>Q607*H607</f>
        <v>0.71999999999999997</v>
      </c>
      <c r="S607" s="214">
        <v>0</v>
      </c>
      <c r="T607" s="215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16" t="s">
        <v>158</v>
      </c>
      <c r="AT607" s="216" t="s">
        <v>407</v>
      </c>
      <c r="AU607" s="216" t="s">
        <v>84</v>
      </c>
      <c r="AY607" s="18" t="s">
        <v>119</v>
      </c>
      <c r="BE607" s="217">
        <f>IF(N607="základní",J607,0)</f>
        <v>0</v>
      </c>
      <c r="BF607" s="217">
        <f>IF(N607="snížená",J607,0)</f>
        <v>0</v>
      </c>
      <c r="BG607" s="217">
        <f>IF(N607="zákl. přenesená",J607,0)</f>
        <v>0</v>
      </c>
      <c r="BH607" s="217">
        <f>IF(N607="sníž. přenesená",J607,0)</f>
        <v>0</v>
      </c>
      <c r="BI607" s="217">
        <f>IF(N607="nulová",J607,0)</f>
        <v>0</v>
      </c>
      <c r="BJ607" s="18" t="s">
        <v>81</v>
      </c>
      <c r="BK607" s="217">
        <f>ROUND(I607*H607,2)</f>
        <v>0</v>
      </c>
      <c r="BL607" s="18" t="s">
        <v>126</v>
      </c>
      <c r="BM607" s="216" t="s">
        <v>751</v>
      </c>
    </row>
    <row r="608" s="2" customFormat="1" ht="14.4" customHeight="1">
      <c r="A608" s="39"/>
      <c r="B608" s="40"/>
      <c r="C608" s="251" t="s">
        <v>752</v>
      </c>
      <c r="D608" s="251" t="s">
        <v>407</v>
      </c>
      <c r="E608" s="252" t="s">
        <v>753</v>
      </c>
      <c r="F608" s="253" t="s">
        <v>754</v>
      </c>
      <c r="G608" s="254" t="s">
        <v>132</v>
      </c>
      <c r="H608" s="255">
        <v>10</v>
      </c>
      <c r="I608" s="256"/>
      <c r="J608" s="257">
        <f>ROUND(I608*H608,2)</f>
        <v>0</v>
      </c>
      <c r="K608" s="253" t="s">
        <v>125</v>
      </c>
      <c r="L608" s="258"/>
      <c r="M608" s="259" t="s">
        <v>19</v>
      </c>
      <c r="N608" s="260" t="s">
        <v>44</v>
      </c>
      <c r="O608" s="85"/>
      <c r="P608" s="214">
        <f>O608*H608</f>
        <v>0</v>
      </c>
      <c r="Q608" s="214">
        <v>0.058000000000000003</v>
      </c>
      <c r="R608" s="214">
        <f>Q608*H608</f>
        <v>0.58000000000000007</v>
      </c>
      <c r="S608" s="214">
        <v>0</v>
      </c>
      <c r="T608" s="215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16" t="s">
        <v>158</v>
      </c>
      <c r="AT608" s="216" t="s">
        <v>407</v>
      </c>
      <c r="AU608" s="216" t="s">
        <v>84</v>
      </c>
      <c r="AY608" s="18" t="s">
        <v>119</v>
      </c>
      <c r="BE608" s="217">
        <f>IF(N608="základní",J608,0)</f>
        <v>0</v>
      </c>
      <c r="BF608" s="217">
        <f>IF(N608="snížená",J608,0)</f>
        <v>0</v>
      </c>
      <c r="BG608" s="217">
        <f>IF(N608="zákl. přenesená",J608,0)</f>
        <v>0</v>
      </c>
      <c r="BH608" s="217">
        <f>IF(N608="sníž. přenesená",J608,0)</f>
        <v>0</v>
      </c>
      <c r="BI608" s="217">
        <f>IF(N608="nulová",J608,0)</f>
        <v>0</v>
      </c>
      <c r="BJ608" s="18" t="s">
        <v>81</v>
      </c>
      <c r="BK608" s="217">
        <f>ROUND(I608*H608,2)</f>
        <v>0</v>
      </c>
      <c r="BL608" s="18" t="s">
        <v>126</v>
      </c>
      <c r="BM608" s="216" t="s">
        <v>755</v>
      </c>
    </row>
    <row r="609" s="2" customFormat="1" ht="14.4" customHeight="1">
      <c r="A609" s="39"/>
      <c r="B609" s="40"/>
      <c r="C609" s="251" t="s">
        <v>756</v>
      </c>
      <c r="D609" s="251" t="s">
        <v>407</v>
      </c>
      <c r="E609" s="252" t="s">
        <v>757</v>
      </c>
      <c r="F609" s="253" t="s">
        <v>758</v>
      </c>
      <c r="G609" s="254" t="s">
        <v>132</v>
      </c>
      <c r="H609" s="255">
        <v>10</v>
      </c>
      <c r="I609" s="256"/>
      <c r="J609" s="257">
        <f>ROUND(I609*H609,2)</f>
        <v>0</v>
      </c>
      <c r="K609" s="253" t="s">
        <v>125</v>
      </c>
      <c r="L609" s="258"/>
      <c r="M609" s="259" t="s">
        <v>19</v>
      </c>
      <c r="N609" s="260" t="s">
        <v>44</v>
      </c>
      <c r="O609" s="85"/>
      <c r="P609" s="214">
        <f>O609*H609</f>
        <v>0</v>
      </c>
      <c r="Q609" s="214">
        <v>0.057000000000000002</v>
      </c>
      <c r="R609" s="214">
        <f>Q609*H609</f>
        <v>0.57000000000000006</v>
      </c>
      <c r="S609" s="214">
        <v>0</v>
      </c>
      <c r="T609" s="215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16" t="s">
        <v>158</v>
      </c>
      <c r="AT609" s="216" t="s">
        <v>407</v>
      </c>
      <c r="AU609" s="216" t="s">
        <v>84</v>
      </c>
      <c r="AY609" s="18" t="s">
        <v>119</v>
      </c>
      <c r="BE609" s="217">
        <f>IF(N609="základní",J609,0)</f>
        <v>0</v>
      </c>
      <c r="BF609" s="217">
        <f>IF(N609="snížená",J609,0)</f>
        <v>0</v>
      </c>
      <c r="BG609" s="217">
        <f>IF(N609="zákl. přenesená",J609,0)</f>
        <v>0</v>
      </c>
      <c r="BH609" s="217">
        <f>IF(N609="sníž. přenesená",J609,0)</f>
        <v>0</v>
      </c>
      <c r="BI609" s="217">
        <f>IF(N609="nulová",J609,0)</f>
        <v>0</v>
      </c>
      <c r="BJ609" s="18" t="s">
        <v>81</v>
      </c>
      <c r="BK609" s="217">
        <f>ROUND(I609*H609,2)</f>
        <v>0</v>
      </c>
      <c r="BL609" s="18" t="s">
        <v>126</v>
      </c>
      <c r="BM609" s="216" t="s">
        <v>759</v>
      </c>
    </row>
    <row r="610" s="2" customFormat="1" ht="14.4" customHeight="1">
      <c r="A610" s="39"/>
      <c r="B610" s="40"/>
      <c r="C610" s="251" t="s">
        <v>760</v>
      </c>
      <c r="D610" s="251" t="s">
        <v>407</v>
      </c>
      <c r="E610" s="252" t="s">
        <v>761</v>
      </c>
      <c r="F610" s="253" t="s">
        <v>762</v>
      </c>
      <c r="G610" s="254" t="s">
        <v>132</v>
      </c>
      <c r="H610" s="255">
        <v>10</v>
      </c>
      <c r="I610" s="256"/>
      <c r="J610" s="257">
        <f>ROUND(I610*H610,2)</f>
        <v>0</v>
      </c>
      <c r="K610" s="253" t="s">
        <v>125</v>
      </c>
      <c r="L610" s="258"/>
      <c r="M610" s="259" t="s">
        <v>19</v>
      </c>
      <c r="N610" s="260" t="s">
        <v>44</v>
      </c>
      <c r="O610" s="85"/>
      <c r="P610" s="214">
        <f>O610*H610</f>
        <v>0</v>
      </c>
      <c r="Q610" s="214">
        <v>0.027</v>
      </c>
      <c r="R610" s="214">
        <f>Q610*H610</f>
        <v>0.27000000000000002</v>
      </c>
      <c r="S610" s="214">
        <v>0</v>
      </c>
      <c r="T610" s="215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16" t="s">
        <v>158</v>
      </c>
      <c r="AT610" s="216" t="s">
        <v>407</v>
      </c>
      <c r="AU610" s="216" t="s">
        <v>84</v>
      </c>
      <c r="AY610" s="18" t="s">
        <v>119</v>
      </c>
      <c r="BE610" s="217">
        <f>IF(N610="základní",J610,0)</f>
        <v>0</v>
      </c>
      <c r="BF610" s="217">
        <f>IF(N610="snížená",J610,0)</f>
        <v>0</v>
      </c>
      <c r="BG610" s="217">
        <f>IF(N610="zákl. přenesená",J610,0)</f>
        <v>0</v>
      </c>
      <c r="BH610" s="217">
        <f>IF(N610="sníž. přenesená",J610,0)</f>
        <v>0</v>
      </c>
      <c r="BI610" s="217">
        <f>IF(N610="nulová",J610,0)</f>
        <v>0</v>
      </c>
      <c r="BJ610" s="18" t="s">
        <v>81</v>
      </c>
      <c r="BK610" s="217">
        <f>ROUND(I610*H610,2)</f>
        <v>0</v>
      </c>
      <c r="BL610" s="18" t="s">
        <v>126</v>
      </c>
      <c r="BM610" s="216" t="s">
        <v>763</v>
      </c>
    </row>
    <row r="611" s="2" customFormat="1" ht="14.4" customHeight="1">
      <c r="A611" s="39"/>
      <c r="B611" s="40"/>
      <c r="C611" s="251" t="s">
        <v>764</v>
      </c>
      <c r="D611" s="251" t="s">
        <v>407</v>
      </c>
      <c r="E611" s="252" t="s">
        <v>765</v>
      </c>
      <c r="F611" s="253" t="s">
        <v>766</v>
      </c>
      <c r="G611" s="254" t="s">
        <v>132</v>
      </c>
      <c r="H611" s="255">
        <v>10</v>
      </c>
      <c r="I611" s="256"/>
      <c r="J611" s="257">
        <f>ROUND(I611*H611,2)</f>
        <v>0</v>
      </c>
      <c r="K611" s="253" t="s">
        <v>19</v>
      </c>
      <c r="L611" s="258"/>
      <c r="M611" s="259" t="s">
        <v>19</v>
      </c>
      <c r="N611" s="260" t="s">
        <v>44</v>
      </c>
      <c r="O611" s="85"/>
      <c r="P611" s="214">
        <f>O611*H611</f>
        <v>0</v>
      </c>
      <c r="Q611" s="214">
        <v>0.080000000000000002</v>
      </c>
      <c r="R611" s="214">
        <f>Q611*H611</f>
        <v>0.80000000000000004</v>
      </c>
      <c r="S611" s="214">
        <v>0</v>
      </c>
      <c r="T611" s="215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16" t="s">
        <v>158</v>
      </c>
      <c r="AT611" s="216" t="s">
        <v>407</v>
      </c>
      <c r="AU611" s="216" t="s">
        <v>84</v>
      </c>
      <c r="AY611" s="18" t="s">
        <v>119</v>
      </c>
      <c r="BE611" s="217">
        <f>IF(N611="základní",J611,0)</f>
        <v>0</v>
      </c>
      <c r="BF611" s="217">
        <f>IF(N611="snížená",J611,0)</f>
        <v>0</v>
      </c>
      <c r="BG611" s="217">
        <f>IF(N611="zákl. přenesená",J611,0)</f>
        <v>0</v>
      </c>
      <c r="BH611" s="217">
        <f>IF(N611="sníž. přenesená",J611,0)</f>
        <v>0</v>
      </c>
      <c r="BI611" s="217">
        <f>IF(N611="nulová",J611,0)</f>
        <v>0</v>
      </c>
      <c r="BJ611" s="18" t="s">
        <v>81</v>
      </c>
      <c r="BK611" s="217">
        <f>ROUND(I611*H611,2)</f>
        <v>0</v>
      </c>
      <c r="BL611" s="18" t="s">
        <v>126</v>
      </c>
      <c r="BM611" s="216" t="s">
        <v>767</v>
      </c>
    </row>
    <row r="612" s="2" customFormat="1" ht="14.4" customHeight="1">
      <c r="A612" s="39"/>
      <c r="B612" s="40"/>
      <c r="C612" s="205" t="s">
        <v>768</v>
      </c>
      <c r="D612" s="205" t="s">
        <v>121</v>
      </c>
      <c r="E612" s="206" t="s">
        <v>769</v>
      </c>
      <c r="F612" s="207" t="s">
        <v>770</v>
      </c>
      <c r="G612" s="208" t="s">
        <v>132</v>
      </c>
      <c r="H612" s="209">
        <v>1</v>
      </c>
      <c r="I612" s="210"/>
      <c r="J612" s="211">
        <f>ROUND(I612*H612,2)</f>
        <v>0</v>
      </c>
      <c r="K612" s="207" t="s">
        <v>125</v>
      </c>
      <c r="L612" s="45"/>
      <c r="M612" s="212" t="s">
        <v>19</v>
      </c>
      <c r="N612" s="213" t="s">
        <v>44</v>
      </c>
      <c r="O612" s="85"/>
      <c r="P612" s="214">
        <f>O612*H612</f>
        <v>0</v>
      </c>
      <c r="Q612" s="214">
        <v>0.21734000000000001</v>
      </c>
      <c r="R612" s="214">
        <f>Q612*H612</f>
        <v>0.21734000000000001</v>
      </c>
      <c r="S612" s="214">
        <v>0</v>
      </c>
      <c r="T612" s="215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16" t="s">
        <v>126</v>
      </c>
      <c r="AT612" s="216" t="s">
        <v>121</v>
      </c>
      <c r="AU612" s="216" t="s">
        <v>84</v>
      </c>
      <c r="AY612" s="18" t="s">
        <v>119</v>
      </c>
      <c r="BE612" s="217">
        <f>IF(N612="základní",J612,0)</f>
        <v>0</v>
      </c>
      <c r="BF612" s="217">
        <f>IF(N612="snížená",J612,0)</f>
        <v>0</v>
      </c>
      <c r="BG612" s="217">
        <f>IF(N612="zákl. přenesená",J612,0)</f>
        <v>0</v>
      </c>
      <c r="BH612" s="217">
        <f>IF(N612="sníž. přenesená",J612,0)</f>
        <v>0</v>
      </c>
      <c r="BI612" s="217">
        <f>IF(N612="nulová",J612,0)</f>
        <v>0</v>
      </c>
      <c r="BJ612" s="18" t="s">
        <v>81</v>
      </c>
      <c r="BK612" s="217">
        <f>ROUND(I612*H612,2)</f>
        <v>0</v>
      </c>
      <c r="BL612" s="18" t="s">
        <v>126</v>
      </c>
      <c r="BM612" s="216" t="s">
        <v>771</v>
      </c>
    </row>
    <row r="613" s="14" customFormat="1">
      <c r="A613" s="14"/>
      <c r="B613" s="230"/>
      <c r="C613" s="231"/>
      <c r="D613" s="220" t="s">
        <v>128</v>
      </c>
      <c r="E613" s="232" t="s">
        <v>19</v>
      </c>
      <c r="F613" s="233" t="s">
        <v>772</v>
      </c>
      <c r="G613" s="231"/>
      <c r="H613" s="232" t="s">
        <v>19</v>
      </c>
      <c r="I613" s="234"/>
      <c r="J613" s="231"/>
      <c r="K613" s="231"/>
      <c r="L613" s="235"/>
      <c r="M613" s="236"/>
      <c r="N613" s="237"/>
      <c r="O613" s="237"/>
      <c r="P613" s="237"/>
      <c r="Q613" s="237"/>
      <c r="R613" s="237"/>
      <c r="S613" s="237"/>
      <c r="T613" s="238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39" t="s">
        <v>128</v>
      </c>
      <c r="AU613" s="239" t="s">
        <v>84</v>
      </c>
      <c r="AV613" s="14" t="s">
        <v>81</v>
      </c>
      <c r="AW613" s="14" t="s">
        <v>34</v>
      </c>
      <c r="AX613" s="14" t="s">
        <v>73</v>
      </c>
      <c r="AY613" s="239" t="s">
        <v>119</v>
      </c>
    </row>
    <row r="614" s="14" customFormat="1">
      <c r="A614" s="14"/>
      <c r="B614" s="230"/>
      <c r="C614" s="231"/>
      <c r="D614" s="220" t="s">
        <v>128</v>
      </c>
      <c r="E614" s="232" t="s">
        <v>19</v>
      </c>
      <c r="F614" s="233" t="s">
        <v>245</v>
      </c>
      <c r="G614" s="231"/>
      <c r="H614" s="232" t="s">
        <v>19</v>
      </c>
      <c r="I614" s="234"/>
      <c r="J614" s="231"/>
      <c r="K614" s="231"/>
      <c r="L614" s="235"/>
      <c r="M614" s="236"/>
      <c r="N614" s="237"/>
      <c r="O614" s="237"/>
      <c r="P614" s="237"/>
      <c r="Q614" s="237"/>
      <c r="R614" s="237"/>
      <c r="S614" s="237"/>
      <c r="T614" s="238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39" t="s">
        <v>128</v>
      </c>
      <c r="AU614" s="239" t="s">
        <v>84</v>
      </c>
      <c r="AV614" s="14" t="s">
        <v>81</v>
      </c>
      <c r="AW614" s="14" t="s">
        <v>34</v>
      </c>
      <c r="AX614" s="14" t="s">
        <v>73</v>
      </c>
      <c r="AY614" s="239" t="s">
        <v>119</v>
      </c>
    </row>
    <row r="615" s="13" customFormat="1">
      <c r="A615" s="13"/>
      <c r="B615" s="218"/>
      <c r="C615" s="219"/>
      <c r="D615" s="220" t="s">
        <v>128</v>
      </c>
      <c r="E615" s="221" t="s">
        <v>19</v>
      </c>
      <c r="F615" s="222" t="s">
        <v>773</v>
      </c>
      <c r="G615" s="219"/>
      <c r="H615" s="223">
        <v>1</v>
      </c>
      <c r="I615" s="224"/>
      <c r="J615" s="219"/>
      <c r="K615" s="219"/>
      <c r="L615" s="225"/>
      <c r="M615" s="226"/>
      <c r="N615" s="227"/>
      <c r="O615" s="227"/>
      <c r="P615" s="227"/>
      <c r="Q615" s="227"/>
      <c r="R615" s="227"/>
      <c r="S615" s="227"/>
      <c r="T615" s="228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29" t="s">
        <v>128</v>
      </c>
      <c r="AU615" s="229" t="s">
        <v>84</v>
      </c>
      <c r="AV615" s="13" t="s">
        <v>84</v>
      </c>
      <c r="AW615" s="13" t="s">
        <v>34</v>
      </c>
      <c r="AX615" s="13" t="s">
        <v>81</v>
      </c>
      <c r="AY615" s="229" t="s">
        <v>119</v>
      </c>
    </row>
    <row r="616" s="2" customFormat="1" ht="14.4" customHeight="1">
      <c r="A616" s="39"/>
      <c r="B616" s="40"/>
      <c r="C616" s="251" t="s">
        <v>774</v>
      </c>
      <c r="D616" s="251" t="s">
        <v>407</v>
      </c>
      <c r="E616" s="252" t="s">
        <v>775</v>
      </c>
      <c r="F616" s="253" t="s">
        <v>776</v>
      </c>
      <c r="G616" s="254" t="s">
        <v>132</v>
      </c>
      <c r="H616" s="255">
        <v>1</v>
      </c>
      <c r="I616" s="256"/>
      <c r="J616" s="257">
        <f>ROUND(I616*H616,2)</f>
        <v>0</v>
      </c>
      <c r="K616" s="253" t="s">
        <v>19</v>
      </c>
      <c r="L616" s="258"/>
      <c r="M616" s="259" t="s">
        <v>19</v>
      </c>
      <c r="N616" s="260" t="s">
        <v>44</v>
      </c>
      <c r="O616" s="85"/>
      <c r="P616" s="214">
        <f>O616*H616</f>
        <v>0</v>
      </c>
      <c r="Q616" s="214">
        <v>0.025499999999999998</v>
      </c>
      <c r="R616" s="214">
        <f>Q616*H616</f>
        <v>0.025499999999999998</v>
      </c>
      <c r="S616" s="214">
        <v>0</v>
      </c>
      <c r="T616" s="215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16" t="s">
        <v>158</v>
      </c>
      <c r="AT616" s="216" t="s">
        <v>407</v>
      </c>
      <c r="AU616" s="216" t="s">
        <v>84</v>
      </c>
      <c r="AY616" s="18" t="s">
        <v>119</v>
      </c>
      <c r="BE616" s="217">
        <f>IF(N616="základní",J616,0)</f>
        <v>0</v>
      </c>
      <c r="BF616" s="217">
        <f>IF(N616="snížená",J616,0)</f>
        <v>0</v>
      </c>
      <c r="BG616" s="217">
        <f>IF(N616="zákl. přenesená",J616,0)</f>
        <v>0</v>
      </c>
      <c r="BH616" s="217">
        <f>IF(N616="sníž. přenesená",J616,0)</f>
        <v>0</v>
      </c>
      <c r="BI616" s="217">
        <f>IF(N616="nulová",J616,0)</f>
        <v>0</v>
      </c>
      <c r="BJ616" s="18" t="s">
        <v>81</v>
      </c>
      <c r="BK616" s="217">
        <f>ROUND(I616*H616,2)</f>
        <v>0</v>
      </c>
      <c r="BL616" s="18" t="s">
        <v>126</v>
      </c>
      <c r="BM616" s="216" t="s">
        <v>777</v>
      </c>
    </row>
    <row r="617" s="2" customFormat="1" ht="14.4" customHeight="1">
      <c r="A617" s="39"/>
      <c r="B617" s="40"/>
      <c r="C617" s="205" t="s">
        <v>778</v>
      </c>
      <c r="D617" s="205" t="s">
        <v>121</v>
      </c>
      <c r="E617" s="206" t="s">
        <v>779</v>
      </c>
      <c r="F617" s="207" t="s">
        <v>780</v>
      </c>
      <c r="G617" s="208" t="s">
        <v>132</v>
      </c>
      <c r="H617" s="209">
        <v>15</v>
      </c>
      <c r="I617" s="210"/>
      <c r="J617" s="211">
        <f>ROUND(I617*H617,2)</f>
        <v>0</v>
      </c>
      <c r="K617" s="207" t="s">
        <v>125</v>
      </c>
      <c r="L617" s="45"/>
      <c r="M617" s="212" t="s">
        <v>19</v>
      </c>
      <c r="N617" s="213" t="s">
        <v>44</v>
      </c>
      <c r="O617" s="85"/>
      <c r="P617" s="214">
        <f>O617*H617</f>
        <v>0</v>
      </c>
      <c r="Q617" s="214">
        <v>0</v>
      </c>
      <c r="R617" s="214">
        <f>Q617*H617</f>
        <v>0</v>
      </c>
      <c r="S617" s="214">
        <v>0.14999999999999999</v>
      </c>
      <c r="T617" s="215">
        <f>S617*H617</f>
        <v>2.25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16" t="s">
        <v>126</v>
      </c>
      <c r="AT617" s="216" t="s">
        <v>121</v>
      </c>
      <c r="AU617" s="216" t="s">
        <v>84</v>
      </c>
      <c r="AY617" s="18" t="s">
        <v>119</v>
      </c>
      <c r="BE617" s="217">
        <f>IF(N617="základní",J617,0)</f>
        <v>0</v>
      </c>
      <c r="BF617" s="217">
        <f>IF(N617="snížená",J617,0)</f>
        <v>0</v>
      </c>
      <c r="BG617" s="217">
        <f>IF(N617="zákl. přenesená",J617,0)</f>
        <v>0</v>
      </c>
      <c r="BH617" s="217">
        <f>IF(N617="sníž. přenesená",J617,0)</f>
        <v>0</v>
      </c>
      <c r="BI617" s="217">
        <f>IF(N617="nulová",J617,0)</f>
        <v>0</v>
      </c>
      <c r="BJ617" s="18" t="s">
        <v>81</v>
      </c>
      <c r="BK617" s="217">
        <f>ROUND(I617*H617,2)</f>
        <v>0</v>
      </c>
      <c r="BL617" s="18" t="s">
        <v>126</v>
      </c>
      <c r="BM617" s="216" t="s">
        <v>781</v>
      </c>
    </row>
    <row r="618" s="13" customFormat="1">
      <c r="A618" s="13"/>
      <c r="B618" s="218"/>
      <c r="C618" s="219"/>
      <c r="D618" s="220" t="s">
        <v>128</v>
      </c>
      <c r="E618" s="221" t="s">
        <v>19</v>
      </c>
      <c r="F618" s="222" t="s">
        <v>733</v>
      </c>
      <c r="G618" s="219"/>
      <c r="H618" s="223">
        <v>15</v>
      </c>
      <c r="I618" s="224"/>
      <c r="J618" s="219"/>
      <c r="K618" s="219"/>
      <c r="L618" s="225"/>
      <c r="M618" s="226"/>
      <c r="N618" s="227"/>
      <c r="O618" s="227"/>
      <c r="P618" s="227"/>
      <c r="Q618" s="227"/>
      <c r="R618" s="227"/>
      <c r="S618" s="227"/>
      <c r="T618" s="228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29" t="s">
        <v>128</v>
      </c>
      <c r="AU618" s="229" t="s">
        <v>84</v>
      </c>
      <c r="AV618" s="13" t="s">
        <v>84</v>
      </c>
      <c r="AW618" s="13" t="s">
        <v>34</v>
      </c>
      <c r="AX618" s="13" t="s">
        <v>81</v>
      </c>
      <c r="AY618" s="229" t="s">
        <v>119</v>
      </c>
    </row>
    <row r="619" s="2" customFormat="1" ht="14.4" customHeight="1">
      <c r="A619" s="39"/>
      <c r="B619" s="40"/>
      <c r="C619" s="205" t="s">
        <v>782</v>
      </c>
      <c r="D619" s="205" t="s">
        <v>121</v>
      </c>
      <c r="E619" s="206" t="s">
        <v>783</v>
      </c>
      <c r="F619" s="207" t="s">
        <v>784</v>
      </c>
      <c r="G619" s="208" t="s">
        <v>132</v>
      </c>
      <c r="H619" s="209">
        <v>10</v>
      </c>
      <c r="I619" s="210"/>
      <c r="J619" s="211">
        <f>ROUND(I619*H619,2)</f>
        <v>0</v>
      </c>
      <c r="K619" s="207" t="s">
        <v>125</v>
      </c>
      <c r="L619" s="45"/>
      <c r="M619" s="212" t="s">
        <v>19</v>
      </c>
      <c r="N619" s="213" t="s">
        <v>44</v>
      </c>
      <c r="O619" s="85"/>
      <c r="P619" s="214">
        <f>O619*H619</f>
        <v>0</v>
      </c>
      <c r="Q619" s="214">
        <v>0.21734000000000001</v>
      </c>
      <c r="R619" s="214">
        <f>Q619*H619</f>
        <v>2.1734</v>
      </c>
      <c r="S619" s="214">
        <v>0</v>
      </c>
      <c r="T619" s="215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16" t="s">
        <v>126</v>
      </c>
      <c r="AT619" s="216" t="s">
        <v>121</v>
      </c>
      <c r="AU619" s="216" t="s">
        <v>84</v>
      </c>
      <c r="AY619" s="18" t="s">
        <v>119</v>
      </c>
      <c r="BE619" s="217">
        <f>IF(N619="základní",J619,0)</f>
        <v>0</v>
      </c>
      <c r="BF619" s="217">
        <f>IF(N619="snížená",J619,0)</f>
        <v>0</v>
      </c>
      <c r="BG619" s="217">
        <f>IF(N619="zákl. přenesená",J619,0)</f>
        <v>0</v>
      </c>
      <c r="BH619" s="217">
        <f>IF(N619="sníž. přenesená",J619,0)</f>
        <v>0</v>
      </c>
      <c r="BI619" s="217">
        <f>IF(N619="nulová",J619,0)</f>
        <v>0</v>
      </c>
      <c r="BJ619" s="18" t="s">
        <v>81</v>
      </c>
      <c r="BK619" s="217">
        <f>ROUND(I619*H619,2)</f>
        <v>0</v>
      </c>
      <c r="BL619" s="18" t="s">
        <v>126</v>
      </c>
      <c r="BM619" s="216" t="s">
        <v>785</v>
      </c>
    </row>
    <row r="620" s="14" customFormat="1">
      <c r="A620" s="14"/>
      <c r="B620" s="230"/>
      <c r="C620" s="231"/>
      <c r="D620" s="220" t="s">
        <v>128</v>
      </c>
      <c r="E620" s="232" t="s">
        <v>19</v>
      </c>
      <c r="F620" s="233" t="s">
        <v>576</v>
      </c>
      <c r="G620" s="231"/>
      <c r="H620" s="232" t="s">
        <v>19</v>
      </c>
      <c r="I620" s="234"/>
      <c r="J620" s="231"/>
      <c r="K620" s="231"/>
      <c r="L620" s="235"/>
      <c r="M620" s="236"/>
      <c r="N620" s="237"/>
      <c r="O620" s="237"/>
      <c r="P620" s="237"/>
      <c r="Q620" s="237"/>
      <c r="R620" s="237"/>
      <c r="S620" s="237"/>
      <c r="T620" s="238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39" t="s">
        <v>128</v>
      </c>
      <c r="AU620" s="239" t="s">
        <v>84</v>
      </c>
      <c r="AV620" s="14" t="s">
        <v>81</v>
      </c>
      <c r="AW620" s="14" t="s">
        <v>34</v>
      </c>
      <c r="AX620" s="14" t="s">
        <v>73</v>
      </c>
      <c r="AY620" s="239" t="s">
        <v>119</v>
      </c>
    </row>
    <row r="621" s="13" customFormat="1">
      <c r="A621" s="13"/>
      <c r="B621" s="218"/>
      <c r="C621" s="219"/>
      <c r="D621" s="220" t="s">
        <v>128</v>
      </c>
      <c r="E621" s="221" t="s">
        <v>19</v>
      </c>
      <c r="F621" s="222" t="s">
        <v>577</v>
      </c>
      <c r="G621" s="219"/>
      <c r="H621" s="223">
        <v>9</v>
      </c>
      <c r="I621" s="224"/>
      <c r="J621" s="219"/>
      <c r="K621" s="219"/>
      <c r="L621" s="225"/>
      <c r="M621" s="226"/>
      <c r="N621" s="227"/>
      <c r="O621" s="227"/>
      <c r="P621" s="227"/>
      <c r="Q621" s="227"/>
      <c r="R621" s="227"/>
      <c r="S621" s="227"/>
      <c r="T621" s="228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29" t="s">
        <v>128</v>
      </c>
      <c r="AU621" s="229" t="s">
        <v>84</v>
      </c>
      <c r="AV621" s="13" t="s">
        <v>84</v>
      </c>
      <c r="AW621" s="13" t="s">
        <v>34</v>
      </c>
      <c r="AX621" s="13" t="s">
        <v>73</v>
      </c>
      <c r="AY621" s="229" t="s">
        <v>119</v>
      </c>
    </row>
    <row r="622" s="14" customFormat="1">
      <c r="A622" s="14"/>
      <c r="B622" s="230"/>
      <c r="C622" s="231"/>
      <c r="D622" s="220" t="s">
        <v>128</v>
      </c>
      <c r="E622" s="232" t="s">
        <v>19</v>
      </c>
      <c r="F622" s="233" t="s">
        <v>578</v>
      </c>
      <c r="G622" s="231"/>
      <c r="H622" s="232" t="s">
        <v>19</v>
      </c>
      <c r="I622" s="234"/>
      <c r="J622" s="231"/>
      <c r="K622" s="231"/>
      <c r="L622" s="235"/>
      <c r="M622" s="236"/>
      <c r="N622" s="237"/>
      <c r="O622" s="237"/>
      <c r="P622" s="237"/>
      <c r="Q622" s="237"/>
      <c r="R622" s="237"/>
      <c r="S622" s="237"/>
      <c r="T622" s="238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39" t="s">
        <v>128</v>
      </c>
      <c r="AU622" s="239" t="s">
        <v>84</v>
      </c>
      <c r="AV622" s="14" t="s">
        <v>81</v>
      </c>
      <c r="AW622" s="14" t="s">
        <v>34</v>
      </c>
      <c r="AX622" s="14" t="s">
        <v>73</v>
      </c>
      <c r="AY622" s="239" t="s">
        <v>119</v>
      </c>
    </row>
    <row r="623" s="13" customFormat="1">
      <c r="A623" s="13"/>
      <c r="B623" s="218"/>
      <c r="C623" s="219"/>
      <c r="D623" s="220" t="s">
        <v>128</v>
      </c>
      <c r="E623" s="221" t="s">
        <v>19</v>
      </c>
      <c r="F623" s="222" t="s">
        <v>579</v>
      </c>
      <c r="G623" s="219"/>
      <c r="H623" s="223">
        <v>1</v>
      </c>
      <c r="I623" s="224"/>
      <c r="J623" s="219"/>
      <c r="K623" s="219"/>
      <c r="L623" s="225"/>
      <c r="M623" s="226"/>
      <c r="N623" s="227"/>
      <c r="O623" s="227"/>
      <c r="P623" s="227"/>
      <c r="Q623" s="227"/>
      <c r="R623" s="227"/>
      <c r="S623" s="227"/>
      <c r="T623" s="228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29" t="s">
        <v>128</v>
      </c>
      <c r="AU623" s="229" t="s">
        <v>84</v>
      </c>
      <c r="AV623" s="13" t="s">
        <v>84</v>
      </c>
      <c r="AW623" s="13" t="s">
        <v>34</v>
      </c>
      <c r="AX623" s="13" t="s">
        <v>73</v>
      </c>
      <c r="AY623" s="229" t="s">
        <v>119</v>
      </c>
    </row>
    <row r="624" s="14" customFormat="1">
      <c r="A624" s="14"/>
      <c r="B624" s="230"/>
      <c r="C624" s="231"/>
      <c r="D624" s="220" t="s">
        <v>128</v>
      </c>
      <c r="E624" s="232" t="s">
        <v>19</v>
      </c>
      <c r="F624" s="233" t="s">
        <v>580</v>
      </c>
      <c r="G624" s="231"/>
      <c r="H624" s="232" t="s">
        <v>19</v>
      </c>
      <c r="I624" s="234"/>
      <c r="J624" s="231"/>
      <c r="K624" s="231"/>
      <c r="L624" s="235"/>
      <c r="M624" s="236"/>
      <c r="N624" s="237"/>
      <c r="O624" s="237"/>
      <c r="P624" s="237"/>
      <c r="Q624" s="237"/>
      <c r="R624" s="237"/>
      <c r="S624" s="237"/>
      <c r="T624" s="238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39" t="s">
        <v>128</v>
      </c>
      <c r="AU624" s="239" t="s">
        <v>84</v>
      </c>
      <c r="AV624" s="14" t="s">
        <v>81</v>
      </c>
      <c r="AW624" s="14" t="s">
        <v>34</v>
      </c>
      <c r="AX624" s="14" t="s">
        <v>73</v>
      </c>
      <c r="AY624" s="239" t="s">
        <v>119</v>
      </c>
    </row>
    <row r="625" s="15" customFormat="1">
      <c r="A625" s="15"/>
      <c r="B625" s="240"/>
      <c r="C625" s="241"/>
      <c r="D625" s="220" t="s">
        <v>128</v>
      </c>
      <c r="E625" s="242" t="s">
        <v>19</v>
      </c>
      <c r="F625" s="243" t="s">
        <v>218</v>
      </c>
      <c r="G625" s="241"/>
      <c r="H625" s="244">
        <v>10</v>
      </c>
      <c r="I625" s="245"/>
      <c r="J625" s="241"/>
      <c r="K625" s="241"/>
      <c r="L625" s="246"/>
      <c r="M625" s="247"/>
      <c r="N625" s="248"/>
      <c r="O625" s="248"/>
      <c r="P625" s="248"/>
      <c r="Q625" s="248"/>
      <c r="R625" s="248"/>
      <c r="S625" s="248"/>
      <c r="T625" s="249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50" t="s">
        <v>128</v>
      </c>
      <c r="AU625" s="250" t="s">
        <v>84</v>
      </c>
      <c r="AV625" s="15" t="s">
        <v>126</v>
      </c>
      <c r="AW625" s="15" t="s">
        <v>34</v>
      </c>
      <c r="AX625" s="15" t="s">
        <v>81</v>
      </c>
      <c r="AY625" s="250" t="s">
        <v>119</v>
      </c>
    </row>
    <row r="626" s="2" customFormat="1" ht="14.4" customHeight="1">
      <c r="A626" s="39"/>
      <c r="B626" s="40"/>
      <c r="C626" s="251" t="s">
        <v>786</v>
      </c>
      <c r="D626" s="251" t="s">
        <v>407</v>
      </c>
      <c r="E626" s="252" t="s">
        <v>787</v>
      </c>
      <c r="F626" s="253" t="s">
        <v>788</v>
      </c>
      <c r="G626" s="254" t="s">
        <v>132</v>
      </c>
      <c r="H626" s="255">
        <v>10</v>
      </c>
      <c r="I626" s="256"/>
      <c r="J626" s="257">
        <f>ROUND(I626*H626,2)</f>
        <v>0</v>
      </c>
      <c r="K626" s="253" t="s">
        <v>125</v>
      </c>
      <c r="L626" s="258"/>
      <c r="M626" s="259" t="s">
        <v>19</v>
      </c>
      <c r="N626" s="260" t="s">
        <v>44</v>
      </c>
      <c r="O626" s="85"/>
      <c r="P626" s="214">
        <f>O626*H626</f>
        <v>0</v>
      </c>
      <c r="Q626" s="214">
        <v>0.050599999999999999</v>
      </c>
      <c r="R626" s="214">
        <f>Q626*H626</f>
        <v>0.50600000000000001</v>
      </c>
      <c r="S626" s="214">
        <v>0</v>
      </c>
      <c r="T626" s="215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16" t="s">
        <v>158</v>
      </c>
      <c r="AT626" s="216" t="s">
        <v>407</v>
      </c>
      <c r="AU626" s="216" t="s">
        <v>84</v>
      </c>
      <c r="AY626" s="18" t="s">
        <v>119</v>
      </c>
      <c r="BE626" s="217">
        <f>IF(N626="základní",J626,0)</f>
        <v>0</v>
      </c>
      <c r="BF626" s="217">
        <f>IF(N626="snížená",J626,0)</f>
        <v>0</v>
      </c>
      <c r="BG626" s="217">
        <f>IF(N626="zákl. přenesená",J626,0)</f>
        <v>0</v>
      </c>
      <c r="BH626" s="217">
        <f>IF(N626="sníž. přenesená",J626,0)</f>
        <v>0</v>
      </c>
      <c r="BI626" s="217">
        <f>IF(N626="nulová",J626,0)</f>
        <v>0</v>
      </c>
      <c r="BJ626" s="18" t="s">
        <v>81</v>
      </c>
      <c r="BK626" s="217">
        <f>ROUND(I626*H626,2)</f>
        <v>0</v>
      </c>
      <c r="BL626" s="18" t="s">
        <v>126</v>
      </c>
      <c r="BM626" s="216" t="s">
        <v>789</v>
      </c>
    </row>
    <row r="627" s="2" customFormat="1" ht="14.4" customHeight="1">
      <c r="A627" s="39"/>
      <c r="B627" s="40"/>
      <c r="C627" s="251" t="s">
        <v>790</v>
      </c>
      <c r="D627" s="251" t="s">
        <v>407</v>
      </c>
      <c r="E627" s="252" t="s">
        <v>791</v>
      </c>
      <c r="F627" s="253" t="s">
        <v>792</v>
      </c>
      <c r="G627" s="254" t="s">
        <v>132</v>
      </c>
      <c r="H627" s="255">
        <v>10</v>
      </c>
      <c r="I627" s="256"/>
      <c r="J627" s="257">
        <f>ROUND(I627*H627,2)</f>
        <v>0</v>
      </c>
      <c r="K627" s="253" t="s">
        <v>125</v>
      </c>
      <c r="L627" s="258"/>
      <c r="M627" s="259" t="s">
        <v>19</v>
      </c>
      <c r="N627" s="260" t="s">
        <v>44</v>
      </c>
      <c r="O627" s="85"/>
      <c r="P627" s="214">
        <f>O627*H627</f>
        <v>0</v>
      </c>
      <c r="Q627" s="214">
        <v>0.0040000000000000001</v>
      </c>
      <c r="R627" s="214">
        <f>Q627*H627</f>
        <v>0.040000000000000001</v>
      </c>
      <c r="S627" s="214">
        <v>0</v>
      </c>
      <c r="T627" s="215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16" t="s">
        <v>158</v>
      </c>
      <c r="AT627" s="216" t="s">
        <v>407</v>
      </c>
      <c r="AU627" s="216" t="s">
        <v>84</v>
      </c>
      <c r="AY627" s="18" t="s">
        <v>119</v>
      </c>
      <c r="BE627" s="217">
        <f>IF(N627="základní",J627,0)</f>
        <v>0</v>
      </c>
      <c r="BF627" s="217">
        <f>IF(N627="snížená",J627,0)</f>
        <v>0</v>
      </c>
      <c r="BG627" s="217">
        <f>IF(N627="zákl. přenesená",J627,0)</f>
        <v>0</v>
      </c>
      <c r="BH627" s="217">
        <f>IF(N627="sníž. přenesená",J627,0)</f>
        <v>0</v>
      </c>
      <c r="BI627" s="217">
        <f>IF(N627="nulová",J627,0)</f>
        <v>0</v>
      </c>
      <c r="BJ627" s="18" t="s">
        <v>81</v>
      </c>
      <c r="BK627" s="217">
        <f>ROUND(I627*H627,2)</f>
        <v>0</v>
      </c>
      <c r="BL627" s="18" t="s">
        <v>126</v>
      </c>
      <c r="BM627" s="216" t="s">
        <v>793</v>
      </c>
    </row>
    <row r="628" s="2" customFormat="1" ht="14.4" customHeight="1">
      <c r="A628" s="39"/>
      <c r="B628" s="40"/>
      <c r="C628" s="205" t="s">
        <v>794</v>
      </c>
      <c r="D628" s="205" t="s">
        <v>121</v>
      </c>
      <c r="E628" s="206" t="s">
        <v>795</v>
      </c>
      <c r="F628" s="207" t="s">
        <v>796</v>
      </c>
      <c r="G628" s="208" t="s">
        <v>132</v>
      </c>
      <c r="H628" s="209">
        <v>1</v>
      </c>
      <c r="I628" s="210"/>
      <c r="J628" s="211">
        <f>ROUND(I628*H628,2)</f>
        <v>0</v>
      </c>
      <c r="K628" s="207" t="s">
        <v>125</v>
      </c>
      <c r="L628" s="45"/>
      <c r="M628" s="212" t="s">
        <v>19</v>
      </c>
      <c r="N628" s="213" t="s">
        <v>44</v>
      </c>
      <c r="O628" s="85"/>
      <c r="P628" s="214">
        <f>O628*H628</f>
        <v>0</v>
      </c>
      <c r="Q628" s="214">
        <v>0.42080000000000001</v>
      </c>
      <c r="R628" s="214">
        <f>Q628*H628</f>
        <v>0.42080000000000001</v>
      </c>
      <c r="S628" s="214">
        <v>0</v>
      </c>
      <c r="T628" s="215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16" t="s">
        <v>126</v>
      </c>
      <c r="AT628" s="216" t="s">
        <v>121</v>
      </c>
      <c r="AU628" s="216" t="s">
        <v>84</v>
      </c>
      <c r="AY628" s="18" t="s">
        <v>119</v>
      </c>
      <c r="BE628" s="217">
        <f>IF(N628="základní",J628,0)</f>
        <v>0</v>
      </c>
      <c r="BF628" s="217">
        <f>IF(N628="snížená",J628,0)</f>
        <v>0</v>
      </c>
      <c r="BG628" s="217">
        <f>IF(N628="zákl. přenesená",J628,0)</f>
        <v>0</v>
      </c>
      <c r="BH628" s="217">
        <f>IF(N628="sníž. přenesená",J628,0)</f>
        <v>0</v>
      </c>
      <c r="BI628" s="217">
        <f>IF(N628="nulová",J628,0)</f>
        <v>0</v>
      </c>
      <c r="BJ628" s="18" t="s">
        <v>81</v>
      </c>
      <c r="BK628" s="217">
        <f>ROUND(I628*H628,2)</f>
        <v>0</v>
      </c>
      <c r="BL628" s="18" t="s">
        <v>126</v>
      </c>
      <c r="BM628" s="216" t="s">
        <v>797</v>
      </c>
    </row>
    <row r="629" s="13" customFormat="1">
      <c r="A629" s="13"/>
      <c r="B629" s="218"/>
      <c r="C629" s="219"/>
      <c r="D629" s="220" t="s">
        <v>128</v>
      </c>
      <c r="E629" s="221" t="s">
        <v>19</v>
      </c>
      <c r="F629" s="222" t="s">
        <v>798</v>
      </c>
      <c r="G629" s="219"/>
      <c r="H629" s="223">
        <v>1</v>
      </c>
      <c r="I629" s="224"/>
      <c r="J629" s="219"/>
      <c r="K629" s="219"/>
      <c r="L629" s="225"/>
      <c r="M629" s="226"/>
      <c r="N629" s="227"/>
      <c r="O629" s="227"/>
      <c r="P629" s="227"/>
      <c r="Q629" s="227"/>
      <c r="R629" s="227"/>
      <c r="S629" s="227"/>
      <c r="T629" s="228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29" t="s">
        <v>128</v>
      </c>
      <c r="AU629" s="229" t="s">
        <v>84</v>
      </c>
      <c r="AV629" s="13" t="s">
        <v>84</v>
      </c>
      <c r="AW629" s="13" t="s">
        <v>34</v>
      </c>
      <c r="AX629" s="13" t="s">
        <v>81</v>
      </c>
      <c r="AY629" s="229" t="s">
        <v>119</v>
      </c>
    </row>
    <row r="630" s="2" customFormat="1" ht="14.4" customHeight="1">
      <c r="A630" s="39"/>
      <c r="B630" s="40"/>
      <c r="C630" s="205" t="s">
        <v>799</v>
      </c>
      <c r="D630" s="205" t="s">
        <v>121</v>
      </c>
      <c r="E630" s="206" t="s">
        <v>800</v>
      </c>
      <c r="F630" s="207" t="s">
        <v>801</v>
      </c>
      <c r="G630" s="208" t="s">
        <v>132</v>
      </c>
      <c r="H630" s="209">
        <v>7</v>
      </c>
      <c r="I630" s="210"/>
      <c r="J630" s="211">
        <f>ROUND(I630*H630,2)</f>
        <v>0</v>
      </c>
      <c r="K630" s="207" t="s">
        <v>125</v>
      </c>
      <c r="L630" s="45"/>
      <c r="M630" s="212" t="s">
        <v>19</v>
      </c>
      <c r="N630" s="213" t="s">
        <v>44</v>
      </c>
      <c r="O630" s="85"/>
      <c r="P630" s="214">
        <f>O630*H630</f>
        <v>0</v>
      </c>
      <c r="Q630" s="214">
        <v>0.32973999999999998</v>
      </c>
      <c r="R630" s="214">
        <f>Q630*H630</f>
        <v>2.3081799999999997</v>
      </c>
      <c r="S630" s="214">
        <v>0</v>
      </c>
      <c r="T630" s="215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16" t="s">
        <v>126</v>
      </c>
      <c r="AT630" s="216" t="s">
        <v>121</v>
      </c>
      <c r="AU630" s="216" t="s">
        <v>84</v>
      </c>
      <c r="AY630" s="18" t="s">
        <v>119</v>
      </c>
      <c r="BE630" s="217">
        <f>IF(N630="základní",J630,0)</f>
        <v>0</v>
      </c>
      <c r="BF630" s="217">
        <f>IF(N630="snížená",J630,0)</f>
        <v>0</v>
      </c>
      <c r="BG630" s="217">
        <f>IF(N630="zákl. přenesená",J630,0)</f>
        <v>0</v>
      </c>
      <c r="BH630" s="217">
        <f>IF(N630="sníž. přenesená",J630,0)</f>
        <v>0</v>
      </c>
      <c r="BI630" s="217">
        <f>IF(N630="nulová",J630,0)</f>
        <v>0</v>
      </c>
      <c r="BJ630" s="18" t="s">
        <v>81</v>
      </c>
      <c r="BK630" s="217">
        <f>ROUND(I630*H630,2)</f>
        <v>0</v>
      </c>
      <c r="BL630" s="18" t="s">
        <v>126</v>
      </c>
      <c r="BM630" s="216" t="s">
        <v>802</v>
      </c>
    </row>
    <row r="631" s="13" customFormat="1">
      <c r="A631" s="13"/>
      <c r="B631" s="218"/>
      <c r="C631" s="219"/>
      <c r="D631" s="220" t="s">
        <v>128</v>
      </c>
      <c r="E631" s="221" t="s">
        <v>19</v>
      </c>
      <c r="F631" s="222" t="s">
        <v>803</v>
      </c>
      <c r="G631" s="219"/>
      <c r="H631" s="223">
        <v>7</v>
      </c>
      <c r="I631" s="224"/>
      <c r="J631" s="219"/>
      <c r="K631" s="219"/>
      <c r="L631" s="225"/>
      <c r="M631" s="226"/>
      <c r="N631" s="227"/>
      <c r="O631" s="227"/>
      <c r="P631" s="227"/>
      <c r="Q631" s="227"/>
      <c r="R631" s="227"/>
      <c r="S631" s="227"/>
      <c r="T631" s="228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29" t="s">
        <v>128</v>
      </c>
      <c r="AU631" s="229" t="s">
        <v>84</v>
      </c>
      <c r="AV631" s="13" t="s">
        <v>84</v>
      </c>
      <c r="AW631" s="13" t="s">
        <v>34</v>
      </c>
      <c r="AX631" s="13" t="s">
        <v>81</v>
      </c>
      <c r="AY631" s="229" t="s">
        <v>119</v>
      </c>
    </row>
    <row r="632" s="2" customFormat="1" ht="24.15" customHeight="1">
      <c r="A632" s="39"/>
      <c r="B632" s="40"/>
      <c r="C632" s="205" t="s">
        <v>804</v>
      </c>
      <c r="D632" s="205" t="s">
        <v>121</v>
      </c>
      <c r="E632" s="206" t="s">
        <v>805</v>
      </c>
      <c r="F632" s="207" t="s">
        <v>806</v>
      </c>
      <c r="G632" s="208" t="s">
        <v>132</v>
      </c>
      <c r="H632" s="209">
        <v>3</v>
      </c>
      <c r="I632" s="210"/>
      <c r="J632" s="211">
        <f>ROUND(I632*H632,2)</f>
        <v>0</v>
      </c>
      <c r="K632" s="207" t="s">
        <v>125</v>
      </c>
      <c r="L632" s="45"/>
      <c r="M632" s="212" t="s">
        <v>19</v>
      </c>
      <c r="N632" s="213" t="s">
        <v>44</v>
      </c>
      <c r="O632" s="85"/>
      <c r="P632" s="214">
        <f>O632*H632</f>
        <v>0</v>
      </c>
      <c r="Q632" s="214">
        <v>0.31108000000000002</v>
      </c>
      <c r="R632" s="214">
        <f>Q632*H632</f>
        <v>0.93324000000000007</v>
      </c>
      <c r="S632" s="214">
        <v>0</v>
      </c>
      <c r="T632" s="215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16" t="s">
        <v>126</v>
      </c>
      <c r="AT632" s="216" t="s">
        <v>121</v>
      </c>
      <c r="AU632" s="216" t="s">
        <v>84</v>
      </c>
      <c r="AY632" s="18" t="s">
        <v>119</v>
      </c>
      <c r="BE632" s="217">
        <f>IF(N632="základní",J632,0)</f>
        <v>0</v>
      </c>
      <c r="BF632" s="217">
        <f>IF(N632="snížená",J632,0)</f>
        <v>0</v>
      </c>
      <c r="BG632" s="217">
        <f>IF(N632="zákl. přenesená",J632,0)</f>
        <v>0</v>
      </c>
      <c r="BH632" s="217">
        <f>IF(N632="sníž. přenesená",J632,0)</f>
        <v>0</v>
      </c>
      <c r="BI632" s="217">
        <f>IF(N632="nulová",J632,0)</f>
        <v>0</v>
      </c>
      <c r="BJ632" s="18" t="s">
        <v>81</v>
      </c>
      <c r="BK632" s="217">
        <f>ROUND(I632*H632,2)</f>
        <v>0</v>
      </c>
      <c r="BL632" s="18" t="s">
        <v>126</v>
      </c>
      <c r="BM632" s="216" t="s">
        <v>807</v>
      </c>
    </row>
    <row r="633" s="13" customFormat="1">
      <c r="A633" s="13"/>
      <c r="B633" s="218"/>
      <c r="C633" s="219"/>
      <c r="D633" s="220" t="s">
        <v>128</v>
      </c>
      <c r="E633" s="221" t="s">
        <v>19</v>
      </c>
      <c r="F633" s="222" t="s">
        <v>808</v>
      </c>
      <c r="G633" s="219"/>
      <c r="H633" s="223">
        <v>3</v>
      </c>
      <c r="I633" s="224"/>
      <c r="J633" s="219"/>
      <c r="K633" s="219"/>
      <c r="L633" s="225"/>
      <c r="M633" s="226"/>
      <c r="N633" s="227"/>
      <c r="O633" s="227"/>
      <c r="P633" s="227"/>
      <c r="Q633" s="227"/>
      <c r="R633" s="227"/>
      <c r="S633" s="227"/>
      <c r="T633" s="228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29" t="s">
        <v>128</v>
      </c>
      <c r="AU633" s="229" t="s">
        <v>84</v>
      </c>
      <c r="AV633" s="13" t="s">
        <v>84</v>
      </c>
      <c r="AW633" s="13" t="s">
        <v>34</v>
      </c>
      <c r="AX633" s="13" t="s">
        <v>81</v>
      </c>
      <c r="AY633" s="229" t="s">
        <v>119</v>
      </c>
    </row>
    <row r="634" s="2" customFormat="1" ht="24.15" customHeight="1">
      <c r="A634" s="39"/>
      <c r="B634" s="40"/>
      <c r="C634" s="205" t="s">
        <v>809</v>
      </c>
      <c r="D634" s="205" t="s">
        <v>121</v>
      </c>
      <c r="E634" s="206" t="s">
        <v>810</v>
      </c>
      <c r="F634" s="207" t="s">
        <v>811</v>
      </c>
      <c r="G634" s="208" t="s">
        <v>132</v>
      </c>
      <c r="H634" s="209">
        <v>1</v>
      </c>
      <c r="I634" s="210"/>
      <c r="J634" s="211">
        <f>ROUND(I634*H634,2)</f>
        <v>0</v>
      </c>
      <c r="K634" s="207" t="s">
        <v>125</v>
      </c>
      <c r="L634" s="45"/>
      <c r="M634" s="212" t="s">
        <v>19</v>
      </c>
      <c r="N634" s="213" t="s">
        <v>44</v>
      </c>
      <c r="O634" s="85"/>
      <c r="P634" s="214">
        <f>O634*H634</f>
        <v>0</v>
      </c>
      <c r="Q634" s="214">
        <v>0.26469999999999999</v>
      </c>
      <c r="R634" s="214">
        <f>Q634*H634</f>
        <v>0.26469999999999999</v>
      </c>
      <c r="S634" s="214">
        <v>0</v>
      </c>
      <c r="T634" s="215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16" t="s">
        <v>126</v>
      </c>
      <c r="AT634" s="216" t="s">
        <v>121</v>
      </c>
      <c r="AU634" s="216" t="s">
        <v>84</v>
      </c>
      <c r="AY634" s="18" t="s">
        <v>119</v>
      </c>
      <c r="BE634" s="217">
        <f>IF(N634="základní",J634,0)</f>
        <v>0</v>
      </c>
      <c r="BF634" s="217">
        <f>IF(N634="snížená",J634,0)</f>
        <v>0</v>
      </c>
      <c r="BG634" s="217">
        <f>IF(N634="zákl. přenesená",J634,0)</f>
        <v>0</v>
      </c>
      <c r="BH634" s="217">
        <f>IF(N634="sníž. přenesená",J634,0)</f>
        <v>0</v>
      </c>
      <c r="BI634" s="217">
        <f>IF(N634="nulová",J634,0)</f>
        <v>0</v>
      </c>
      <c r="BJ634" s="18" t="s">
        <v>81</v>
      </c>
      <c r="BK634" s="217">
        <f>ROUND(I634*H634,2)</f>
        <v>0</v>
      </c>
      <c r="BL634" s="18" t="s">
        <v>126</v>
      </c>
      <c r="BM634" s="216" t="s">
        <v>812</v>
      </c>
    </row>
    <row r="635" s="13" customFormat="1">
      <c r="A635" s="13"/>
      <c r="B635" s="218"/>
      <c r="C635" s="219"/>
      <c r="D635" s="220" t="s">
        <v>128</v>
      </c>
      <c r="E635" s="221" t="s">
        <v>19</v>
      </c>
      <c r="F635" s="222" t="s">
        <v>813</v>
      </c>
      <c r="G635" s="219"/>
      <c r="H635" s="223">
        <v>1</v>
      </c>
      <c r="I635" s="224"/>
      <c r="J635" s="219"/>
      <c r="K635" s="219"/>
      <c r="L635" s="225"/>
      <c r="M635" s="226"/>
      <c r="N635" s="227"/>
      <c r="O635" s="227"/>
      <c r="P635" s="227"/>
      <c r="Q635" s="227"/>
      <c r="R635" s="227"/>
      <c r="S635" s="227"/>
      <c r="T635" s="228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29" t="s">
        <v>128</v>
      </c>
      <c r="AU635" s="229" t="s">
        <v>84</v>
      </c>
      <c r="AV635" s="13" t="s">
        <v>84</v>
      </c>
      <c r="AW635" s="13" t="s">
        <v>34</v>
      </c>
      <c r="AX635" s="13" t="s">
        <v>81</v>
      </c>
      <c r="AY635" s="229" t="s">
        <v>119</v>
      </c>
    </row>
    <row r="636" s="2" customFormat="1" ht="14.4" customHeight="1">
      <c r="A636" s="39"/>
      <c r="B636" s="40"/>
      <c r="C636" s="205" t="s">
        <v>814</v>
      </c>
      <c r="D636" s="205" t="s">
        <v>121</v>
      </c>
      <c r="E636" s="206" t="s">
        <v>815</v>
      </c>
      <c r="F636" s="207" t="s">
        <v>816</v>
      </c>
      <c r="G636" s="208" t="s">
        <v>238</v>
      </c>
      <c r="H636" s="209">
        <v>1.5</v>
      </c>
      <c r="I636" s="210"/>
      <c r="J636" s="211">
        <f>ROUND(I636*H636,2)</f>
        <v>0</v>
      </c>
      <c r="K636" s="207" t="s">
        <v>125</v>
      </c>
      <c r="L636" s="45"/>
      <c r="M636" s="212" t="s">
        <v>19</v>
      </c>
      <c r="N636" s="213" t="s">
        <v>44</v>
      </c>
      <c r="O636" s="85"/>
      <c r="P636" s="214">
        <f>O636*H636</f>
        <v>0</v>
      </c>
      <c r="Q636" s="214">
        <v>0</v>
      </c>
      <c r="R636" s="214">
        <f>Q636*H636</f>
        <v>0</v>
      </c>
      <c r="S636" s="214">
        <v>0</v>
      </c>
      <c r="T636" s="215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16" t="s">
        <v>126</v>
      </c>
      <c r="AT636" s="216" t="s">
        <v>121</v>
      </c>
      <c r="AU636" s="216" t="s">
        <v>84</v>
      </c>
      <c r="AY636" s="18" t="s">
        <v>119</v>
      </c>
      <c r="BE636" s="217">
        <f>IF(N636="základní",J636,0)</f>
        <v>0</v>
      </c>
      <c r="BF636" s="217">
        <f>IF(N636="snížená",J636,0)</f>
        <v>0</v>
      </c>
      <c r="BG636" s="217">
        <f>IF(N636="zákl. přenesená",J636,0)</f>
        <v>0</v>
      </c>
      <c r="BH636" s="217">
        <f>IF(N636="sníž. přenesená",J636,0)</f>
        <v>0</v>
      </c>
      <c r="BI636" s="217">
        <f>IF(N636="nulová",J636,0)</f>
        <v>0</v>
      </c>
      <c r="BJ636" s="18" t="s">
        <v>81</v>
      </c>
      <c r="BK636" s="217">
        <f>ROUND(I636*H636,2)</f>
        <v>0</v>
      </c>
      <c r="BL636" s="18" t="s">
        <v>126</v>
      </c>
      <c r="BM636" s="216" t="s">
        <v>817</v>
      </c>
    </row>
    <row r="637" s="13" customFormat="1">
      <c r="A637" s="13"/>
      <c r="B637" s="218"/>
      <c r="C637" s="219"/>
      <c r="D637" s="220" t="s">
        <v>128</v>
      </c>
      <c r="E637" s="221" t="s">
        <v>19</v>
      </c>
      <c r="F637" s="222" t="s">
        <v>818</v>
      </c>
      <c r="G637" s="219"/>
      <c r="H637" s="223">
        <v>1.5</v>
      </c>
      <c r="I637" s="224"/>
      <c r="J637" s="219"/>
      <c r="K637" s="219"/>
      <c r="L637" s="225"/>
      <c r="M637" s="226"/>
      <c r="N637" s="227"/>
      <c r="O637" s="227"/>
      <c r="P637" s="227"/>
      <c r="Q637" s="227"/>
      <c r="R637" s="227"/>
      <c r="S637" s="227"/>
      <c r="T637" s="228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29" t="s">
        <v>128</v>
      </c>
      <c r="AU637" s="229" t="s">
        <v>84</v>
      </c>
      <c r="AV637" s="13" t="s">
        <v>84</v>
      </c>
      <c r="AW637" s="13" t="s">
        <v>34</v>
      </c>
      <c r="AX637" s="13" t="s">
        <v>81</v>
      </c>
      <c r="AY637" s="229" t="s">
        <v>119</v>
      </c>
    </row>
    <row r="638" s="14" customFormat="1">
      <c r="A638" s="14"/>
      <c r="B638" s="230"/>
      <c r="C638" s="231"/>
      <c r="D638" s="220" t="s">
        <v>128</v>
      </c>
      <c r="E638" s="232" t="s">
        <v>19</v>
      </c>
      <c r="F638" s="233" t="s">
        <v>819</v>
      </c>
      <c r="G638" s="231"/>
      <c r="H638" s="232" t="s">
        <v>19</v>
      </c>
      <c r="I638" s="234"/>
      <c r="J638" s="231"/>
      <c r="K638" s="231"/>
      <c r="L638" s="235"/>
      <c r="M638" s="236"/>
      <c r="N638" s="237"/>
      <c r="O638" s="237"/>
      <c r="P638" s="237"/>
      <c r="Q638" s="237"/>
      <c r="R638" s="237"/>
      <c r="S638" s="237"/>
      <c r="T638" s="238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39" t="s">
        <v>128</v>
      </c>
      <c r="AU638" s="239" t="s">
        <v>84</v>
      </c>
      <c r="AV638" s="14" t="s">
        <v>81</v>
      </c>
      <c r="AW638" s="14" t="s">
        <v>34</v>
      </c>
      <c r="AX638" s="14" t="s">
        <v>73</v>
      </c>
      <c r="AY638" s="239" t="s">
        <v>119</v>
      </c>
    </row>
    <row r="639" s="12" customFormat="1" ht="22.8" customHeight="1">
      <c r="A639" s="12"/>
      <c r="B639" s="189"/>
      <c r="C639" s="190"/>
      <c r="D639" s="191" t="s">
        <v>72</v>
      </c>
      <c r="E639" s="203" t="s">
        <v>164</v>
      </c>
      <c r="F639" s="203" t="s">
        <v>820</v>
      </c>
      <c r="G639" s="190"/>
      <c r="H639" s="190"/>
      <c r="I639" s="193"/>
      <c r="J639" s="204">
        <f>BK639</f>
        <v>0</v>
      </c>
      <c r="K639" s="190"/>
      <c r="L639" s="195"/>
      <c r="M639" s="196"/>
      <c r="N639" s="197"/>
      <c r="O639" s="197"/>
      <c r="P639" s="198">
        <f>SUM(P640:P870)</f>
        <v>0</v>
      </c>
      <c r="Q639" s="197"/>
      <c r="R639" s="198">
        <f>SUM(R640:R870)</f>
        <v>313.88214699999997</v>
      </c>
      <c r="S639" s="197"/>
      <c r="T639" s="199">
        <f>SUM(T640:T870)</f>
        <v>105.79700000000001</v>
      </c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R639" s="200" t="s">
        <v>81</v>
      </c>
      <c r="AT639" s="201" t="s">
        <v>72</v>
      </c>
      <c r="AU639" s="201" t="s">
        <v>81</v>
      </c>
      <c r="AY639" s="200" t="s">
        <v>119</v>
      </c>
      <c r="BK639" s="202">
        <f>SUM(BK640:BK870)</f>
        <v>0</v>
      </c>
    </row>
    <row r="640" s="2" customFormat="1" ht="14.4" customHeight="1">
      <c r="A640" s="39"/>
      <c r="B640" s="40"/>
      <c r="C640" s="205" t="s">
        <v>821</v>
      </c>
      <c r="D640" s="205" t="s">
        <v>121</v>
      </c>
      <c r="E640" s="206" t="s">
        <v>822</v>
      </c>
      <c r="F640" s="207" t="s">
        <v>823</v>
      </c>
      <c r="G640" s="208" t="s">
        <v>208</v>
      </c>
      <c r="H640" s="209">
        <v>31</v>
      </c>
      <c r="I640" s="210"/>
      <c r="J640" s="211">
        <f>ROUND(I640*H640,2)</f>
        <v>0</v>
      </c>
      <c r="K640" s="207" t="s">
        <v>125</v>
      </c>
      <c r="L640" s="45"/>
      <c r="M640" s="212" t="s">
        <v>19</v>
      </c>
      <c r="N640" s="213" t="s">
        <v>44</v>
      </c>
      <c r="O640" s="85"/>
      <c r="P640" s="214">
        <f>O640*H640</f>
        <v>0</v>
      </c>
      <c r="Q640" s="214">
        <v>0.040079999999999998</v>
      </c>
      <c r="R640" s="214">
        <f>Q640*H640</f>
        <v>1.24248</v>
      </c>
      <c r="S640" s="214">
        <v>0</v>
      </c>
      <c r="T640" s="215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16" t="s">
        <v>126</v>
      </c>
      <c r="AT640" s="216" t="s">
        <v>121</v>
      </c>
      <c r="AU640" s="216" t="s">
        <v>84</v>
      </c>
      <c r="AY640" s="18" t="s">
        <v>119</v>
      </c>
      <c r="BE640" s="217">
        <f>IF(N640="základní",J640,0)</f>
        <v>0</v>
      </c>
      <c r="BF640" s="217">
        <f>IF(N640="snížená",J640,0)</f>
        <v>0</v>
      </c>
      <c r="BG640" s="217">
        <f>IF(N640="zákl. přenesená",J640,0)</f>
        <v>0</v>
      </c>
      <c r="BH640" s="217">
        <f>IF(N640="sníž. přenesená",J640,0)</f>
        <v>0</v>
      </c>
      <c r="BI640" s="217">
        <f>IF(N640="nulová",J640,0)</f>
        <v>0</v>
      </c>
      <c r="BJ640" s="18" t="s">
        <v>81</v>
      </c>
      <c r="BK640" s="217">
        <f>ROUND(I640*H640,2)</f>
        <v>0</v>
      </c>
      <c r="BL640" s="18" t="s">
        <v>126</v>
      </c>
      <c r="BM640" s="216" t="s">
        <v>824</v>
      </c>
    </row>
    <row r="641" s="14" customFormat="1">
      <c r="A641" s="14"/>
      <c r="B641" s="230"/>
      <c r="C641" s="231"/>
      <c r="D641" s="220" t="s">
        <v>128</v>
      </c>
      <c r="E641" s="232" t="s">
        <v>19</v>
      </c>
      <c r="F641" s="233" t="s">
        <v>825</v>
      </c>
      <c r="G641" s="231"/>
      <c r="H641" s="232" t="s">
        <v>19</v>
      </c>
      <c r="I641" s="234"/>
      <c r="J641" s="231"/>
      <c r="K641" s="231"/>
      <c r="L641" s="235"/>
      <c r="M641" s="236"/>
      <c r="N641" s="237"/>
      <c r="O641" s="237"/>
      <c r="P641" s="237"/>
      <c r="Q641" s="237"/>
      <c r="R641" s="237"/>
      <c r="S641" s="237"/>
      <c r="T641" s="238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39" t="s">
        <v>128</v>
      </c>
      <c r="AU641" s="239" t="s">
        <v>84</v>
      </c>
      <c r="AV641" s="14" t="s">
        <v>81</v>
      </c>
      <c r="AW641" s="14" t="s">
        <v>34</v>
      </c>
      <c r="AX641" s="14" t="s">
        <v>73</v>
      </c>
      <c r="AY641" s="239" t="s">
        <v>119</v>
      </c>
    </row>
    <row r="642" s="14" customFormat="1">
      <c r="A642" s="14"/>
      <c r="B642" s="230"/>
      <c r="C642" s="231"/>
      <c r="D642" s="220" t="s">
        <v>128</v>
      </c>
      <c r="E642" s="232" t="s">
        <v>19</v>
      </c>
      <c r="F642" s="233" t="s">
        <v>245</v>
      </c>
      <c r="G642" s="231"/>
      <c r="H642" s="232" t="s">
        <v>19</v>
      </c>
      <c r="I642" s="234"/>
      <c r="J642" s="231"/>
      <c r="K642" s="231"/>
      <c r="L642" s="235"/>
      <c r="M642" s="236"/>
      <c r="N642" s="237"/>
      <c r="O642" s="237"/>
      <c r="P642" s="237"/>
      <c r="Q642" s="237"/>
      <c r="R642" s="237"/>
      <c r="S642" s="237"/>
      <c r="T642" s="238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39" t="s">
        <v>128</v>
      </c>
      <c r="AU642" s="239" t="s">
        <v>84</v>
      </c>
      <c r="AV642" s="14" t="s">
        <v>81</v>
      </c>
      <c r="AW642" s="14" t="s">
        <v>34</v>
      </c>
      <c r="AX642" s="14" t="s">
        <v>73</v>
      </c>
      <c r="AY642" s="239" t="s">
        <v>119</v>
      </c>
    </row>
    <row r="643" s="13" customFormat="1">
      <c r="A643" s="13"/>
      <c r="B643" s="218"/>
      <c r="C643" s="219"/>
      <c r="D643" s="220" t="s">
        <v>128</v>
      </c>
      <c r="E643" s="221" t="s">
        <v>19</v>
      </c>
      <c r="F643" s="222" t="s">
        <v>826</v>
      </c>
      <c r="G643" s="219"/>
      <c r="H643" s="223">
        <v>2</v>
      </c>
      <c r="I643" s="224"/>
      <c r="J643" s="219"/>
      <c r="K643" s="219"/>
      <c r="L643" s="225"/>
      <c r="M643" s="226"/>
      <c r="N643" s="227"/>
      <c r="O643" s="227"/>
      <c r="P643" s="227"/>
      <c r="Q643" s="227"/>
      <c r="R643" s="227"/>
      <c r="S643" s="227"/>
      <c r="T643" s="228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29" t="s">
        <v>128</v>
      </c>
      <c r="AU643" s="229" t="s">
        <v>84</v>
      </c>
      <c r="AV643" s="13" t="s">
        <v>84</v>
      </c>
      <c r="AW643" s="13" t="s">
        <v>34</v>
      </c>
      <c r="AX643" s="13" t="s">
        <v>73</v>
      </c>
      <c r="AY643" s="229" t="s">
        <v>119</v>
      </c>
    </row>
    <row r="644" s="13" customFormat="1">
      <c r="A644" s="13"/>
      <c r="B644" s="218"/>
      <c r="C644" s="219"/>
      <c r="D644" s="220" t="s">
        <v>128</v>
      </c>
      <c r="E644" s="221" t="s">
        <v>19</v>
      </c>
      <c r="F644" s="222" t="s">
        <v>827</v>
      </c>
      <c r="G644" s="219"/>
      <c r="H644" s="223">
        <v>2</v>
      </c>
      <c r="I644" s="224"/>
      <c r="J644" s="219"/>
      <c r="K644" s="219"/>
      <c r="L644" s="225"/>
      <c r="M644" s="226"/>
      <c r="N644" s="227"/>
      <c r="O644" s="227"/>
      <c r="P644" s="227"/>
      <c r="Q644" s="227"/>
      <c r="R644" s="227"/>
      <c r="S644" s="227"/>
      <c r="T644" s="228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29" t="s">
        <v>128</v>
      </c>
      <c r="AU644" s="229" t="s">
        <v>84</v>
      </c>
      <c r="AV644" s="13" t="s">
        <v>84</v>
      </c>
      <c r="AW644" s="13" t="s">
        <v>34</v>
      </c>
      <c r="AX644" s="13" t="s">
        <v>73</v>
      </c>
      <c r="AY644" s="229" t="s">
        <v>119</v>
      </c>
    </row>
    <row r="645" s="13" customFormat="1">
      <c r="A645" s="13"/>
      <c r="B645" s="218"/>
      <c r="C645" s="219"/>
      <c r="D645" s="220" t="s">
        <v>128</v>
      </c>
      <c r="E645" s="221" t="s">
        <v>19</v>
      </c>
      <c r="F645" s="222" t="s">
        <v>828</v>
      </c>
      <c r="G645" s="219"/>
      <c r="H645" s="223">
        <v>5</v>
      </c>
      <c r="I645" s="224"/>
      <c r="J645" s="219"/>
      <c r="K645" s="219"/>
      <c r="L645" s="225"/>
      <c r="M645" s="226"/>
      <c r="N645" s="227"/>
      <c r="O645" s="227"/>
      <c r="P645" s="227"/>
      <c r="Q645" s="227"/>
      <c r="R645" s="227"/>
      <c r="S645" s="227"/>
      <c r="T645" s="228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29" t="s">
        <v>128</v>
      </c>
      <c r="AU645" s="229" t="s">
        <v>84</v>
      </c>
      <c r="AV645" s="13" t="s">
        <v>84</v>
      </c>
      <c r="AW645" s="13" t="s">
        <v>34</v>
      </c>
      <c r="AX645" s="13" t="s">
        <v>73</v>
      </c>
      <c r="AY645" s="229" t="s">
        <v>119</v>
      </c>
    </row>
    <row r="646" s="13" customFormat="1">
      <c r="A646" s="13"/>
      <c r="B646" s="218"/>
      <c r="C646" s="219"/>
      <c r="D646" s="220" t="s">
        <v>128</v>
      </c>
      <c r="E646" s="221" t="s">
        <v>19</v>
      </c>
      <c r="F646" s="222" t="s">
        <v>829</v>
      </c>
      <c r="G646" s="219"/>
      <c r="H646" s="223">
        <v>5</v>
      </c>
      <c r="I646" s="224"/>
      <c r="J646" s="219"/>
      <c r="K646" s="219"/>
      <c r="L646" s="225"/>
      <c r="M646" s="226"/>
      <c r="N646" s="227"/>
      <c r="O646" s="227"/>
      <c r="P646" s="227"/>
      <c r="Q646" s="227"/>
      <c r="R646" s="227"/>
      <c r="S646" s="227"/>
      <c r="T646" s="228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29" t="s">
        <v>128</v>
      </c>
      <c r="AU646" s="229" t="s">
        <v>84</v>
      </c>
      <c r="AV646" s="13" t="s">
        <v>84</v>
      </c>
      <c r="AW646" s="13" t="s">
        <v>34</v>
      </c>
      <c r="AX646" s="13" t="s">
        <v>73</v>
      </c>
      <c r="AY646" s="229" t="s">
        <v>119</v>
      </c>
    </row>
    <row r="647" s="13" customFormat="1">
      <c r="A647" s="13"/>
      <c r="B647" s="218"/>
      <c r="C647" s="219"/>
      <c r="D647" s="220" t="s">
        <v>128</v>
      </c>
      <c r="E647" s="221" t="s">
        <v>19</v>
      </c>
      <c r="F647" s="222" t="s">
        <v>830</v>
      </c>
      <c r="G647" s="219"/>
      <c r="H647" s="223">
        <v>4</v>
      </c>
      <c r="I647" s="224"/>
      <c r="J647" s="219"/>
      <c r="K647" s="219"/>
      <c r="L647" s="225"/>
      <c r="M647" s="226"/>
      <c r="N647" s="227"/>
      <c r="O647" s="227"/>
      <c r="P647" s="227"/>
      <c r="Q647" s="227"/>
      <c r="R647" s="227"/>
      <c r="S647" s="227"/>
      <c r="T647" s="228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29" t="s">
        <v>128</v>
      </c>
      <c r="AU647" s="229" t="s">
        <v>84</v>
      </c>
      <c r="AV647" s="13" t="s">
        <v>84</v>
      </c>
      <c r="AW647" s="13" t="s">
        <v>34</v>
      </c>
      <c r="AX647" s="13" t="s">
        <v>73</v>
      </c>
      <c r="AY647" s="229" t="s">
        <v>119</v>
      </c>
    </row>
    <row r="648" s="13" customFormat="1">
      <c r="A648" s="13"/>
      <c r="B648" s="218"/>
      <c r="C648" s="219"/>
      <c r="D648" s="220" t="s">
        <v>128</v>
      </c>
      <c r="E648" s="221" t="s">
        <v>19</v>
      </c>
      <c r="F648" s="222" t="s">
        <v>831</v>
      </c>
      <c r="G648" s="219"/>
      <c r="H648" s="223">
        <v>3</v>
      </c>
      <c r="I648" s="224"/>
      <c r="J648" s="219"/>
      <c r="K648" s="219"/>
      <c r="L648" s="225"/>
      <c r="M648" s="226"/>
      <c r="N648" s="227"/>
      <c r="O648" s="227"/>
      <c r="P648" s="227"/>
      <c r="Q648" s="227"/>
      <c r="R648" s="227"/>
      <c r="S648" s="227"/>
      <c r="T648" s="228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29" t="s">
        <v>128</v>
      </c>
      <c r="AU648" s="229" t="s">
        <v>84</v>
      </c>
      <c r="AV648" s="13" t="s">
        <v>84</v>
      </c>
      <c r="AW648" s="13" t="s">
        <v>34</v>
      </c>
      <c r="AX648" s="13" t="s">
        <v>73</v>
      </c>
      <c r="AY648" s="229" t="s">
        <v>119</v>
      </c>
    </row>
    <row r="649" s="13" customFormat="1">
      <c r="A649" s="13"/>
      <c r="B649" s="218"/>
      <c r="C649" s="219"/>
      <c r="D649" s="220" t="s">
        <v>128</v>
      </c>
      <c r="E649" s="221" t="s">
        <v>19</v>
      </c>
      <c r="F649" s="222" t="s">
        <v>832</v>
      </c>
      <c r="G649" s="219"/>
      <c r="H649" s="223">
        <v>3</v>
      </c>
      <c r="I649" s="224"/>
      <c r="J649" s="219"/>
      <c r="K649" s="219"/>
      <c r="L649" s="225"/>
      <c r="M649" s="226"/>
      <c r="N649" s="227"/>
      <c r="O649" s="227"/>
      <c r="P649" s="227"/>
      <c r="Q649" s="227"/>
      <c r="R649" s="227"/>
      <c r="S649" s="227"/>
      <c r="T649" s="228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29" t="s">
        <v>128</v>
      </c>
      <c r="AU649" s="229" t="s">
        <v>84</v>
      </c>
      <c r="AV649" s="13" t="s">
        <v>84</v>
      </c>
      <c r="AW649" s="13" t="s">
        <v>34</v>
      </c>
      <c r="AX649" s="13" t="s">
        <v>73</v>
      </c>
      <c r="AY649" s="229" t="s">
        <v>119</v>
      </c>
    </row>
    <row r="650" s="13" customFormat="1">
      <c r="A650" s="13"/>
      <c r="B650" s="218"/>
      <c r="C650" s="219"/>
      <c r="D650" s="220" t="s">
        <v>128</v>
      </c>
      <c r="E650" s="221" t="s">
        <v>19</v>
      </c>
      <c r="F650" s="222" t="s">
        <v>833</v>
      </c>
      <c r="G650" s="219"/>
      <c r="H650" s="223">
        <v>4</v>
      </c>
      <c r="I650" s="224"/>
      <c r="J650" s="219"/>
      <c r="K650" s="219"/>
      <c r="L650" s="225"/>
      <c r="M650" s="226"/>
      <c r="N650" s="227"/>
      <c r="O650" s="227"/>
      <c r="P650" s="227"/>
      <c r="Q650" s="227"/>
      <c r="R650" s="227"/>
      <c r="S650" s="227"/>
      <c r="T650" s="228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29" t="s">
        <v>128</v>
      </c>
      <c r="AU650" s="229" t="s">
        <v>84</v>
      </c>
      <c r="AV650" s="13" t="s">
        <v>84</v>
      </c>
      <c r="AW650" s="13" t="s">
        <v>34</v>
      </c>
      <c r="AX650" s="13" t="s">
        <v>73</v>
      </c>
      <c r="AY650" s="229" t="s">
        <v>119</v>
      </c>
    </row>
    <row r="651" s="13" customFormat="1">
      <c r="A651" s="13"/>
      <c r="B651" s="218"/>
      <c r="C651" s="219"/>
      <c r="D651" s="220" t="s">
        <v>128</v>
      </c>
      <c r="E651" s="221" t="s">
        <v>19</v>
      </c>
      <c r="F651" s="222" t="s">
        <v>834</v>
      </c>
      <c r="G651" s="219"/>
      <c r="H651" s="223">
        <v>3</v>
      </c>
      <c r="I651" s="224"/>
      <c r="J651" s="219"/>
      <c r="K651" s="219"/>
      <c r="L651" s="225"/>
      <c r="M651" s="226"/>
      <c r="N651" s="227"/>
      <c r="O651" s="227"/>
      <c r="P651" s="227"/>
      <c r="Q651" s="227"/>
      <c r="R651" s="227"/>
      <c r="S651" s="227"/>
      <c r="T651" s="228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29" t="s">
        <v>128</v>
      </c>
      <c r="AU651" s="229" t="s">
        <v>84</v>
      </c>
      <c r="AV651" s="13" t="s">
        <v>84</v>
      </c>
      <c r="AW651" s="13" t="s">
        <v>34</v>
      </c>
      <c r="AX651" s="13" t="s">
        <v>73</v>
      </c>
      <c r="AY651" s="229" t="s">
        <v>119</v>
      </c>
    </row>
    <row r="652" s="15" customFormat="1">
      <c r="A652" s="15"/>
      <c r="B652" s="240"/>
      <c r="C652" s="241"/>
      <c r="D652" s="220" t="s">
        <v>128</v>
      </c>
      <c r="E652" s="242" t="s">
        <v>19</v>
      </c>
      <c r="F652" s="243" t="s">
        <v>218</v>
      </c>
      <c r="G652" s="241"/>
      <c r="H652" s="244">
        <v>31</v>
      </c>
      <c r="I652" s="245"/>
      <c r="J652" s="241"/>
      <c r="K652" s="241"/>
      <c r="L652" s="246"/>
      <c r="M652" s="247"/>
      <c r="N652" s="248"/>
      <c r="O652" s="248"/>
      <c r="P652" s="248"/>
      <c r="Q652" s="248"/>
      <c r="R652" s="248"/>
      <c r="S652" s="248"/>
      <c r="T652" s="249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50" t="s">
        <v>128</v>
      </c>
      <c r="AU652" s="250" t="s">
        <v>84</v>
      </c>
      <c r="AV652" s="15" t="s">
        <v>126</v>
      </c>
      <c r="AW652" s="15" t="s">
        <v>34</v>
      </c>
      <c r="AX652" s="15" t="s">
        <v>81</v>
      </c>
      <c r="AY652" s="250" t="s">
        <v>119</v>
      </c>
    </row>
    <row r="653" s="2" customFormat="1" ht="14.4" customHeight="1">
      <c r="A653" s="39"/>
      <c r="B653" s="40"/>
      <c r="C653" s="251" t="s">
        <v>835</v>
      </c>
      <c r="D653" s="251" t="s">
        <v>407</v>
      </c>
      <c r="E653" s="252" t="s">
        <v>836</v>
      </c>
      <c r="F653" s="253" t="s">
        <v>837</v>
      </c>
      <c r="G653" s="254" t="s">
        <v>208</v>
      </c>
      <c r="H653" s="255">
        <v>31</v>
      </c>
      <c r="I653" s="256"/>
      <c r="J653" s="257">
        <f>ROUND(I653*H653,2)</f>
        <v>0</v>
      </c>
      <c r="K653" s="253" t="s">
        <v>19</v>
      </c>
      <c r="L653" s="258"/>
      <c r="M653" s="259" t="s">
        <v>19</v>
      </c>
      <c r="N653" s="260" t="s">
        <v>44</v>
      </c>
      <c r="O653" s="85"/>
      <c r="P653" s="214">
        <f>O653*H653</f>
        <v>0</v>
      </c>
      <c r="Q653" s="214">
        <v>0.070499999999999993</v>
      </c>
      <c r="R653" s="214">
        <f>Q653*H653</f>
        <v>2.1854999999999998</v>
      </c>
      <c r="S653" s="214">
        <v>0</v>
      </c>
      <c r="T653" s="215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16" t="s">
        <v>158</v>
      </c>
      <c r="AT653" s="216" t="s">
        <v>407</v>
      </c>
      <c r="AU653" s="216" t="s">
        <v>84</v>
      </c>
      <c r="AY653" s="18" t="s">
        <v>119</v>
      </c>
      <c r="BE653" s="217">
        <f>IF(N653="základní",J653,0)</f>
        <v>0</v>
      </c>
      <c r="BF653" s="217">
        <f>IF(N653="snížená",J653,0)</f>
        <v>0</v>
      </c>
      <c r="BG653" s="217">
        <f>IF(N653="zákl. přenesená",J653,0)</f>
        <v>0</v>
      </c>
      <c r="BH653" s="217">
        <f>IF(N653="sníž. přenesená",J653,0)</f>
        <v>0</v>
      </c>
      <c r="BI653" s="217">
        <f>IF(N653="nulová",J653,0)</f>
        <v>0</v>
      </c>
      <c r="BJ653" s="18" t="s">
        <v>81</v>
      </c>
      <c r="BK653" s="217">
        <f>ROUND(I653*H653,2)</f>
        <v>0</v>
      </c>
      <c r="BL653" s="18" t="s">
        <v>126</v>
      </c>
      <c r="BM653" s="216" t="s">
        <v>838</v>
      </c>
    </row>
    <row r="654" s="2" customFormat="1" ht="14.4" customHeight="1">
      <c r="A654" s="39"/>
      <c r="B654" s="40"/>
      <c r="C654" s="205" t="s">
        <v>839</v>
      </c>
      <c r="D654" s="205" t="s">
        <v>121</v>
      </c>
      <c r="E654" s="206" t="s">
        <v>840</v>
      </c>
      <c r="F654" s="207" t="s">
        <v>841</v>
      </c>
      <c r="G654" s="208" t="s">
        <v>132</v>
      </c>
      <c r="H654" s="209">
        <v>6</v>
      </c>
      <c r="I654" s="210"/>
      <c r="J654" s="211">
        <f>ROUND(I654*H654,2)</f>
        <v>0</v>
      </c>
      <c r="K654" s="207" t="s">
        <v>125</v>
      </c>
      <c r="L654" s="45"/>
      <c r="M654" s="212" t="s">
        <v>19</v>
      </c>
      <c r="N654" s="213" t="s">
        <v>44</v>
      </c>
      <c r="O654" s="85"/>
      <c r="P654" s="214">
        <f>O654*H654</f>
        <v>0</v>
      </c>
      <c r="Q654" s="214">
        <v>0</v>
      </c>
      <c r="R654" s="214">
        <f>Q654*H654</f>
        <v>0</v>
      </c>
      <c r="S654" s="214">
        <v>0</v>
      </c>
      <c r="T654" s="215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16" t="s">
        <v>126</v>
      </c>
      <c r="AT654" s="216" t="s">
        <v>121</v>
      </c>
      <c r="AU654" s="216" t="s">
        <v>84</v>
      </c>
      <c r="AY654" s="18" t="s">
        <v>119</v>
      </c>
      <c r="BE654" s="217">
        <f>IF(N654="základní",J654,0)</f>
        <v>0</v>
      </c>
      <c r="BF654" s="217">
        <f>IF(N654="snížená",J654,0)</f>
        <v>0</v>
      </c>
      <c r="BG654" s="217">
        <f>IF(N654="zákl. přenesená",J654,0)</f>
        <v>0</v>
      </c>
      <c r="BH654" s="217">
        <f>IF(N654="sníž. přenesená",J654,0)</f>
        <v>0</v>
      </c>
      <c r="BI654" s="217">
        <f>IF(N654="nulová",J654,0)</f>
        <v>0</v>
      </c>
      <c r="BJ654" s="18" t="s">
        <v>81</v>
      </c>
      <c r="BK654" s="217">
        <f>ROUND(I654*H654,2)</f>
        <v>0</v>
      </c>
      <c r="BL654" s="18" t="s">
        <v>126</v>
      </c>
      <c r="BM654" s="216" t="s">
        <v>842</v>
      </c>
    </row>
    <row r="655" s="14" customFormat="1">
      <c r="A655" s="14"/>
      <c r="B655" s="230"/>
      <c r="C655" s="231"/>
      <c r="D655" s="220" t="s">
        <v>128</v>
      </c>
      <c r="E655" s="232" t="s">
        <v>19</v>
      </c>
      <c r="F655" s="233" t="s">
        <v>843</v>
      </c>
      <c r="G655" s="231"/>
      <c r="H655" s="232" t="s">
        <v>19</v>
      </c>
      <c r="I655" s="234"/>
      <c r="J655" s="231"/>
      <c r="K655" s="231"/>
      <c r="L655" s="235"/>
      <c r="M655" s="236"/>
      <c r="N655" s="237"/>
      <c r="O655" s="237"/>
      <c r="P655" s="237"/>
      <c r="Q655" s="237"/>
      <c r="R655" s="237"/>
      <c r="S655" s="237"/>
      <c r="T655" s="238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39" t="s">
        <v>128</v>
      </c>
      <c r="AU655" s="239" t="s">
        <v>84</v>
      </c>
      <c r="AV655" s="14" t="s">
        <v>81</v>
      </c>
      <c r="AW655" s="14" t="s">
        <v>34</v>
      </c>
      <c r="AX655" s="14" t="s">
        <v>73</v>
      </c>
      <c r="AY655" s="239" t="s">
        <v>119</v>
      </c>
    </row>
    <row r="656" s="14" customFormat="1">
      <c r="A656" s="14"/>
      <c r="B656" s="230"/>
      <c r="C656" s="231"/>
      <c r="D656" s="220" t="s">
        <v>128</v>
      </c>
      <c r="E656" s="232" t="s">
        <v>19</v>
      </c>
      <c r="F656" s="233" t="s">
        <v>844</v>
      </c>
      <c r="G656" s="231"/>
      <c r="H656" s="232" t="s">
        <v>19</v>
      </c>
      <c r="I656" s="234"/>
      <c r="J656" s="231"/>
      <c r="K656" s="231"/>
      <c r="L656" s="235"/>
      <c r="M656" s="236"/>
      <c r="N656" s="237"/>
      <c r="O656" s="237"/>
      <c r="P656" s="237"/>
      <c r="Q656" s="237"/>
      <c r="R656" s="237"/>
      <c r="S656" s="237"/>
      <c r="T656" s="238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39" t="s">
        <v>128</v>
      </c>
      <c r="AU656" s="239" t="s">
        <v>84</v>
      </c>
      <c r="AV656" s="14" t="s">
        <v>81</v>
      </c>
      <c r="AW656" s="14" t="s">
        <v>34</v>
      </c>
      <c r="AX656" s="14" t="s">
        <v>73</v>
      </c>
      <c r="AY656" s="239" t="s">
        <v>119</v>
      </c>
    </row>
    <row r="657" s="13" customFormat="1">
      <c r="A657" s="13"/>
      <c r="B657" s="218"/>
      <c r="C657" s="219"/>
      <c r="D657" s="220" t="s">
        <v>128</v>
      </c>
      <c r="E657" s="221" t="s">
        <v>19</v>
      </c>
      <c r="F657" s="222" t="s">
        <v>845</v>
      </c>
      <c r="G657" s="219"/>
      <c r="H657" s="223">
        <v>1</v>
      </c>
      <c r="I657" s="224"/>
      <c r="J657" s="219"/>
      <c r="K657" s="219"/>
      <c r="L657" s="225"/>
      <c r="M657" s="226"/>
      <c r="N657" s="227"/>
      <c r="O657" s="227"/>
      <c r="P657" s="227"/>
      <c r="Q657" s="227"/>
      <c r="R657" s="227"/>
      <c r="S657" s="227"/>
      <c r="T657" s="228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29" t="s">
        <v>128</v>
      </c>
      <c r="AU657" s="229" t="s">
        <v>84</v>
      </c>
      <c r="AV657" s="13" t="s">
        <v>84</v>
      </c>
      <c r="AW657" s="13" t="s">
        <v>34</v>
      </c>
      <c r="AX657" s="13" t="s">
        <v>73</v>
      </c>
      <c r="AY657" s="229" t="s">
        <v>119</v>
      </c>
    </row>
    <row r="658" s="13" customFormat="1">
      <c r="A658" s="13"/>
      <c r="B658" s="218"/>
      <c r="C658" s="219"/>
      <c r="D658" s="220" t="s">
        <v>128</v>
      </c>
      <c r="E658" s="221" t="s">
        <v>19</v>
      </c>
      <c r="F658" s="222" t="s">
        <v>846</v>
      </c>
      <c r="G658" s="219"/>
      <c r="H658" s="223">
        <v>1</v>
      </c>
      <c r="I658" s="224"/>
      <c r="J658" s="219"/>
      <c r="K658" s="219"/>
      <c r="L658" s="225"/>
      <c r="M658" s="226"/>
      <c r="N658" s="227"/>
      <c r="O658" s="227"/>
      <c r="P658" s="227"/>
      <c r="Q658" s="227"/>
      <c r="R658" s="227"/>
      <c r="S658" s="227"/>
      <c r="T658" s="228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29" t="s">
        <v>128</v>
      </c>
      <c r="AU658" s="229" t="s">
        <v>84</v>
      </c>
      <c r="AV658" s="13" t="s">
        <v>84</v>
      </c>
      <c r="AW658" s="13" t="s">
        <v>34</v>
      </c>
      <c r="AX658" s="13" t="s">
        <v>73</v>
      </c>
      <c r="AY658" s="229" t="s">
        <v>119</v>
      </c>
    </row>
    <row r="659" s="13" customFormat="1">
      <c r="A659" s="13"/>
      <c r="B659" s="218"/>
      <c r="C659" s="219"/>
      <c r="D659" s="220" t="s">
        <v>128</v>
      </c>
      <c r="E659" s="221" t="s">
        <v>19</v>
      </c>
      <c r="F659" s="222" t="s">
        <v>847</v>
      </c>
      <c r="G659" s="219"/>
      <c r="H659" s="223">
        <v>1</v>
      </c>
      <c r="I659" s="224"/>
      <c r="J659" s="219"/>
      <c r="K659" s="219"/>
      <c r="L659" s="225"/>
      <c r="M659" s="226"/>
      <c r="N659" s="227"/>
      <c r="O659" s="227"/>
      <c r="P659" s="227"/>
      <c r="Q659" s="227"/>
      <c r="R659" s="227"/>
      <c r="S659" s="227"/>
      <c r="T659" s="228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29" t="s">
        <v>128</v>
      </c>
      <c r="AU659" s="229" t="s">
        <v>84</v>
      </c>
      <c r="AV659" s="13" t="s">
        <v>84</v>
      </c>
      <c r="AW659" s="13" t="s">
        <v>34</v>
      </c>
      <c r="AX659" s="13" t="s">
        <v>73</v>
      </c>
      <c r="AY659" s="229" t="s">
        <v>119</v>
      </c>
    </row>
    <row r="660" s="14" customFormat="1">
      <c r="A660" s="14"/>
      <c r="B660" s="230"/>
      <c r="C660" s="231"/>
      <c r="D660" s="220" t="s">
        <v>128</v>
      </c>
      <c r="E660" s="232" t="s">
        <v>19</v>
      </c>
      <c r="F660" s="233" t="s">
        <v>848</v>
      </c>
      <c r="G660" s="231"/>
      <c r="H660" s="232" t="s">
        <v>19</v>
      </c>
      <c r="I660" s="234"/>
      <c r="J660" s="231"/>
      <c r="K660" s="231"/>
      <c r="L660" s="235"/>
      <c r="M660" s="236"/>
      <c r="N660" s="237"/>
      <c r="O660" s="237"/>
      <c r="P660" s="237"/>
      <c r="Q660" s="237"/>
      <c r="R660" s="237"/>
      <c r="S660" s="237"/>
      <c r="T660" s="238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39" t="s">
        <v>128</v>
      </c>
      <c r="AU660" s="239" t="s">
        <v>84</v>
      </c>
      <c r="AV660" s="14" t="s">
        <v>81</v>
      </c>
      <c r="AW660" s="14" t="s">
        <v>34</v>
      </c>
      <c r="AX660" s="14" t="s">
        <v>73</v>
      </c>
      <c r="AY660" s="239" t="s">
        <v>119</v>
      </c>
    </row>
    <row r="661" s="13" customFormat="1">
      <c r="A661" s="13"/>
      <c r="B661" s="218"/>
      <c r="C661" s="219"/>
      <c r="D661" s="220" t="s">
        <v>128</v>
      </c>
      <c r="E661" s="221" t="s">
        <v>19</v>
      </c>
      <c r="F661" s="222" t="s">
        <v>849</v>
      </c>
      <c r="G661" s="219"/>
      <c r="H661" s="223">
        <v>1</v>
      </c>
      <c r="I661" s="224"/>
      <c r="J661" s="219"/>
      <c r="K661" s="219"/>
      <c r="L661" s="225"/>
      <c r="M661" s="226"/>
      <c r="N661" s="227"/>
      <c r="O661" s="227"/>
      <c r="P661" s="227"/>
      <c r="Q661" s="227"/>
      <c r="R661" s="227"/>
      <c r="S661" s="227"/>
      <c r="T661" s="228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29" t="s">
        <v>128</v>
      </c>
      <c r="AU661" s="229" t="s">
        <v>84</v>
      </c>
      <c r="AV661" s="13" t="s">
        <v>84</v>
      </c>
      <c r="AW661" s="13" t="s">
        <v>34</v>
      </c>
      <c r="AX661" s="13" t="s">
        <v>73</v>
      </c>
      <c r="AY661" s="229" t="s">
        <v>119</v>
      </c>
    </row>
    <row r="662" s="13" customFormat="1">
      <c r="A662" s="13"/>
      <c r="B662" s="218"/>
      <c r="C662" s="219"/>
      <c r="D662" s="220" t="s">
        <v>128</v>
      </c>
      <c r="E662" s="221" t="s">
        <v>19</v>
      </c>
      <c r="F662" s="222" t="s">
        <v>846</v>
      </c>
      <c r="G662" s="219"/>
      <c r="H662" s="223">
        <v>1</v>
      </c>
      <c r="I662" s="224"/>
      <c r="J662" s="219"/>
      <c r="K662" s="219"/>
      <c r="L662" s="225"/>
      <c r="M662" s="226"/>
      <c r="N662" s="227"/>
      <c r="O662" s="227"/>
      <c r="P662" s="227"/>
      <c r="Q662" s="227"/>
      <c r="R662" s="227"/>
      <c r="S662" s="227"/>
      <c r="T662" s="228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29" t="s">
        <v>128</v>
      </c>
      <c r="AU662" s="229" t="s">
        <v>84</v>
      </c>
      <c r="AV662" s="13" t="s">
        <v>84</v>
      </c>
      <c r="AW662" s="13" t="s">
        <v>34</v>
      </c>
      <c r="AX662" s="13" t="s">
        <v>73</v>
      </c>
      <c r="AY662" s="229" t="s">
        <v>119</v>
      </c>
    </row>
    <row r="663" s="13" customFormat="1">
      <c r="A663" s="13"/>
      <c r="B663" s="218"/>
      <c r="C663" s="219"/>
      <c r="D663" s="220" t="s">
        <v>128</v>
      </c>
      <c r="E663" s="221" t="s">
        <v>19</v>
      </c>
      <c r="F663" s="222" t="s">
        <v>847</v>
      </c>
      <c r="G663" s="219"/>
      <c r="H663" s="223">
        <v>1</v>
      </c>
      <c r="I663" s="224"/>
      <c r="J663" s="219"/>
      <c r="K663" s="219"/>
      <c r="L663" s="225"/>
      <c r="M663" s="226"/>
      <c r="N663" s="227"/>
      <c r="O663" s="227"/>
      <c r="P663" s="227"/>
      <c r="Q663" s="227"/>
      <c r="R663" s="227"/>
      <c r="S663" s="227"/>
      <c r="T663" s="228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29" t="s">
        <v>128</v>
      </c>
      <c r="AU663" s="229" t="s">
        <v>84</v>
      </c>
      <c r="AV663" s="13" t="s">
        <v>84</v>
      </c>
      <c r="AW663" s="13" t="s">
        <v>34</v>
      </c>
      <c r="AX663" s="13" t="s">
        <v>73</v>
      </c>
      <c r="AY663" s="229" t="s">
        <v>119</v>
      </c>
    </row>
    <row r="664" s="15" customFormat="1">
      <c r="A664" s="15"/>
      <c r="B664" s="240"/>
      <c r="C664" s="241"/>
      <c r="D664" s="220" t="s">
        <v>128</v>
      </c>
      <c r="E664" s="242" t="s">
        <v>19</v>
      </c>
      <c r="F664" s="243" t="s">
        <v>218</v>
      </c>
      <c r="G664" s="241"/>
      <c r="H664" s="244">
        <v>6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50" t="s">
        <v>128</v>
      </c>
      <c r="AU664" s="250" t="s">
        <v>84</v>
      </c>
      <c r="AV664" s="15" t="s">
        <v>126</v>
      </c>
      <c r="AW664" s="15" t="s">
        <v>34</v>
      </c>
      <c r="AX664" s="15" t="s">
        <v>81</v>
      </c>
      <c r="AY664" s="250" t="s">
        <v>119</v>
      </c>
    </row>
    <row r="665" s="2" customFormat="1" ht="24.15" customHeight="1">
      <c r="A665" s="39"/>
      <c r="B665" s="40"/>
      <c r="C665" s="205" t="s">
        <v>850</v>
      </c>
      <c r="D665" s="205" t="s">
        <v>121</v>
      </c>
      <c r="E665" s="206" t="s">
        <v>851</v>
      </c>
      <c r="F665" s="207" t="s">
        <v>852</v>
      </c>
      <c r="G665" s="208" t="s">
        <v>132</v>
      </c>
      <c r="H665" s="209">
        <v>720</v>
      </c>
      <c r="I665" s="210"/>
      <c r="J665" s="211">
        <f>ROUND(I665*H665,2)</f>
        <v>0</v>
      </c>
      <c r="K665" s="207" t="s">
        <v>125</v>
      </c>
      <c r="L665" s="45"/>
      <c r="M665" s="212" t="s">
        <v>19</v>
      </c>
      <c r="N665" s="213" t="s">
        <v>44</v>
      </c>
      <c r="O665" s="85"/>
      <c r="P665" s="214">
        <f>O665*H665</f>
        <v>0</v>
      </c>
      <c r="Q665" s="214">
        <v>0</v>
      </c>
      <c r="R665" s="214">
        <f>Q665*H665</f>
        <v>0</v>
      </c>
      <c r="S665" s="214">
        <v>0</v>
      </c>
      <c r="T665" s="215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16" t="s">
        <v>126</v>
      </c>
      <c r="AT665" s="216" t="s">
        <v>121</v>
      </c>
      <c r="AU665" s="216" t="s">
        <v>84</v>
      </c>
      <c r="AY665" s="18" t="s">
        <v>119</v>
      </c>
      <c r="BE665" s="217">
        <f>IF(N665="základní",J665,0)</f>
        <v>0</v>
      </c>
      <c r="BF665" s="217">
        <f>IF(N665="snížená",J665,0)</f>
        <v>0</v>
      </c>
      <c r="BG665" s="217">
        <f>IF(N665="zákl. přenesená",J665,0)</f>
        <v>0</v>
      </c>
      <c r="BH665" s="217">
        <f>IF(N665="sníž. přenesená",J665,0)</f>
        <v>0</v>
      </c>
      <c r="BI665" s="217">
        <f>IF(N665="nulová",J665,0)</f>
        <v>0</v>
      </c>
      <c r="BJ665" s="18" t="s">
        <v>81</v>
      </c>
      <c r="BK665" s="217">
        <f>ROUND(I665*H665,2)</f>
        <v>0</v>
      </c>
      <c r="BL665" s="18" t="s">
        <v>126</v>
      </c>
      <c r="BM665" s="216" t="s">
        <v>853</v>
      </c>
    </row>
    <row r="666" s="14" customFormat="1">
      <c r="A666" s="14"/>
      <c r="B666" s="230"/>
      <c r="C666" s="231"/>
      <c r="D666" s="220" t="s">
        <v>128</v>
      </c>
      <c r="E666" s="232" t="s">
        <v>19</v>
      </c>
      <c r="F666" s="233" t="s">
        <v>854</v>
      </c>
      <c r="G666" s="231"/>
      <c r="H666" s="232" t="s">
        <v>19</v>
      </c>
      <c r="I666" s="234"/>
      <c r="J666" s="231"/>
      <c r="K666" s="231"/>
      <c r="L666" s="235"/>
      <c r="M666" s="236"/>
      <c r="N666" s="237"/>
      <c r="O666" s="237"/>
      <c r="P666" s="237"/>
      <c r="Q666" s="237"/>
      <c r="R666" s="237"/>
      <c r="S666" s="237"/>
      <c r="T666" s="238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39" t="s">
        <v>128</v>
      </c>
      <c r="AU666" s="239" t="s">
        <v>84</v>
      </c>
      <c r="AV666" s="14" t="s">
        <v>81</v>
      </c>
      <c r="AW666" s="14" t="s">
        <v>34</v>
      </c>
      <c r="AX666" s="14" t="s">
        <v>73</v>
      </c>
      <c r="AY666" s="239" t="s">
        <v>119</v>
      </c>
    </row>
    <row r="667" s="13" customFormat="1">
      <c r="A667" s="13"/>
      <c r="B667" s="218"/>
      <c r="C667" s="219"/>
      <c r="D667" s="220" t="s">
        <v>128</v>
      </c>
      <c r="E667" s="221" t="s">
        <v>19</v>
      </c>
      <c r="F667" s="222" t="s">
        <v>855</v>
      </c>
      <c r="G667" s="219"/>
      <c r="H667" s="223">
        <v>720</v>
      </c>
      <c r="I667" s="224"/>
      <c r="J667" s="219"/>
      <c r="K667" s="219"/>
      <c r="L667" s="225"/>
      <c r="M667" s="226"/>
      <c r="N667" s="227"/>
      <c r="O667" s="227"/>
      <c r="P667" s="227"/>
      <c r="Q667" s="227"/>
      <c r="R667" s="227"/>
      <c r="S667" s="227"/>
      <c r="T667" s="228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29" t="s">
        <v>128</v>
      </c>
      <c r="AU667" s="229" t="s">
        <v>84</v>
      </c>
      <c r="AV667" s="13" t="s">
        <v>84</v>
      </c>
      <c r="AW667" s="13" t="s">
        <v>34</v>
      </c>
      <c r="AX667" s="13" t="s">
        <v>81</v>
      </c>
      <c r="AY667" s="229" t="s">
        <v>119</v>
      </c>
    </row>
    <row r="668" s="2" customFormat="1" ht="14.4" customHeight="1">
      <c r="A668" s="39"/>
      <c r="B668" s="40"/>
      <c r="C668" s="205" t="s">
        <v>856</v>
      </c>
      <c r="D668" s="205" t="s">
        <v>121</v>
      </c>
      <c r="E668" s="206" t="s">
        <v>857</v>
      </c>
      <c r="F668" s="207" t="s">
        <v>858</v>
      </c>
      <c r="G668" s="208" t="s">
        <v>132</v>
      </c>
      <c r="H668" s="209">
        <v>8</v>
      </c>
      <c r="I668" s="210"/>
      <c r="J668" s="211">
        <f>ROUND(I668*H668,2)</f>
        <v>0</v>
      </c>
      <c r="K668" s="207" t="s">
        <v>125</v>
      </c>
      <c r="L668" s="45"/>
      <c r="M668" s="212" t="s">
        <v>19</v>
      </c>
      <c r="N668" s="213" t="s">
        <v>44</v>
      </c>
      <c r="O668" s="85"/>
      <c r="P668" s="214">
        <f>O668*H668</f>
        <v>0</v>
      </c>
      <c r="Q668" s="214">
        <v>0</v>
      </c>
      <c r="R668" s="214">
        <f>Q668*H668</f>
        <v>0</v>
      </c>
      <c r="S668" s="214">
        <v>0</v>
      </c>
      <c r="T668" s="215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16" t="s">
        <v>126</v>
      </c>
      <c r="AT668" s="216" t="s">
        <v>121</v>
      </c>
      <c r="AU668" s="216" t="s">
        <v>84</v>
      </c>
      <c r="AY668" s="18" t="s">
        <v>119</v>
      </c>
      <c r="BE668" s="217">
        <f>IF(N668="základní",J668,0)</f>
        <v>0</v>
      </c>
      <c r="BF668" s="217">
        <f>IF(N668="snížená",J668,0)</f>
        <v>0</v>
      </c>
      <c r="BG668" s="217">
        <f>IF(N668="zákl. přenesená",J668,0)</f>
        <v>0</v>
      </c>
      <c r="BH668" s="217">
        <f>IF(N668="sníž. přenesená",J668,0)</f>
        <v>0</v>
      </c>
      <c r="BI668" s="217">
        <f>IF(N668="nulová",J668,0)</f>
        <v>0</v>
      </c>
      <c r="BJ668" s="18" t="s">
        <v>81</v>
      </c>
      <c r="BK668" s="217">
        <f>ROUND(I668*H668,2)</f>
        <v>0</v>
      </c>
      <c r="BL668" s="18" t="s">
        <v>126</v>
      </c>
      <c r="BM668" s="216" t="s">
        <v>859</v>
      </c>
    </row>
    <row r="669" s="14" customFormat="1">
      <c r="A669" s="14"/>
      <c r="B669" s="230"/>
      <c r="C669" s="231"/>
      <c r="D669" s="220" t="s">
        <v>128</v>
      </c>
      <c r="E669" s="232" t="s">
        <v>19</v>
      </c>
      <c r="F669" s="233" t="s">
        <v>843</v>
      </c>
      <c r="G669" s="231"/>
      <c r="H669" s="232" t="s">
        <v>19</v>
      </c>
      <c r="I669" s="234"/>
      <c r="J669" s="231"/>
      <c r="K669" s="231"/>
      <c r="L669" s="235"/>
      <c r="M669" s="236"/>
      <c r="N669" s="237"/>
      <c r="O669" s="237"/>
      <c r="P669" s="237"/>
      <c r="Q669" s="237"/>
      <c r="R669" s="237"/>
      <c r="S669" s="237"/>
      <c r="T669" s="238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39" t="s">
        <v>128</v>
      </c>
      <c r="AU669" s="239" t="s">
        <v>84</v>
      </c>
      <c r="AV669" s="14" t="s">
        <v>81</v>
      </c>
      <c r="AW669" s="14" t="s">
        <v>34</v>
      </c>
      <c r="AX669" s="14" t="s">
        <v>73</v>
      </c>
      <c r="AY669" s="239" t="s">
        <v>119</v>
      </c>
    </row>
    <row r="670" s="14" customFormat="1">
      <c r="A670" s="14"/>
      <c r="B670" s="230"/>
      <c r="C670" s="231"/>
      <c r="D670" s="220" t="s">
        <v>128</v>
      </c>
      <c r="E670" s="232" t="s">
        <v>19</v>
      </c>
      <c r="F670" s="233" t="s">
        <v>844</v>
      </c>
      <c r="G670" s="231"/>
      <c r="H670" s="232" t="s">
        <v>19</v>
      </c>
      <c r="I670" s="234"/>
      <c r="J670" s="231"/>
      <c r="K670" s="231"/>
      <c r="L670" s="235"/>
      <c r="M670" s="236"/>
      <c r="N670" s="237"/>
      <c r="O670" s="237"/>
      <c r="P670" s="237"/>
      <c r="Q670" s="237"/>
      <c r="R670" s="237"/>
      <c r="S670" s="237"/>
      <c r="T670" s="238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39" t="s">
        <v>128</v>
      </c>
      <c r="AU670" s="239" t="s">
        <v>84</v>
      </c>
      <c r="AV670" s="14" t="s">
        <v>81</v>
      </c>
      <c r="AW670" s="14" t="s">
        <v>34</v>
      </c>
      <c r="AX670" s="14" t="s">
        <v>73</v>
      </c>
      <c r="AY670" s="239" t="s">
        <v>119</v>
      </c>
    </row>
    <row r="671" s="13" customFormat="1">
      <c r="A671" s="13"/>
      <c r="B671" s="218"/>
      <c r="C671" s="219"/>
      <c r="D671" s="220" t="s">
        <v>128</v>
      </c>
      <c r="E671" s="221" t="s">
        <v>19</v>
      </c>
      <c r="F671" s="222" t="s">
        <v>860</v>
      </c>
      <c r="G671" s="219"/>
      <c r="H671" s="223">
        <v>2</v>
      </c>
      <c r="I671" s="224"/>
      <c r="J671" s="219"/>
      <c r="K671" s="219"/>
      <c r="L671" s="225"/>
      <c r="M671" s="226"/>
      <c r="N671" s="227"/>
      <c r="O671" s="227"/>
      <c r="P671" s="227"/>
      <c r="Q671" s="227"/>
      <c r="R671" s="227"/>
      <c r="S671" s="227"/>
      <c r="T671" s="228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29" t="s">
        <v>128</v>
      </c>
      <c r="AU671" s="229" t="s">
        <v>84</v>
      </c>
      <c r="AV671" s="13" t="s">
        <v>84</v>
      </c>
      <c r="AW671" s="13" t="s">
        <v>34</v>
      </c>
      <c r="AX671" s="13" t="s">
        <v>73</v>
      </c>
      <c r="AY671" s="229" t="s">
        <v>119</v>
      </c>
    </row>
    <row r="672" s="14" customFormat="1">
      <c r="A672" s="14"/>
      <c r="B672" s="230"/>
      <c r="C672" s="231"/>
      <c r="D672" s="220" t="s">
        <v>128</v>
      </c>
      <c r="E672" s="232" t="s">
        <v>19</v>
      </c>
      <c r="F672" s="233" t="s">
        <v>848</v>
      </c>
      <c r="G672" s="231"/>
      <c r="H672" s="232" t="s">
        <v>19</v>
      </c>
      <c r="I672" s="234"/>
      <c r="J672" s="231"/>
      <c r="K672" s="231"/>
      <c r="L672" s="235"/>
      <c r="M672" s="236"/>
      <c r="N672" s="237"/>
      <c r="O672" s="237"/>
      <c r="P672" s="237"/>
      <c r="Q672" s="237"/>
      <c r="R672" s="237"/>
      <c r="S672" s="237"/>
      <c r="T672" s="238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39" t="s">
        <v>128</v>
      </c>
      <c r="AU672" s="239" t="s">
        <v>84</v>
      </c>
      <c r="AV672" s="14" t="s">
        <v>81</v>
      </c>
      <c r="AW672" s="14" t="s">
        <v>34</v>
      </c>
      <c r="AX672" s="14" t="s">
        <v>73</v>
      </c>
      <c r="AY672" s="239" t="s">
        <v>119</v>
      </c>
    </row>
    <row r="673" s="13" customFormat="1">
      <c r="A673" s="13"/>
      <c r="B673" s="218"/>
      <c r="C673" s="219"/>
      <c r="D673" s="220" t="s">
        <v>128</v>
      </c>
      <c r="E673" s="221" t="s">
        <v>19</v>
      </c>
      <c r="F673" s="222" t="s">
        <v>861</v>
      </c>
      <c r="G673" s="219"/>
      <c r="H673" s="223">
        <v>6</v>
      </c>
      <c r="I673" s="224"/>
      <c r="J673" s="219"/>
      <c r="K673" s="219"/>
      <c r="L673" s="225"/>
      <c r="M673" s="226"/>
      <c r="N673" s="227"/>
      <c r="O673" s="227"/>
      <c r="P673" s="227"/>
      <c r="Q673" s="227"/>
      <c r="R673" s="227"/>
      <c r="S673" s="227"/>
      <c r="T673" s="228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29" t="s">
        <v>128</v>
      </c>
      <c r="AU673" s="229" t="s">
        <v>84</v>
      </c>
      <c r="AV673" s="13" t="s">
        <v>84</v>
      </c>
      <c r="AW673" s="13" t="s">
        <v>34</v>
      </c>
      <c r="AX673" s="13" t="s">
        <v>73</v>
      </c>
      <c r="AY673" s="229" t="s">
        <v>119</v>
      </c>
    </row>
    <row r="674" s="15" customFormat="1">
      <c r="A674" s="15"/>
      <c r="B674" s="240"/>
      <c r="C674" s="241"/>
      <c r="D674" s="220" t="s">
        <v>128</v>
      </c>
      <c r="E674" s="242" t="s">
        <v>19</v>
      </c>
      <c r="F674" s="243" t="s">
        <v>218</v>
      </c>
      <c r="G674" s="241"/>
      <c r="H674" s="244">
        <v>8</v>
      </c>
      <c r="I674" s="245"/>
      <c r="J674" s="241"/>
      <c r="K674" s="241"/>
      <c r="L674" s="246"/>
      <c r="M674" s="247"/>
      <c r="N674" s="248"/>
      <c r="O674" s="248"/>
      <c r="P674" s="248"/>
      <c r="Q674" s="248"/>
      <c r="R674" s="248"/>
      <c r="S674" s="248"/>
      <c r="T674" s="249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50" t="s">
        <v>128</v>
      </c>
      <c r="AU674" s="250" t="s">
        <v>84</v>
      </c>
      <c r="AV674" s="15" t="s">
        <v>126</v>
      </c>
      <c r="AW674" s="15" t="s">
        <v>34</v>
      </c>
      <c r="AX674" s="15" t="s">
        <v>81</v>
      </c>
      <c r="AY674" s="250" t="s">
        <v>119</v>
      </c>
    </row>
    <row r="675" s="2" customFormat="1" ht="24.15" customHeight="1">
      <c r="A675" s="39"/>
      <c r="B675" s="40"/>
      <c r="C675" s="205" t="s">
        <v>862</v>
      </c>
      <c r="D675" s="205" t="s">
        <v>121</v>
      </c>
      <c r="E675" s="206" t="s">
        <v>863</v>
      </c>
      <c r="F675" s="207" t="s">
        <v>864</v>
      </c>
      <c r="G675" s="208" t="s">
        <v>132</v>
      </c>
      <c r="H675" s="209">
        <v>960</v>
      </c>
      <c r="I675" s="210"/>
      <c r="J675" s="211">
        <f>ROUND(I675*H675,2)</f>
        <v>0</v>
      </c>
      <c r="K675" s="207" t="s">
        <v>125</v>
      </c>
      <c r="L675" s="45"/>
      <c r="M675" s="212" t="s">
        <v>19</v>
      </c>
      <c r="N675" s="213" t="s">
        <v>44</v>
      </c>
      <c r="O675" s="85"/>
      <c r="P675" s="214">
        <f>O675*H675</f>
        <v>0</v>
      </c>
      <c r="Q675" s="214">
        <v>0</v>
      </c>
      <c r="R675" s="214">
        <f>Q675*H675</f>
        <v>0</v>
      </c>
      <c r="S675" s="214">
        <v>0</v>
      </c>
      <c r="T675" s="215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16" t="s">
        <v>126</v>
      </c>
      <c r="AT675" s="216" t="s">
        <v>121</v>
      </c>
      <c r="AU675" s="216" t="s">
        <v>84</v>
      </c>
      <c r="AY675" s="18" t="s">
        <v>119</v>
      </c>
      <c r="BE675" s="217">
        <f>IF(N675="základní",J675,0)</f>
        <v>0</v>
      </c>
      <c r="BF675" s="217">
        <f>IF(N675="snížená",J675,0)</f>
        <v>0</v>
      </c>
      <c r="BG675" s="217">
        <f>IF(N675="zákl. přenesená",J675,0)</f>
        <v>0</v>
      </c>
      <c r="BH675" s="217">
        <f>IF(N675="sníž. přenesená",J675,0)</f>
        <v>0</v>
      </c>
      <c r="BI675" s="217">
        <f>IF(N675="nulová",J675,0)</f>
        <v>0</v>
      </c>
      <c r="BJ675" s="18" t="s">
        <v>81</v>
      </c>
      <c r="BK675" s="217">
        <f>ROUND(I675*H675,2)</f>
        <v>0</v>
      </c>
      <c r="BL675" s="18" t="s">
        <v>126</v>
      </c>
      <c r="BM675" s="216" t="s">
        <v>865</v>
      </c>
    </row>
    <row r="676" s="14" customFormat="1">
      <c r="A676" s="14"/>
      <c r="B676" s="230"/>
      <c r="C676" s="231"/>
      <c r="D676" s="220" t="s">
        <v>128</v>
      </c>
      <c r="E676" s="232" t="s">
        <v>19</v>
      </c>
      <c r="F676" s="233" t="s">
        <v>854</v>
      </c>
      <c r="G676" s="231"/>
      <c r="H676" s="232" t="s">
        <v>19</v>
      </c>
      <c r="I676" s="234"/>
      <c r="J676" s="231"/>
      <c r="K676" s="231"/>
      <c r="L676" s="235"/>
      <c r="M676" s="236"/>
      <c r="N676" s="237"/>
      <c r="O676" s="237"/>
      <c r="P676" s="237"/>
      <c r="Q676" s="237"/>
      <c r="R676" s="237"/>
      <c r="S676" s="237"/>
      <c r="T676" s="238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39" t="s">
        <v>128</v>
      </c>
      <c r="AU676" s="239" t="s">
        <v>84</v>
      </c>
      <c r="AV676" s="14" t="s">
        <v>81</v>
      </c>
      <c r="AW676" s="14" t="s">
        <v>34</v>
      </c>
      <c r="AX676" s="14" t="s">
        <v>73</v>
      </c>
      <c r="AY676" s="239" t="s">
        <v>119</v>
      </c>
    </row>
    <row r="677" s="13" customFormat="1">
      <c r="A677" s="13"/>
      <c r="B677" s="218"/>
      <c r="C677" s="219"/>
      <c r="D677" s="220" t="s">
        <v>128</v>
      </c>
      <c r="E677" s="221" t="s">
        <v>19</v>
      </c>
      <c r="F677" s="222" t="s">
        <v>866</v>
      </c>
      <c r="G677" s="219"/>
      <c r="H677" s="223">
        <v>960</v>
      </c>
      <c r="I677" s="224"/>
      <c r="J677" s="219"/>
      <c r="K677" s="219"/>
      <c r="L677" s="225"/>
      <c r="M677" s="226"/>
      <c r="N677" s="227"/>
      <c r="O677" s="227"/>
      <c r="P677" s="227"/>
      <c r="Q677" s="227"/>
      <c r="R677" s="227"/>
      <c r="S677" s="227"/>
      <c r="T677" s="228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29" t="s">
        <v>128</v>
      </c>
      <c r="AU677" s="229" t="s">
        <v>84</v>
      </c>
      <c r="AV677" s="13" t="s">
        <v>84</v>
      </c>
      <c r="AW677" s="13" t="s">
        <v>34</v>
      </c>
      <c r="AX677" s="13" t="s">
        <v>81</v>
      </c>
      <c r="AY677" s="229" t="s">
        <v>119</v>
      </c>
    </row>
    <row r="678" s="2" customFormat="1" ht="24.15" customHeight="1">
      <c r="A678" s="39"/>
      <c r="B678" s="40"/>
      <c r="C678" s="205" t="s">
        <v>867</v>
      </c>
      <c r="D678" s="205" t="s">
        <v>121</v>
      </c>
      <c r="E678" s="206" t="s">
        <v>868</v>
      </c>
      <c r="F678" s="207" t="s">
        <v>869</v>
      </c>
      <c r="G678" s="208" t="s">
        <v>132</v>
      </c>
      <c r="H678" s="209">
        <v>4</v>
      </c>
      <c r="I678" s="210"/>
      <c r="J678" s="211">
        <f>ROUND(I678*H678,2)</f>
        <v>0</v>
      </c>
      <c r="K678" s="207" t="s">
        <v>125</v>
      </c>
      <c r="L678" s="45"/>
      <c r="M678" s="212" t="s">
        <v>19</v>
      </c>
      <c r="N678" s="213" t="s">
        <v>44</v>
      </c>
      <c r="O678" s="85"/>
      <c r="P678" s="214">
        <f>O678*H678</f>
        <v>0</v>
      </c>
      <c r="Q678" s="214">
        <v>0</v>
      </c>
      <c r="R678" s="214">
        <f>Q678*H678</f>
        <v>0</v>
      </c>
      <c r="S678" s="214">
        <v>0</v>
      </c>
      <c r="T678" s="215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16" t="s">
        <v>126</v>
      </c>
      <c r="AT678" s="216" t="s">
        <v>121</v>
      </c>
      <c r="AU678" s="216" t="s">
        <v>84</v>
      </c>
      <c r="AY678" s="18" t="s">
        <v>119</v>
      </c>
      <c r="BE678" s="217">
        <f>IF(N678="základní",J678,0)</f>
        <v>0</v>
      </c>
      <c r="BF678" s="217">
        <f>IF(N678="snížená",J678,0)</f>
        <v>0</v>
      </c>
      <c r="BG678" s="217">
        <f>IF(N678="zákl. přenesená",J678,0)</f>
        <v>0</v>
      </c>
      <c r="BH678" s="217">
        <f>IF(N678="sníž. přenesená",J678,0)</f>
        <v>0</v>
      </c>
      <c r="BI678" s="217">
        <f>IF(N678="nulová",J678,0)</f>
        <v>0</v>
      </c>
      <c r="BJ678" s="18" t="s">
        <v>81</v>
      </c>
      <c r="BK678" s="217">
        <f>ROUND(I678*H678,2)</f>
        <v>0</v>
      </c>
      <c r="BL678" s="18" t="s">
        <v>126</v>
      </c>
      <c r="BM678" s="216" t="s">
        <v>870</v>
      </c>
    </row>
    <row r="679" s="14" customFormat="1">
      <c r="A679" s="14"/>
      <c r="B679" s="230"/>
      <c r="C679" s="231"/>
      <c r="D679" s="220" t="s">
        <v>128</v>
      </c>
      <c r="E679" s="232" t="s">
        <v>19</v>
      </c>
      <c r="F679" s="233" t="s">
        <v>843</v>
      </c>
      <c r="G679" s="231"/>
      <c r="H679" s="232" t="s">
        <v>19</v>
      </c>
      <c r="I679" s="234"/>
      <c r="J679" s="231"/>
      <c r="K679" s="231"/>
      <c r="L679" s="235"/>
      <c r="M679" s="236"/>
      <c r="N679" s="237"/>
      <c r="O679" s="237"/>
      <c r="P679" s="237"/>
      <c r="Q679" s="237"/>
      <c r="R679" s="237"/>
      <c r="S679" s="237"/>
      <c r="T679" s="238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39" t="s">
        <v>128</v>
      </c>
      <c r="AU679" s="239" t="s">
        <v>84</v>
      </c>
      <c r="AV679" s="14" t="s">
        <v>81</v>
      </c>
      <c r="AW679" s="14" t="s">
        <v>34</v>
      </c>
      <c r="AX679" s="14" t="s">
        <v>73</v>
      </c>
      <c r="AY679" s="239" t="s">
        <v>119</v>
      </c>
    </row>
    <row r="680" s="14" customFormat="1">
      <c r="A680" s="14"/>
      <c r="B680" s="230"/>
      <c r="C680" s="231"/>
      <c r="D680" s="220" t="s">
        <v>128</v>
      </c>
      <c r="E680" s="232" t="s">
        <v>19</v>
      </c>
      <c r="F680" s="233" t="s">
        <v>844</v>
      </c>
      <c r="G680" s="231"/>
      <c r="H680" s="232" t="s">
        <v>19</v>
      </c>
      <c r="I680" s="234"/>
      <c r="J680" s="231"/>
      <c r="K680" s="231"/>
      <c r="L680" s="235"/>
      <c r="M680" s="236"/>
      <c r="N680" s="237"/>
      <c r="O680" s="237"/>
      <c r="P680" s="237"/>
      <c r="Q680" s="237"/>
      <c r="R680" s="237"/>
      <c r="S680" s="237"/>
      <c r="T680" s="238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39" t="s">
        <v>128</v>
      </c>
      <c r="AU680" s="239" t="s">
        <v>84</v>
      </c>
      <c r="AV680" s="14" t="s">
        <v>81</v>
      </c>
      <c r="AW680" s="14" t="s">
        <v>34</v>
      </c>
      <c r="AX680" s="14" t="s">
        <v>73</v>
      </c>
      <c r="AY680" s="239" t="s">
        <v>119</v>
      </c>
    </row>
    <row r="681" s="13" customFormat="1">
      <c r="A681" s="13"/>
      <c r="B681" s="218"/>
      <c r="C681" s="219"/>
      <c r="D681" s="220" t="s">
        <v>128</v>
      </c>
      <c r="E681" s="221" t="s">
        <v>19</v>
      </c>
      <c r="F681" s="222" t="s">
        <v>871</v>
      </c>
      <c r="G681" s="219"/>
      <c r="H681" s="223">
        <v>2</v>
      </c>
      <c r="I681" s="224"/>
      <c r="J681" s="219"/>
      <c r="K681" s="219"/>
      <c r="L681" s="225"/>
      <c r="M681" s="226"/>
      <c r="N681" s="227"/>
      <c r="O681" s="227"/>
      <c r="P681" s="227"/>
      <c r="Q681" s="227"/>
      <c r="R681" s="227"/>
      <c r="S681" s="227"/>
      <c r="T681" s="228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29" t="s">
        <v>128</v>
      </c>
      <c r="AU681" s="229" t="s">
        <v>84</v>
      </c>
      <c r="AV681" s="13" t="s">
        <v>84</v>
      </c>
      <c r="AW681" s="13" t="s">
        <v>34</v>
      </c>
      <c r="AX681" s="13" t="s">
        <v>73</v>
      </c>
      <c r="AY681" s="229" t="s">
        <v>119</v>
      </c>
    </row>
    <row r="682" s="14" customFormat="1">
      <c r="A682" s="14"/>
      <c r="B682" s="230"/>
      <c r="C682" s="231"/>
      <c r="D682" s="220" t="s">
        <v>128</v>
      </c>
      <c r="E682" s="232" t="s">
        <v>19</v>
      </c>
      <c r="F682" s="233" t="s">
        <v>848</v>
      </c>
      <c r="G682" s="231"/>
      <c r="H682" s="232" t="s">
        <v>19</v>
      </c>
      <c r="I682" s="234"/>
      <c r="J682" s="231"/>
      <c r="K682" s="231"/>
      <c r="L682" s="235"/>
      <c r="M682" s="236"/>
      <c r="N682" s="237"/>
      <c r="O682" s="237"/>
      <c r="P682" s="237"/>
      <c r="Q682" s="237"/>
      <c r="R682" s="237"/>
      <c r="S682" s="237"/>
      <c r="T682" s="238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39" t="s">
        <v>128</v>
      </c>
      <c r="AU682" s="239" t="s">
        <v>84</v>
      </c>
      <c r="AV682" s="14" t="s">
        <v>81</v>
      </c>
      <c r="AW682" s="14" t="s">
        <v>34</v>
      </c>
      <c r="AX682" s="14" t="s">
        <v>73</v>
      </c>
      <c r="AY682" s="239" t="s">
        <v>119</v>
      </c>
    </row>
    <row r="683" s="13" customFormat="1">
      <c r="A683" s="13"/>
      <c r="B683" s="218"/>
      <c r="C683" s="219"/>
      <c r="D683" s="220" t="s">
        <v>128</v>
      </c>
      <c r="E683" s="221" t="s">
        <v>19</v>
      </c>
      <c r="F683" s="222" t="s">
        <v>871</v>
      </c>
      <c r="G683" s="219"/>
      <c r="H683" s="223">
        <v>2</v>
      </c>
      <c r="I683" s="224"/>
      <c r="J683" s="219"/>
      <c r="K683" s="219"/>
      <c r="L683" s="225"/>
      <c r="M683" s="226"/>
      <c r="N683" s="227"/>
      <c r="O683" s="227"/>
      <c r="P683" s="227"/>
      <c r="Q683" s="227"/>
      <c r="R683" s="227"/>
      <c r="S683" s="227"/>
      <c r="T683" s="228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29" t="s">
        <v>128</v>
      </c>
      <c r="AU683" s="229" t="s">
        <v>84</v>
      </c>
      <c r="AV683" s="13" t="s">
        <v>84</v>
      </c>
      <c r="AW683" s="13" t="s">
        <v>34</v>
      </c>
      <c r="AX683" s="13" t="s">
        <v>73</v>
      </c>
      <c r="AY683" s="229" t="s">
        <v>119</v>
      </c>
    </row>
    <row r="684" s="15" customFormat="1">
      <c r="A684" s="15"/>
      <c r="B684" s="240"/>
      <c r="C684" s="241"/>
      <c r="D684" s="220" t="s">
        <v>128</v>
      </c>
      <c r="E684" s="242" t="s">
        <v>19</v>
      </c>
      <c r="F684" s="243" t="s">
        <v>218</v>
      </c>
      <c r="G684" s="241"/>
      <c r="H684" s="244">
        <v>4</v>
      </c>
      <c r="I684" s="245"/>
      <c r="J684" s="241"/>
      <c r="K684" s="241"/>
      <c r="L684" s="246"/>
      <c r="M684" s="247"/>
      <c r="N684" s="248"/>
      <c r="O684" s="248"/>
      <c r="P684" s="248"/>
      <c r="Q684" s="248"/>
      <c r="R684" s="248"/>
      <c r="S684" s="248"/>
      <c r="T684" s="249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50" t="s">
        <v>128</v>
      </c>
      <c r="AU684" s="250" t="s">
        <v>84</v>
      </c>
      <c r="AV684" s="15" t="s">
        <v>126</v>
      </c>
      <c r="AW684" s="15" t="s">
        <v>34</v>
      </c>
      <c r="AX684" s="15" t="s">
        <v>81</v>
      </c>
      <c r="AY684" s="250" t="s">
        <v>119</v>
      </c>
    </row>
    <row r="685" s="2" customFormat="1" ht="24.15" customHeight="1">
      <c r="A685" s="39"/>
      <c r="B685" s="40"/>
      <c r="C685" s="205" t="s">
        <v>872</v>
      </c>
      <c r="D685" s="205" t="s">
        <v>121</v>
      </c>
      <c r="E685" s="206" t="s">
        <v>873</v>
      </c>
      <c r="F685" s="207" t="s">
        <v>874</v>
      </c>
      <c r="G685" s="208" t="s">
        <v>132</v>
      </c>
      <c r="H685" s="209">
        <v>480</v>
      </c>
      <c r="I685" s="210"/>
      <c r="J685" s="211">
        <f>ROUND(I685*H685,2)</f>
        <v>0</v>
      </c>
      <c r="K685" s="207" t="s">
        <v>125</v>
      </c>
      <c r="L685" s="45"/>
      <c r="M685" s="212" t="s">
        <v>19</v>
      </c>
      <c r="N685" s="213" t="s">
        <v>44</v>
      </c>
      <c r="O685" s="85"/>
      <c r="P685" s="214">
        <f>O685*H685</f>
        <v>0</v>
      </c>
      <c r="Q685" s="214">
        <v>0</v>
      </c>
      <c r="R685" s="214">
        <f>Q685*H685</f>
        <v>0</v>
      </c>
      <c r="S685" s="214">
        <v>0</v>
      </c>
      <c r="T685" s="215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16" t="s">
        <v>126</v>
      </c>
      <c r="AT685" s="216" t="s">
        <v>121</v>
      </c>
      <c r="AU685" s="216" t="s">
        <v>84</v>
      </c>
      <c r="AY685" s="18" t="s">
        <v>119</v>
      </c>
      <c r="BE685" s="217">
        <f>IF(N685="základní",J685,0)</f>
        <v>0</v>
      </c>
      <c r="BF685" s="217">
        <f>IF(N685="snížená",J685,0)</f>
        <v>0</v>
      </c>
      <c r="BG685" s="217">
        <f>IF(N685="zákl. přenesená",J685,0)</f>
        <v>0</v>
      </c>
      <c r="BH685" s="217">
        <f>IF(N685="sníž. přenesená",J685,0)</f>
        <v>0</v>
      </c>
      <c r="BI685" s="217">
        <f>IF(N685="nulová",J685,0)</f>
        <v>0</v>
      </c>
      <c r="BJ685" s="18" t="s">
        <v>81</v>
      </c>
      <c r="BK685" s="217">
        <f>ROUND(I685*H685,2)</f>
        <v>0</v>
      </c>
      <c r="BL685" s="18" t="s">
        <v>126</v>
      </c>
      <c r="BM685" s="216" t="s">
        <v>875</v>
      </c>
    </row>
    <row r="686" s="14" customFormat="1">
      <c r="A686" s="14"/>
      <c r="B686" s="230"/>
      <c r="C686" s="231"/>
      <c r="D686" s="220" t="s">
        <v>128</v>
      </c>
      <c r="E686" s="232" t="s">
        <v>19</v>
      </c>
      <c r="F686" s="233" t="s">
        <v>854</v>
      </c>
      <c r="G686" s="231"/>
      <c r="H686" s="232" t="s">
        <v>19</v>
      </c>
      <c r="I686" s="234"/>
      <c r="J686" s="231"/>
      <c r="K686" s="231"/>
      <c r="L686" s="235"/>
      <c r="M686" s="236"/>
      <c r="N686" s="237"/>
      <c r="O686" s="237"/>
      <c r="P686" s="237"/>
      <c r="Q686" s="237"/>
      <c r="R686" s="237"/>
      <c r="S686" s="237"/>
      <c r="T686" s="238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39" t="s">
        <v>128</v>
      </c>
      <c r="AU686" s="239" t="s">
        <v>84</v>
      </c>
      <c r="AV686" s="14" t="s">
        <v>81</v>
      </c>
      <c r="AW686" s="14" t="s">
        <v>34</v>
      </c>
      <c r="AX686" s="14" t="s">
        <v>73</v>
      </c>
      <c r="AY686" s="239" t="s">
        <v>119</v>
      </c>
    </row>
    <row r="687" s="13" customFormat="1">
      <c r="A687" s="13"/>
      <c r="B687" s="218"/>
      <c r="C687" s="219"/>
      <c r="D687" s="220" t="s">
        <v>128</v>
      </c>
      <c r="E687" s="221" t="s">
        <v>19</v>
      </c>
      <c r="F687" s="222" t="s">
        <v>876</v>
      </c>
      <c r="G687" s="219"/>
      <c r="H687" s="223">
        <v>480</v>
      </c>
      <c r="I687" s="224"/>
      <c r="J687" s="219"/>
      <c r="K687" s="219"/>
      <c r="L687" s="225"/>
      <c r="M687" s="226"/>
      <c r="N687" s="227"/>
      <c r="O687" s="227"/>
      <c r="P687" s="227"/>
      <c r="Q687" s="227"/>
      <c r="R687" s="227"/>
      <c r="S687" s="227"/>
      <c r="T687" s="228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29" t="s">
        <v>128</v>
      </c>
      <c r="AU687" s="229" t="s">
        <v>84</v>
      </c>
      <c r="AV687" s="13" t="s">
        <v>84</v>
      </c>
      <c r="AW687" s="13" t="s">
        <v>34</v>
      </c>
      <c r="AX687" s="13" t="s">
        <v>81</v>
      </c>
      <c r="AY687" s="229" t="s">
        <v>119</v>
      </c>
    </row>
    <row r="688" s="2" customFormat="1" ht="14.4" customHeight="1">
      <c r="A688" s="39"/>
      <c r="B688" s="40"/>
      <c r="C688" s="205" t="s">
        <v>877</v>
      </c>
      <c r="D688" s="205" t="s">
        <v>121</v>
      </c>
      <c r="E688" s="206" t="s">
        <v>878</v>
      </c>
      <c r="F688" s="207" t="s">
        <v>879</v>
      </c>
      <c r="G688" s="208" t="s">
        <v>132</v>
      </c>
      <c r="H688" s="209">
        <v>10</v>
      </c>
      <c r="I688" s="210"/>
      <c r="J688" s="211">
        <f>ROUND(I688*H688,2)</f>
        <v>0</v>
      </c>
      <c r="K688" s="207" t="s">
        <v>125</v>
      </c>
      <c r="L688" s="45"/>
      <c r="M688" s="212" t="s">
        <v>19</v>
      </c>
      <c r="N688" s="213" t="s">
        <v>44</v>
      </c>
      <c r="O688" s="85"/>
      <c r="P688" s="214">
        <f>O688*H688</f>
        <v>0</v>
      </c>
      <c r="Q688" s="214">
        <v>0.00069999999999999999</v>
      </c>
      <c r="R688" s="214">
        <f>Q688*H688</f>
        <v>0.0070000000000000001</v>
      </c>
      <c r="S688" s="214">
        <v>0</v>
      </c>
      <c r="T688" s="215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16" t="s">
        <v>126</v>
      </c>
      <c r="AT688" s="216" t="s">
        <v>121</v>
      </c>
      <c r="AU688" s="216" t="s">
        <v>84</v>
      </c>
      <c r="AY688" s="18" t="s">
        <v>119</v>
      </c>
      <c r="BE688" s="217">
        <f>IF(N688="základní",J688,0)</f>
        <v>0</v>
      </c>
      <c r="BF688" s="217">
        <f>IF(N688="snížená",J688,0)</f>
        <v>0</v>
      </c>
      <c r="BG688" s="217">
        <f>IF(N688="zákl. přenesená",J688,0)</f>
        <v>0</v>
      </c>
      <c r="BH688" s="217">
        <f>IF(N688="sníž. přenesená",J688,0)</f>
        <v>0</v>
      </c>
      <c r="BI688" s="217">
        <f>IF(N688="nulová",J688,0)</f>
        <v>0</v>
      </c>
      <c r="BJ688" s="18" t="s">
        <v>81</v>
      </c>
      <c r="BK688" s="217">
        <f>ROUND(I688*H688,2)</f>
        <v>0</v>
      </c>
      <c r="BL688" s="18" t="s">
        <v>126</v>
      </c>
      <c r="BM688" s="216" t="s">
        <v>880</v>
      </c>
    </row>
    <row r="689" s="14" customFormat="1">
      <c r="A689" s="14"/>
      <c r="B689" s="230"/>
      <c r="C689" s="231"/>
      <c r="D689" s="220" t="s">
        <v>128</v>
      </c>
      <c r="E689" s="232" t="s">
        <v>19</v>
      </c>
      <c r="F689" s="233" t="s">
        <v>881</v>
      </c>
      <c r="G689" s="231"/>
      <c r="H689" s="232" t="s">
        <v>19</v>
      </c>
      <c r="I689" s="234"/>
      <c r="J689" s="231"/>
      <c r="K689" s="231"/>
      <c r="L689" s="235"/>
      <c r="M689" s="236"/>
      <c r="N689" s="237"/>
      <c r="O689" s="237"/>
      <c r="P689" s="237"/>
      <c r="Q689" s="237"/>
      <c r="R689" s="237"/>
      <c r="S689" s="237"/>
      <c r="T689" s="238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39" t="s">
        <v>128</v>
      </c>
      <c r="AU689" s="239" t="s">
        <v>84</v>
      </c>
      <c r="AV689" s="14" t="s">
        <v>81</v>
      </c>
      <c r="AW689" s="14" t="s">
        <v>34</v>
      </c>
      <c r="AX689" s="14" t="s">
        <v>73</v>
      </c>
      <c r="AY689" s="239" t="s">
        <v>119</v>
      </c>
    </row>
    <row r="690" s="13" customFormat="1">
      <c r="A690" s="13"/>
      <c r="B690" s="218"/>
      <c r="C690" s="219"/>
      <c r="D690" s="220" t="s">
        <v>128</v>
      </c>
      <c r="E690" s="221" t="s">
        <v>19</v>
      </c>
      <c r="F690" s="222" t="s">
        <v>882</v>
      </c>
      <c r="G690" s="219"/>
      <c r="H690" s="223">
        <v>1</v>
      </c>
      <c r="I690" s="224"/>
      <c r="J690" s="219"/>
      <c r="K690" s="219"/>
      <c r="L690" s="225"/>
      <c r="M690" s="226"/>
      <c r="N690" s="227"/>
      <c r="O690" s="227"/>
      <c r="P690" s="227"/>
      <c r="Q690" s="227"/>
      <c r="R690" s="227"/>
      <c r="S690" s="227"/>
      <c r="T690" s="228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29" t="s">
        <v>128</v>
      </c>
      <c r="AU690" s="229" t="s">
        <v>84</v>
      </c>
      <c r="AV690" s="13" t="s">
        <v>84</v>
      </c>
      <c r="AW690" s="13" t="s">
        <v>34</v>
      </c>
      <c r="AX690" s="13" t="s">
        <v>73</v>
      </c>
      <c r="AY690" s="229" t="s">
        <v>119</v>
      </c>
    </row>
    <row r="691" s="13" customFormat="1">
      <c r="A691" s="13"/>
      <c r="B691" s="218"/>
      <c r="C691" s="219"/>
      <c r="D691" s="220" t="s">
        <v>128</v>
      </c>
      <c r="E691" s="221" t="s">
        <v>19</v>
      </c>
      <c r="F691" s="222" t="s">
        <v>883</v>
      </c>
      <c r="G691" s="219"/>
      <c r="H691" s="223">
        <v>3</v>
      </c>
      <c r="I691" s="224"/>
      <c r="J691" s="219"/>
      <c r="K691" s="219"/>
      <c r="L691" s="225"/>
      <c r="M691" s="226"/>
      <c r="N691" s="227"/>
      <c r="O691" s="227"/>
      <c r="P691" s="227"/>
      <c r="Q691" s="227"/>
      <c r="R691" s="227"/>
      <c r="S691" s="227"/>
      <c r="T691" s="228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29" t="s">
        <v>128</v>
      </c>
      <c r="AU691" s="229" t="s">
        <v>84</v>
      </c>
      <c r="AV691" s="13" t="s">
        <v>84</v>
      </c>
      <c r="AW691" s="13" t="s">
        <v>34</v>
      </c>
      <c r="AX691" s="13" t="s">
        <v>73</v>
      </c>
      <c r="AY691" s="229" t="s">
        <v>119</v>
      </c>
    </row>
    <row r="692" s="13" customFormat="1">
      <c r="A692" s="13"/>
      <c r="B692" s="218"/>
      <c r="C692" s="219"/>
      <c r="D692" s="220" t="s">
        <v>128</v>
      </c>
      <c r="E692" s="221" t="s">
        <v>19</v>
      </c>
      <c r="F692" s="222" t="s">
        <v>884</v>
      </c>
      <c r="G692" s="219"/>
      <c r="H692" s="223">
        <v>2</v>
      </c>
      <c r="I692" s="224"/>
      <c r="J692" s="219"/>
      <c r="K692" s="219"/>
      <c r="L692" s="225"/>
      <c r="M692" s="226"/>
      <c r="N692" s="227"/>
      <c r="O692" s="227"/>
      <c r="P692" s="227"/>
      <c r="Q692" s="227"/>
      <c r="R692" s="227"/>
      <c r="S692" s="227"/>
      <c r="T692" s="228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29" t="s">
        <v>128</v>
      </c>
      <c r="AU692" s="229" t="s">
        <v>84</v>
      </c>
      <c r="AV692" s="13" t="s">
        <v>84</v>
      </c>
      <c r="AW692" s="13" t="s">
        <v>34</v>
      </c>
      <c r="AX692" s="13" t="s">
        <v>73</v>
      </c>
      <c r="AY692" s="229" t="s">
        <v>119</v>
      </c>
    </row>
    <row r="693" s="13" customFormat="1">
      <c r="A693" s="13"/>
      <c r="B693" s="218"/>
      <c r="C693" s="219"/>
      <c r="D693" s="220" t="s">
        <v>128</v>
      </c>
      <c r="E693" s="221" t="s">
        <v>19</v>
      </c>
      <c r="F693" s="222" t="s">
        <v>885</v>
      </c>
      <c r="G693" s="219"/>
      <c r="H693" s="223">
        <v>1</v>
      </c>
      <c r="I693" s="224"/>
      <c r="J693" s="219"/>
      <c r="K693" s="219"/>
      <c r="L693" s="225"/>
      <c r="M693" s="226"/>
      <c r="N693" s="227"/>
      <c r="O693" s="227"/>
      <c r="P693" s="227"/>
      <c r="Q693" s="227"/>
      <c r="R693" s="227"/>
      <c r="S693" s="227"/>
      <c r="T693" s="228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29" t="s">
        <v>128</v>
      </c>
      <c r="AU693" s="229" t="s">
        <v>84</v>
      </c>
      <c r="AV693" s="13" t="s">
        <v>84</v>
      </c>
      <c r="AW693" s="13" t="s">
        <v>34</v>
      </c>
      <c r="AX693" s="13" t="s">
        <v>73</v>
      </c>
      <c r="AY693" s="229" t="s">
        <v>119</v>
      </c>
    </row>
    <row r="694" s="13" customFormat="1">
      <c r="A694" s="13"/>
      <c r="B694" s="218"/>
      <c r="C694" s="219"/>
      <c r="D694" s="220" t="s">
        <v>128</v>
      </c>
      <c r="E694" s="221" t="s">
        <v>19</v>
      </c>
      <c r="F694" s="222" t="s">
        <v>886</v>
      </c>
      <c r="G694" s="219"/>
      <c r="H694" s="223">
        <v>1</v>
      </c>
      <c r="I694" s="224"/>
      <c r="J694" s="219"/>
      <c r="K694" s="219"/>
      <c r="L694" s="225"/>
      <c r="M694" s="226"/>
      <c r="N694" s="227"/>
      <c r="O694" s="227"/>
      <c r="P694" s="227"/>
      <c r="Q694" s="227"/>
      <c r="R694" s="227"/>
      <c r="S694" s="227"/>
      <c r="T694" s="228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29" t="s">
        <v>128</v>
      </c>
      <c r="AU694" s="229" t="s">
        <v>84</v>
      </c>
      <c r="AV694" s="13" t="s">
        <v>84</v>
      </c>
      <c r="AW694" s="13" t="s">
        <v>34</v>
      </c>
      <c r="AX694" s="13" t="s">
        <v>73</v>
      </c>
      <c r="AY694" s="229" t="s">
        <v>119</v>
      </c>
    </row>
    <row r="695" s="13" customFormat="1">
      <c r="A695" s="13"/>
      <c r="B695" s="218"/>
      <c r="C695" s="219"/>
      <c r="D695" s="220" t="s">
        <v>128</v>
      </c>
      <c r="E695" s="221" t="s">
        <v>19</v>
      </c>
      <c r="F695" s="222" t="s">
        <v>887</v>
      </c>
      <c r="G695" s="219"/>
      <c r="H695" s="223">
        <v>2</v>
      </c>
      <c r="I695" s="224"/>
      <c r="J695" s="219"/>
      <c r="K695" s="219"/>
      <c r="L695" s="225"/>
      <c r="M695" s="226"/>
      <c r="N695" s="227"/>
      <c r="O695" s="227"/>
      <c r="P695" s="227"/>
      <c r="Q695" s="227"/>
      <c r="R695" s="227"/>
      <c r="S695" s="227"/>
      <c r="T695" s="228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29" t="s">
        <v>128</v>
      </c>
      <c r="AU695" s="229" t="s">
        <v>84</v>
      </c>
      <c r="AV695" s="13" t="s">
        <v>84</v>
      </c>
      <c r="AW695" s="13" t="s">
        <v>34</v>
      </c>
      <c r="AX695" s="13" t="s">
        <v>73</v>
      </c>
      <c r="AY695" s="229" t="s">
        <v>119</v>
      </c>
    </row>
    <row r="696" s="15" customFormat="1">
      <c r="A696" s="15"/>
      <c r="B696" s="240"/>
      <c r="C696" s="241"/>
      <c r="D696" s="220" t="s">
        <v>128</v>
      </c>
      <c r="E696" s="242" t="s">
        <v>19</v>
      </c>
      <c r="F696" s="243" t="s">
        <v>218</v>
      </c>
      <c r="G696" s="241"/>
      <c r="H696" s="244">
        <v>10</v>
      </c>
      <c r="I696" s="245"/>
      <c r="J696" s="241"/>
      <c r="K696" s="241"/>
      <c r="L696" s="246"/>
      <c r="M696" s="247"/>
      <c r="N696" s="248"/>
      <c r="O696" s="248"/>
      <c r="P696" s="248"/>
      <c r="Q696" s="248"/>
      <c r="R696" s="248"/>
      <c r="S696" s="248"/>
      <c r="T696" s="249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T696" s="250" t="s">
        <v>128</v>
      </c>
      <c r="AU696" s="250" t="s">
        <v>84</v>
      </c>
      <c r="AV696" s="15" t="s">
        <v>126</v>
      </c>
      <c r="AW696" s="15" t="s">
        <v>34</v>
      </c>
      <c r="AX696" s="15" t="s">
        <v>81</v>
      </c>
      <c r="AY696" s="250" t="s">
        <v>119</v>
      </c>
    </row>
    <row r="697" s="2" customFormat="1" ht="14.4" customHeight="1">
      <c r="A697" s="39"/>
      <c r="B697" s="40"/>
      <c r="C697" s="251" t="s">
        <v>888</v>
      </c>
      <c r="D697" s="251" t="s">
        <v>407</v>
      </c>
      <c r="E697" s="252" t="s">
        <v>889</v>
      </c>
      <c r="F697" s="253" t="s">
        <v>890</v>
      </c>
      <c r="G697" s="254" t="s">
        <v>132</v>
      </c>
      <c r="H697" s="255">
        <v>1</v>
      </c>
      <c r="I697" s="256"/>
      <c r="J697" s="257">
        <f>ROUND(I697*H697,2)</f>
        <v>0</v>
      </c>
      <c r="K697" s="253" t="s">
        <v>125</v>
      </c>
      <c r="L697" s="258"/>
      <c r="M697" s="259" t="s">
        <v>19</v>
      </c>
      <c r="N697" s="260" t="s">
        <v>44</v>
      </c>
      <c r="O697" s="85"/>
      <c r="P697" s="214">
        <f>O697*H697</f>
        <v>0</v>
      </c>
      <c r="Q697" s="214">
        <v>0.0050000000000000001</v>
      </c>
      <c r="R697" s="214">
        <f>Q697*H697</f>
        <v>0.0050000000000000001</v>
      </c>
      <c r="S697" s="214">
        <v>0</v>
      </c>
      <c r="T697" s="215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16" t="s">
        <v>158</v>
      </c>
      <c r="AT697" s="216" t="s">
        <v>407</v>
      </c>
      <c r="AU697" s="216" t="s">
        <v>84</v>
      </c>
      <c r="AY697" s="18" t="s">
        <v>119</v>
      </c>
      <c r="BE697" s="217">
        <f>IF(N697="základní",J697,0)</f>
        <v>0</v>
      </c>
      <c r="BF697" s="217">
        <f>IF(N697="snížená",J697,0)</f>
        <v>0</v>
      </c>
      <c r="BG697" s="217">
        <f>IF(N697="zákl. přenesená",J697,0)</f>
        <v>0</v>
      </c>
      <c r="BH697" s="217">
        <f>IF(N697="sníž. přenesená",J697,0)</f>
        <v>0</v>
      </c>
      <c r="BI697" s="217">
        <f>IF(N697="nulová",J697,0)</f>
        <v>0</v>
      </c>
      <c r="BJ697" s="18" t="s">
        <v>81</v>
      </c>
      <c r="BK697" s="217">
        <f>ROUND(I697*H697,2)</f>
        <v>0</v>
      </c>
      <c r="BL697" s="18" t="s">
        <v>126</v>
      </c>
      <c r="BM697" s="216" t="s">
        <v>891</v>
      </c>
    </row>
    <row r="698" s="14" customFormat="1">
      <c r="A698" s="14"/>
      <c r="B698" s="230"/>
      <c r="C698" s="231"/>
      <c r="D698" s="220" t="s">
        <v>128</v>
      </c>
      <c r="E698" s="232" t="s">
        <v>19</v>
      </c>
      <c r="F698" s="233" t="s">
        <v>892</v>
      </c>
      <c r="G698" s="231"/>
      <c r="H698" s="232" t="s">
        <v>19</v>
      </c>
      <c r="I698" s="234"/>
      <c r="J698" s="231"/>
      <c r="K698" s="231"/>
      <c r="L698" s="235"/>
      <c r="M698" s="236"/>
      <c r="N698" s="237"/>
      <c r="O698" s="237"/>
      <c r="P698" s="237"/>
      <c r="Q698" s="237"/>
      <c r="R698" s="237"/>
      <c r="S698" s="237"/>
      <c r="T698" s="238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39" t="s">
        <v>128</v>
      </c>
      <c r="AU698" s="239" t="s">
        <v>84</v>
      </c>
      <c r="AV698" s="14" t="s">
        <v>81</v>
      </c>
      <c r="AW698" s="14" t="s">
        <v>34</v>
      </c>
      <c r="AX698" s="14" t="s">
        <v>73</v>
      </c>
      <c r="AY698" s="239" t="s">
        <v>119</v>
      </c>
    </row>
    <row r="699" s="13" customFormat="1">
      <c r="A699" s="13"/>
      <c r="B699" s="218"/>
      <c r="C699" s="219"/>
      <c r="D699" s="220" t="s">
        <v>128</v>
      </c>
      <c r="E699" s="221" t="s">
        <v>19</v>
      </c>
      <c r="F699" s="222" t="s">
        <v>882</v>
      </c>
      <c r="G699" s="219"/>
      <c r="H699" s="223">
        <v>1</v>
      </c>
      <c r="I699" s="224"/>
      <c r="J699" s="219"/>
      <c r="K699" s="219"/>
      <c r="L699" s="225"/>
      <c r="M699" s="226"/>
      <c r="N699" s="227"/>
      <c r="O699" s="227"/>
      <c r="P699" s="227"/>
      <c r="Q699" s="227"/>
      <c r="R699" s="227"/>
      <c r="S699" s="227"/>
      <c r="T699" s="228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29" t="s">
        <v>128</v>
      </c>
      <c r="AU699" s="229" t="s">
        <v>84</v>
      </c>
      <c r="AV699" s="13" t="s">
        <v>84</v>
      </c>
      <c r="AW699" s="13" t="s">
        <v>34</v>
      </c>
      <c r="AX699" s="13" t="s">
        <v>81</v>
      </c>
      <c r="AY699" s="229" t="s">
        <v>119</v>
      </c>
    </row>
    <row r="700" s="2" customFormat="1" ht="14.4" customHeight="1">
      <c r="A700" s="39"/>
      <c r="B700" s="40"/>
      <c r="C700" s="251" t="s">
        <v>893</v>
      </c>
      <c r="D700" s="251" t="s">
        <v>407</v>
      </c>
      <c r="E700" s="252" t="s">
        <v>894</v>
      </c>
      <c r="F700" s="253" t="s">
        <v>895</v>
      </c>
      <c r="G700" s="254" t="s">
        <v>132</v>
      </c>
      <c r="H700" s="255">
        <v>4</v>
      </c>
      <c r="I700" s="256"/>
      <c r="J700" s="257">
        <f>ROUND(I700*H700,2)</f>
        <v>0</v>
      </c>
      <c r="K700" s="253" t="s">
        <v>125</v>
      </c>
      <c r="L700" s="258"/>
      <c r="M700" s="259" t="s">
        <v>19</v>
      </c>
      <c r="N700" s="260" t="s">
        <v>44</v>
      </c>
      <c r="O700" s="85"/>
      <c r="P700" s="214">
        <f>O700*H700</f>
        <v>0</v>
      </c>
      <c r="Q700" s="214">
        <v>0.0025000000000000001</v>
      </c>
      <c r="R700" s="214">
        <f>Q700*H700</f>
        <v>0.01</v>
      </c>
      <c r="S700" s="214">
        <v>0</v>
      </c>
      <c r="T700" s="215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16" t="s">
        <v>158</v>
      </c>
      <c r="AT700" s="216" t="s">
        <v>407</v>
      </c>
      <c r="AU700" s="216" t="s">
        <v>84</v>
      </c>
      <c r="AY700" s="18" t="s">
        <v>119</v>
      </c>
      <c r="BE700" s="217">
        <f>IF(N700="základní",J700,0)</f>
        <v>0</v>
      </c>
      <c r="BF700" s="217">
        <f>IF(N700="snížená",J700,0)</f>
        <v>0</v>
      </c>
      <c r="BG700" s="217">
        <f>IF(N700="zákl. přenesená",J700,0)</f>
        <v>0</v>
      </c>
      <c r="BH700" s="217">
        <f>IF(N700="sníž. přenesená",J700,0)</f>
        <v>0</v>
      </c>
      <c r="BI700" s="217">
        <f>IF(N700="nulová",J700,0)</f>
        <v>0</v>
      </c>
      <c r="BJ700" s="18" t="s">
        <v>81</v>
      </c>
      <c r="BK700" s="217">
        <f>ROUND(I700*H700,2)</f>
        <v>0</v>
      </c>
      <c r="BL700" s="18" t="s">
        <v>126</v>
      </c>
      <c r="BM700" s="216" t="s">
        <v>896</v>
      </c>
    </row>
    <row r="701" s="14" customFormat="1">
      <c r="A701" s="14"/>
      <c r="B701" s="230"/>
      <c r="C701" s="231"/>
      <c r="D701" s="220" t="s">
        <v>128</v>
      </c>
      <c r="E701" s="232" t="s">
        <v>19</v>
      </c>
      <c r="F701" s="233" t="s">
        <v>892</v>
      </c>
      <c r="G701" s="231"/>
      <c r="H701" s="232" t="s">
        <v>19</v>
      </c>
      <c r="I701" s="234"/>
      <c r="J701" s="231"/>
      <c r="K701" s="231"/>
      <c r="L701" s="235"/>
      <c r="M701" s="236"/>
      <c r="N701" s="237"/>
      <c r="O701" s="237"/>
      <c r="P701" s="237"/>
      <c r="Q701" s="237"/>
      <c r="R701" s="237"/>
      <c r="S701" s="237"/>
      <c r="T701" s="238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39" t="s">
        <v>128</v>
      </c>
      <c r="AU701" s="239" t="s">
        <v>84</v>
      </c>
      <c r="AV701" s="14" t="s">
        <v>81</v>
      </c>
      <c r="AW701" s="14" t="s">
        <v>34</v>
      </c>
      <c r="AX701" s="14" t="s">
        <v>73</v>
      </c>
      <c r="AY701" s="239" t="s">
        <v>119</v>
      </c>
    </row>
    <row r="702" s="13" customFormat="1">
      <c r="A702" s="13"/>
      <c r="B702" s="218"/>
      <c r="C702" s="219"/>
      <c r="D702" s="220" t="s">
        <v>128</v>
      </c>
      <c r="E702" s="221" t="s">
        <v>19</v>
      </c>
      <c r="F702" s="222" t="s">
        <v>887</v>
      </c>
      <c r="G702" s="219"/>
      <c r="H702" s="223">
        <v>2</v>
      </c>
      <c r="I702" s="224"/>
      <c r="J702" s="219"/>
      <c r="K702" s="219"/>
      <c r="L702" s="225"/>
      <c r="M702" s="226"/>
      <c r="N702" s="227"/>
      <c r="O702" s="227"/>
      <c r="P702" s="227"/>
      <c r="Q702" s="227"/>
      <c r="R702" s="227"/>
      <c r="S702" s="227"/>
      <c r="T702" s="228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29" t="s">
        <v>128</v>
      </c>
      <c r="AU702" s="229" t="s">
        <v>84</v>
      </c>
      <c r="AV702" s="13" t="s">
        <v>84</v>
      </c>
      <c r="AW702" s="13" t="s">
        <v>34</v>
      </c>
      <c r="AX702" s="13" t="s">
        <v>73</v>
      </c>
      <c r="AY702" s="229" t="s">
        <v>119</v>
      </c>
    </row>
    <row r="703" s="13" customFormat="1">
      <c r="A703" s="13"/>
      <c r="B703" s="218"/>
      <c r="C703" s="219"/>
      <c r="D703" s="220" t="s">
        <v>128</v>
      </c>
      <c r="E703" s="221" t="s">
        <v>19</v>
      </c>
      <c r="F703" s="222" t="s">
        <v>885</v>
      </c>
      <c r="G703" s="219"/>
      <c r="H703" s="223">
        <v>1</v>
      </c>
      <c r="I703" s="224"/>
      <c r="J703" s="219"/>
      <c r="K703" s="219"/>
      <c r="L703" s="225"/>
      <c r="M703" s="226"/>
      <c r="N703" s="227"/>
      <c r="O703" s="227"/>
      <c r="P703" s="227"/>
      <c r="Q703" s="227"/>
      <c r="R703" s="227"/>
      <c r="S703" s="227"/>
      <c r="T703" s="228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29" t="s">
        <v>128</v>
      </c>
      <c r="AU703" s="229" t="s">
        <v>84</v>
      </c>
      <c r="AV703" s="13" t="s">
        <v>84</v>
      </c>
      <c r="AW703" s="13" t="s">
        <v>34</v>
      </c>
      <c r="AX703" s="13" t="s">
        <v>73</v>
      </c>
      <c r="AY703" s="229" t="s">
        <v>119</v>
      </c>
    </row>
    <row r="704" s="13" customFormat="1">
      <c r="A704" s="13"/>
      <c r="B704" s="218"/>
      <c r="C704" s="219"/>
      <c r="D704" s="220" t="s">
        <v>128</v>
      </c>
      <c r="E704" s="221" t="s">
        <v>19</v>
      </c>
      <c r="F704" s="222" t="s">
        <v>886</v>
      </c>
      <c r="G704" s="219"/>
      <c r="H704" s="223">
        <v>1</v>
      </c>
      <c r="I704" s="224"/>
      <c r="J704" s="219"/>
      <c r="K704" s="219"/>
      <c r="L704" s="225"/>
      <c r="M704" s="226"/>
      <c r="N704" s="227"/>
      <c r="O704" s="227"/>
      <c r="P704" s="227"/>
      <c r="Q704" s="227"/>
      <c r="R704" s="227"/>
      <c r="S704" s="227"/>
      <c r="T704" s="228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29" t="s">
        <v>128</v>
      </c>
      <c r="AU704" s="229" t="s">
        <v>84</v>
      </c>
      <c r="AV704" s="13" t="s">
        <v>84</v>
      </c>
      <c r="AW704" s="13" t="s">
        <v>34</v>
      </c>
      <c r="AX704" s="13" t="s">
        <v>73</v>
      </c>
      <c r="AY704" s="229" t="s">
        <v>119</v>
      </c>
    </row>
    <row r="705" s="15" customFormat="1">
      <c r="A705" s="15"/>
      <c r="B705" s="240"/>
      <c r="C705" s="241"/>
      <c r="D705" s="220" t="s">
        <v>128</v>
      </c>
      <c r="E705" s="242" t="s">
        <v>19</v>
      </c>
      <c r="F705" s="243" t="s">
        <v>218</v>
      </c>
      <c r="G705" s="241"/>
      <c r="H705" s="244">
        <v>4</v>
      </c>
      <c r="I705" s="245"/>
      <c r="J705" s="241"/>
      <c r="K705" s="241"/>
      <c r="L705" s="246"/>
      <c r="M705" s="247"/>
      <c r="N705" s="248"/>
      <c r="O705" s="248"/>
      <c r="P705" s="248"/>
      <c r="Q705" s="248"/>
      <c r="R705" s="248"/>
      <c r="S705" s="248"/>
      <c r="T705" s="249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50" t="s">
        <v>128</v>
      </c>
      <c r="AU705" s="250" t="s">
        <v>84</v>
      </c>
      <c r="AV705" s="15" t="s">
        <v>126</v>
      </c>
      <c r="AW705" s="15" t="s">
        <v>34</v>
      </c>
      <c r="AX705" s="15" t="s">
        <v>81</v>
      </c>
      <c r="AY705" s="250" t="s">
        <v>119</v>
      </c>
    </row>
    <row r="706" s="2" customFormat="1" ht="14.4" customHeight="1">
      <c r="A706" s="39"/>
      <c r="B706" s="40"/>
      <c r="C706" s="251" t="s">
        <v>897</v>
      </c>
      <c r="D706" s="251" t="s">
        <v>407</v>
      </c>
      <c r="E706" s="252" t="s">
        <v>898</v>
      </c>
      <c r="F706" s="253" t="s">
        <v>899</v>
      </c>
      <c r="G706" s="254" t="s">
        <v>132</v>
      </c>
      <c r="H706" s="255">
        <v>3</v>
      </c>
      <c r="I706" s="256"/>
      <c r="J706" s="257">
        <f>ROUND(I706*H706,2)</f>
        <v>0</v>
      </c>
      <c r="K706" s="253" t="s">
        <v>125</v>
      </c>
      <c r="L706" s="258"/>
      <c r="M706" s="259" t="s">
        <v>19</v>
      </c>
      <c r="N706" s="260" t="s">
        <v>44</v>
      </c>
      <c r="O706" s="85"/>
      <c r="P706" s="214">
        <f>O706*H706</f>
        <v>0</v>
      </c>
      <c r="Q706" s="214">
        <v>0.0025999999999999999</v>
      </c>
      <c r="R706" s="214">
        <f>Q706*H706</f>
        <v>0.0077999999999999996</v>
      </c>
      <c r="S706" s="214">
        <v>0</v>
      </c>
      <c r="T706" s="215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16" t="s">
        <v>158</v>
      </c>
      <c r="AT706" s="216" t="s">
        <v>407</v>
      </c>
      <c r="AU706" s="216" t="s">
        <v>84</v>
      </c>
      <c r="AY706" s="18" t="s">
        <v>119</v>
      </c>
      <c r="BE706" s="217">
        <f>IF(N706="základní",J706,0)</f>
        <v>0</v>
      </c>
      <c r="BF706" s="217">
        <f>IF(N706="snížená",J706,0)</f>
        <v>0</v>
      </c>
      <c r="BG706" s="217">
        <f>IF(N706="zákl. přenesená",J706,0)</f>
        <v>0</v>
      </c>
      <c r="BH706" s="217">
        <f>IF(N706="sníž. přenesená",J706,0)</f>
        <v>0</v>
      </c>
      <c r="BI706" s="217">
        <f>IF(N706="nulová",J706,0)</f>
        <v>0</v>
      </c>
      <c r="BJ706" s="18" t="s">
        <v>81</v>
      </c>
      <c r="BK706" s="217">
        <f>ROUND(I706*H706,2)</f>
        <v>0</v>
      </c>
      <c r="BL706" s="18" t="s">
        <v>126</v>
      </c>
      <c r="BM706" s="216" t="s">
        <v>900</v>
      </c>
    </row>
    <row r="707" s="14" customFormat="1">
      <c r="A707" s="14"/>
      <c r="B707" s="230"/>
      <c r="C707" s="231"/>
      <c r="D707" s="220" t="s">
        <v>128</v>
      </c>
      <c r="E707" s="232" t="s">
        <v>19</v>
      </c>
      <c r="F707" s="233" t="s">
        <v>892</v>
      </c>
      <c r="G707" s="231"/>
      <c r="H707" s="232" t="s">
        <v>19</v>
      </c>
      <c r="I707" s="234"/>
      <c r="J707" s="231"/>
      <c r="K707" s="231"/>
      <c r="L707" s="235"/>
      <c r="M707" s="236"/>
      <c r="N707" s="237"/>
      <c r="O707" s="237"/>
      <c r="P707" s="237"/>
      <c r="Q707" s="237"/>
      <c r="R707" s="237"/>
      <c r="S707" s="237"/>
      <c r="T707" s="238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39" t="s">
        <v>128</v>
      </c>
      <c r="AU707" s="239" t="s">
        <v>84</v>
      </c>
      <c r="AV707" s="14" t="s">
        <v>81</v>
      </c>
      <c r="AW707" s="14" t="s">
        <v>34</v>
      </c>
      <c r="AX707" s="14" t="s">
        <v>73</v>
      </c>
      <c r="AY707" s="239" t="s">
        <v>119</v>
      </c>
    </row>
    <row r="708" s="13" customFormat="1">
      <c r="A708" s="13"/>
      <c r="B708" s="218"/>
      <c r="C708" s="219"/>
      <c r="D708" s="220" t="s">
        <v>128</v>
      </c>
      <c r="E708" s="221" t="s">
        <v>19</v>
      </c>
      <c r="F708" s="222" t="s">
        <v>883</v>
      </c>
      <c r="G708" s="219"/>
      <c r="H708" s="223">
        <v>3</v>
      </c>
      <c r="I708" s="224"/>
      <c r="J708" s="219"/>
      <c r="K708" s="219"/>
      <c r="L708" s="225"/>
      <c r="M708" s="226"/>
      <c r="N708" s="227"/>
      <c r="O708" s="227"/>
      <c r="P708" s="227"/>
      <c r="Q708" s="227"/>
      <c r="R708" s="227"/>
      <c r="S708" s="227"/>
      <c r="T708" s="228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29" t="s">
        <v>128</v>
      </c>
      <c r="AU708" s="229" t="s">
        <v>84</v>
      </c>
      <c r="AV708" s="13" t="s">
        <v>84</v>
      </c>
      <c r="AW708" s="13" t="s">
        <v>34</v>
      </c>
      <c r="AX708" s="13" t="s">
        <v>81</v>
      </c>
      <c r="AY708" s="229" t="s">
        <v>119</v>
      </c>
    </row>
    <row r="709" s="2" customFormat="1" ht="14.4" customHeight="1">
      <c r="A709" s="39"/>
      <c r="B709" s="40"/>
      <c r="C709" s="251" t="s">
        <v>901</v>
      </c>
      <c r="D709" s="251" t="s">
        <v>407</v>
      </c>
      <c r="E709" s="252" t="s">
        <v>902</v>
      </c>
      <c r="F709" s="253" t="s">
        <v>903</v>
      </c>
      <c r="G709" s="254" t="s">
        <v>132</v>
      </c>
      <c r="H709" s="255">
        <v>2</v>
      </c>
      <c r="I709" s="256"/>
      <c r="J709" s="257">
        <f>ROUND(I709*H709,2)</f>
        <v>0</v>
      </c>
      <c r="K709" s="253" t="s">
        <v>125</v>
      </c>
      <c r="L709" s="258"/>
      <c r="M709" s="259" t="s">
        <v>19</v>
      </c>
      <c r="N709" s="260" t="s">
        <v>44</v>
      </c>
      <c r="O709" s="85"/>
      <c r="P709" s="214">
        <f>O709*H709</f>
        <v>0</v>
      </c>
      <c r="Q709" s="214">
        <v>0.0035000000000000001</v>
      </c>
      <c r="R709" s="214">
        <f>Q709*H709</f>
        <v>0.0070000000000000001</v>
      </c>
      <c r="S709" s="214">
        <v>0</v>
      </c>
      <c r="T709" s="215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16" t="s">
        <v>158</v>
      </c>
      <c r="AT709" s="216" t="s">
        <v>407</v>
      </c>
      <c r="AU709" s="216" t="s">
        <v>84</v>
      </c>
      <c r="AY709" s="18" t="s">
        <v>119</v>
      </c>
      <c r="BE709" s="217">
        <f>IF(N709="základní",J709,0)</f>
        <v>0</v>
      </c>
      <c r="BF709" s="217">
        <f>IF(N709="snížená",J709,0)</f>
        <v>0</v>
      </c>
      <c r="BG709" s="217">
        <f>IF(N709="zákl. přenesená",J709,0)</f>
        <v>0</v>
      </c>
      <c r="BH709" s="217">
        <f>IF(N709="sníž. přenesená",J709,0)</f>
        <v>0</v>
      </c>
      <c r="BI709" s="217">
        <f>IF(N709="nulová",J709,0)</f>
        <v>0</v>
      </c>
      <c r="BJ709" s="18" t="s">
        <v>81</v>
      </c>
      <c r="BK709" s="217">
        <f>ROUND(I709*H709,2)</f>
        <v>0</v>
      </c>
      <c r="BL709" s="18" t="s">
        <v>126</v>
      </c>
      <c r="BM709" s="216" t="s">
        <v>904</v>
      </c>
    </row>
    <row r="710" s="14" customFormat="1">
      <c r="A710" s="14"/>
      <c r="B710" s="230"/>
      <c r="C710" s="231"/>
      <c r="D710" s="220" t="s">
        <v>128</v>
      </c>
      <c r="E710" s="232" t="s">
        <v>19</v>
      </c>
      <c r="F710" s="233" t="s">
        <v>892</v>
      </c>
      <c r="G710" s="231"/>
      <c r="H710" s="232" t="s">
        <v>19</v>
      </c>
      <c r="I710" s="234"/>
      <c r="J710" s="231"/>
      <c r="K710" s="231"/>
      <c r="L710" s="235"/>
      <c r="M710" s="236"/>
      <c r="N710" s="237"/>
      <c r="O710" s="237"/>
      <c r="P710" s="237"/>
      <c r="Q710" s="237"/>
      <c r="R710" s="237"/>
      <c r="S710" s="237"/>
      <c r="T710" s="238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39" t="s">
        <v>128</v>
      </c>
      <c r="AU710" s="239" t="s">
        <v>84</v>
      </c>
      <c r="AV710" s="14" t="s">
        <v>81</v>
      </c>
      <c r="AW710" s="14" t="s">
        <v>34</v>
      </c>
      <c r="AX710" s="14" t="s">
        <v>73</v>
      </c>
      <c r="AY710" s="239" t="s">
        <v>119</v>
      </c>
    </row>
    <row r="711" s="13" customFormat="1">
      <c r="A711" s="13"/>
      <c r="B711" s="218"/>
      <c r="C711" s="219"/>
      <c r="D711" s="220" t="s">
        <v>128</v>
      </c>
      <c r="E711" s="221" t="s">
        <v>19</v>
      </c>
      <c r="F711" s="222" t="s">
        <v>884</v>
      </c>
      <c r="G711" s="219"/>
      <c r="H711" s="223">
        <v>2</v>
      </c>
      <c r="I711" s="224"/>
      <c r="J711" s="219"/>
      <c r="K711" s="219"/>
      <c r="L711" s="225"/>
      <c r="M711" s="226"/>
      <c r="N711" s="227"/>
      <c r="O711" s="227"/>
      <c r="P711" s="227"/>
      <c r="Q711" s="227"/>
      <c r="R711" s="227"/>
      <c r="S711" s="227"/>
      <c r="T711" s="228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29" t="s">
        <v>128</v>
      </c>
      <c r="AU711" s="229" t="s">
        <v>84</v>
      </c>
      <c r="AV711" s="13" t="s">
        <v>84</v>
      </c>
      <c r="AW711" s="13" t="s">
        <v>34</v>
      </c>
      <c r="AX711" s="13" t="s">
        <v>81</v>
      </c>
      <c r="AY711" s="229" t="s">
        <v>119</v>
      </c>
    </row>
    <row r="712" s="2" customFormat="1" ht="14.4" customHeight="1">
      <c r="A712" s="39"/>
      <c r="B712" s="40"/>
      <c r="C712" s="205" t="s">
        <v>905</v>
      </c>
      <c r="D712" s="205" t="s">
        <v>121</v>
      </c>
      <c r="E712" s="206" t="s">
        <v>906</v>
      </c>
      <c r="F712" s="207" t="s">
        <v>907</v>
      </c>
      <c r="G712" s="208" t="s">
        <v>132</v>
      </c>
      <c r="H712" s="209">
        <v>2</v>
      </c>
      <c r="I712" s="210"/>
      <c r="J712" s="211">
        <f>ROUND(I712*H712,2)</f>
        <v>0</v>
      </c>
      <c r="K712" s="207" t="s">
        <v>125</v>
      </c>
      <c r="L712" s="45"/>
      <c r="M712" s="212" t="s">
        <v>19</v>
      </c>
      <c r="N712" s="213" t="s">
        <v>44</v>
      </c>
      <c r="O712" s="85"/>
      <c r="P712" s="214">
        <f>O712*H712</f>
        <v>0</v>
      </c>
      <c r="Q712" s="214">
        <v>0.0010499999999999999</v>
      </c>
      <c r="R712" s="214">
        <f>Q712*H712</f>
        <v>0.0020999999999999999</v>
      </c>
      <c r="S712" s="214">
        <v>0</v>
      </c>
      <c r="T712" s="215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16" t="s">
        <v>126</v>
      </c>
      <c r="AT712" s="216" t="s">
        <v>121</v>
      </c>
      <c r="AU712" s="216" t="s">
        <v>84</v>
      </c>
      <c r="AY712" s="18" t="s">
        <v>119</v>
      </c>
      <c r="BE712" s="217">
        <f>IF(N712="základní",J712,0)</f>
        <v>0</v>
      </c>
      <c r="BF712" s="217">
        <f>IF(N712="snížená",J712,0)</f>
        <v>0</v>
      </c>
      <c r="BG712" s="217">
        <f>IF(N712="zákl. přenesená",J712,0)</f>
        <v>0</v>
      </c>
      <c r="BH712" s="217">
        <f>IF(N712="sníž. přenesená",J712,0)</f>
        <v>0</v>
      </c>
      <c r="BI712" s="217">
        <f>IF(N712="nulová",J712,0)</f>
        <v>0</v>
      </c>
      <c r="BJ712" s="18" t="s">
        <v>81</v>
      </c>
      <c r="BK712" s="217">
        <f>ROUND(I712*H712,2)</f>
        <v>0</v>
      </c>
      <c r="BL712" s="18" t="s">
        <v>126</v>
      </c>
      <c r="BM712" s="216" t="s">
        <v>908</v>
      </c>
    </row>
    <row r="713" s="14" customFormat="1">
      <c r="A713" s="14"/>
      <c r="B713" s="230"/>
      <c r="C713" s="231"/>
      <c r="D713" s="220" t="s">
        <v>128</v>
      </c>
      <c r="E713" s="232" t="s">
        <v>19</v>
      </c>
      <c r="F713" s="233" t="s">
        <v>881</v>
      </c>
      <c r="G713" s="231"/>
      <c r="H713" s="232" t="s">
        <v>19</v>
      </c>
      <c r="I713" s="234"/>
      <c r="J713" s="231"/>
      <c r="K713" s="231"/>
      <c r="L713" s="235"/>
      <c r="M713" s="236"/>
      <c r="N713" s="237"/>
      <c r="O713" s="237"/>
      <c r="P713" s="237"/>
      <c r="Q713" s="237"/>
      <c r="R713" s="237"/>
      <c r="S713" s="237"/>
      <c r="T713" s="238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39" t="s">
        <v>128</v>
      </c>
      <c r="AU713" s="239" t="s">
        <v>84</v>
      </c>
      <c r="AV713" s="14" t="s">
        <v>81</v>
      </c>
      <c r="AW713" s="14" t="s">
        <v>34</v>
      </c>
      <c r="AX713" s="14" t="s">
        <v>73</v>
      </c>
      <c r="AY713" s="239" t="s">
        <v>119</v>
      </c>
    </row>
    <row r="714" s="13" customFormat="1">
      <c r="A714" s="13"/>
      <c r="B714" s="218"/>
      <c r="C714" s="219"/>
      <c r="D714" s="220" t="s">
        <v>128</v>
      </c>
      <c r="E714" s="221" t="s">
        <v>19</v>
      </c>
      <c r="F714" s="222" t="s">
        <v>909</v>
      </c>
      <c r="G714" s="219"/>
      <c r="H714" s="223">
        <v>1</v>
      </c>
      <c r="I714" s="224"/>
      <c r="J714" s="219"/>
      <c r="K714" s="219"/>
      <c r="L714" s="225"/>
      <c r="M714" s="226"/>
      <c r="N714" s="227"/>
      <c r="O714" s="227"/>
      <c r="P714" s="227"/>
      <c r="Q714" s="227"/>
      <c r="R714" s="227"/>
      <c r="S714" s="227"/>
      <c r="T714" s="228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29" t="s">
        <v>128</v>
      </c>
      <c r="AU714" s="229" t="s">
        <v>84</v>
      </c>
      <c r="AV714" s="13" t="s">
        <v>84</v>
      </c>
      <c r="AW714" s="13" t="s">
        <v>34</v>
      </c>
      <c r="AX714" s="13" t="s">
        <v>73</v>
      </c>
      <c r="AY714" s="229" t="s">
        <v>119</v>
      </c>
    </row>
    <row r="715" s="13" customFormat="1">
      <c r="A715" s="13"/>
      <c r="B715" s="218"/>
      <c r="C715" s="219"/>
      <c r="D715" s="220" t="s">
        <v>128</v>
      </c>
      <c r="E715" s="221" t="s">
        <v>19</v>
      </c>
      <c r="F715" s="222" t="s">
        <v>910</v>
      </c>
      <c r="G715" s="219"/>
      <c r="H715" s="223">
        <v>1</v>
      </c>
      <c r="I715" s="224"/>
      <c r="J715" s="219"/>
      <c r="K715" s="219"/>
      <c r="L715" s="225"/>
      <c r="M715" s="226"/>
      <c r="N715" s="227"/>
      <c r="O715" s="227"/>
      <c r="P715" s="227"/>
      <c r="Q715" s="227"/>
      <c r="R715" s="227"/>
      <c r="S715" s="227"/>
      <c r="T715" s="228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29" t="s">
        <v>128</v>
      </c>
      <c r="AU715" s="229" t="s">
        <v>84</v>
      </c>
      <c r="AV715" s="13" t="s">
        <v>84</v>
      </c>
      <c r="AW715" s="13" t="s">
        <v>34</v>
      </c>
      <c r="AX715" s="13" t="s">
        <v>73</v>
      </c>
      <c r="AY715" s="229" t="s">
        <v>119</v>
      </c>
    </row>
    <row r="716" s="15" customFormat="1">
      <c r="A716" s="15"/>
      <c r="B716" s="240"/>
      <c r="C716" s="241"/>
      <c r="D716" s="220" t="s">
        <v>128</v>
      </c>
      <c r="E716" s="242" t="s">
        <v>19</v>
      </c>
      <c r="F716" s="243" t="s">
        <v>218</v>
      </c>
      <c r="G716" s="241"/>
      <c r="H716" s="244">
        <v>2</v>
      </c>
      <c r="I716" s="245"/>
      <c r="J716" s="241"/>
      <c r="K716" s="241"/>
      <c r="L716" s="246"/>
      <c r="M716" s="247"/>
      <c r="N716" s="248"/>
      <c r="O716" s="248"/>
      <c r="P716" s="248"/>
      <c r="Q716" s="248"/>
      <c r="R716" s="248"/>
      <c r="S716" s="248"/>
      <c r="T716" s="249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50" t="s">
        <v>128</v>
      </c>
      <c r="AU716" s="250" t="s">
        <v>84</v>
      </c>
      <c r="AV716" s="15" t="s">
        <v>126</v>
      </c>
      <c r="AW716" s="15" t="s">
        <v>34</v>
      </c>
      <c r="AX716" s="15" t="s">
        <v>81</v>
      </c>
      <c r="AY716" s="250" t="s">
        <v>119</v>
      </c>
    </row>
    <row r="717" s="2" customFormat="1" ht="14.4" customHeight="1">
      <c r="A717" s="39"/>
      <c r="B717" s="40"/>
      <c r="C717" s="251" t="s">
        <v>911</v>
      </c>
      <c r="D717" s="251" t="s">
        <v>407</v>
      </c>
      <c r="E717" s="252" t="s">
        <v>912</v>
      </c>
      <c r="F717" s="253" t="s">
        <v>913</v>
      </c>
      <c r="G717" s="254" t="s">
        <v>132</v>
      </c>
      <c r="H717" s="255">
        <v>2</v>
      </c>
      <c r="I717" s="256"/>
      <c r="J717" s="257">
        <f>ROUND(I717*H717,2)</f>
        <v>0</v>
      </c>
      <c r="K717" s="253" t="s">
        <v>125</v>
      </c>
      <c r="L717" s="258"/>
      <c r="M717" s="259" t="s">
        <v>19</v>
      </c>
      <c r="N717" s="260" t="s">
        <v>44</v>
      </c>
      <c r="O717" s="85"/>
      <c r="P717" s="214">
        <f>O717*H717</f>
        <v>0</v>
      </c>
      <c r="Q717" s="214">
        <v>0.0155</v>
      </c>
      <c r="R717" s="214">
        <f>Q717*H717</f>
        <v>0.031</v>
      </c>
      <c r="S717" s="214">
        <v>0</v>
      </c>
      <c r="T717" s="215">
        <f>S717*H717</f>
        <v>0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16" t="s">
        <v>158</v>
      </c>
      <c r="AT717" s="216" t="s">
        <v>407</v>
      </c>
      <c r="AU717" s="216" t="s">
        <v>84</v>
      </c>
      <c r="AY717" s="18" t="s">
        <v>119</v>
      </c>
      <c r="BE717" s="217">
        <f>IF(N717="základní",J717,0)</f>
        <v>0</v>
      </c>
      <c r="BF717" s="217">
        <f>IF(N717="snížená",J717,0)</f>
        <v>0</v>
      </c>
      <c r="BG717" s="217">
        <f>IF(N717="zákl. přenesená",J717,0)</f>
        <v>0</v>
      </c>
      <c r="BH717" s="217">
        <f>IF(N717="sníž. přenesená",J717,0)</f>
        <v>0</v>
      </c>
      <c r="BI717" s="217">
        <f>IF(N717="nulová",J717,0)</f>
        <v>0</v>
      </c>
      <c r="BJ717" s="18" t="s">
        <v>81</v>
      </c>
      <c r="BK717" s="217">
        <f>ROUND(I717*H717,2)</f>
        <v>0</v>
      </c>
      <c r="BL717" s="18" t="s">
        <v>126</v>
      </c>
      <c r="BM717" s="216" t="s">
        <v>914</v>
      </c>
    </row>
    <row r="718" s="2" customFormat="1" ht="14.4" customHeight="1">
      <c r="A718" s="39"/>
      <c r="B718" s="40"/>
      <c r="C718" s="205" t="s">
        <v>915</v>
      </c>
      <c r="D718" s="205" t="s">
        <v>121</v>
      </c>
      <c r="E718" s="206" t="s">
        <v>916</v>
      </c>
      <c r="F718" s="207" t="s">
        <v>917</v>
      </c>
      <c r="G718" s="208" t="s">
        <v>132</v>
      </c>
      <c r="H718" s="209">
        <v>12</v>
      </c>
      <c r="I718" s="210"/>
      <c r="J718" s="211">
        <f>ROUND(I718*H718,2)</f>
        <v>0</v>
      </c>
      <c r="K718" s="207" t="s">
        <v>125</v>
      </c>
      <c r="L718" s="45"/>
      <c r="M718" s="212" t="s">
        <v>19</v>
      </c>
      <c r="N718" s="213" t="s">
        <v>44</v>
      </c>
      <c r="O718" s="85"/>
      <c r="P718" s="214">
        <f>O718*H718</f>
        <v>0</v>
      </c>
      <c r="Q718" s="214">
        <v>0.11241</v>
      </c>
      <c r="R718" s="214">
        <f>Q718*H718</f>
        <v>1.3489199999999999</v>
      </c>
      <c r="S718" s="214">
        <v>0</v>
      </c>
      <c r="T718" s="215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16" t="s">
        <v>126</v>
      </c>
      <c r="AT718" s="216" t="s">
        <v>121</v>
      </c>
      <c r="AU718" s="216" t="s">
        <v>84</v>
      </c>
      <c r="AY718" s="18" t="s">
        <v>119</v>
      </c>
      <c r="BE718" s="217">
        <f>IF(N718="základní",J718,0)</f>
        <v>0</v>
      </c>
      <c r="BF718" s="217">
        <f>IF(N718="snížená",J718,0)</f>
        <v>0</v>
      </c>
      <c r="BG718" s="217">
        <f>IF(N718="zákl. přenesená",J718,0)</f>
        <v>0</v>
      </c>
      <c r="BH718" s="217">
        <f>IF(N718="sníž. přenesená",J718,0)</f>
        <v>0</v>
      </c>
      <c r="BI718" s="217">
        <f>IF(N718="nulová",J718,0)</f>
        <v>0</v>
      </c>
      <c r="BJ718" s="18" t="s">
        <v>81</v>
      </c>
      <c r="BK718" s="217">
        <f>ROUND(I718*H718,2)</f>
        <v>0</v>
      </c>
      <c r="BL718" s="18" t="s">
        <v>126</v>
      </c>
      <c r="BM718" s="216" t="s">
        <v>918</v>
      </c>
    </row>
    <row r="719" s="14" customFormat="1">
      <c r="A719" s="14"/>
      <c r="B719" s="230"/>
      <c r="C719" s="231"/>
      <c r="D719" s="220" t="s">
        <v>128</v>
      </c>
      <c r="E719" s="232" t="s">
        <v>19</v>
      </c>
      <c r="F719" s="233" t="s">
        <v>881</v>
      </c>
      <c r="G719" s="231"/>
      <c r="H719" s="232" t="s">
        <v>19</v>
      </c>
      <c r="I719" s="234"/>
      <c r="J719" s="231"/>
      <c r="K719" s="231"/>
      <c r="L719" s="235"/>
      <c r="M719" s="236"/>
      <c r="N719" s="237"/>
      <c r="O719" s="237"/>
      <c r="P719" s="237"/>
      <c r="Q719" s="237"/>
      <c r="R719" s="237"/>
      <c r="S719" s="237"/>
      <c r="T719" s="238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39" t="s">
        <v>128</v>
      </c>
      <c r="AU719" s="239" t="s">
        <v>84</v>
      </c>
      <c r="AV719" s="14" t="s">
        <v>81</v>
      </c>
      <c r="AW719" s="14" t="s">
        <v>34</v>
      </c>
      <c r="AX719" s="14" t="s">
        <v>73</v>
      </c>
      <c r="AY719" s="239" t="s">
        <v>119</v>
      </c>
    </row>
    <row r="720" s="13" customFormat="1">
      <c r="A720" s="13"/>
      <c r="B720" s="218"/>
      <c r="C720" s="219"/>
      <c r="D720" s="220" t="s">
        <v>128</v>
      </c>
      <c r="E720" s="221" t="s">
        <v>19</v>
      </c>
      <c r="F720" s="222" t="s">
        <v>919</v>
      </c>
      <c r="G720" s="219"/>
      <c r="H720" s="223">
        <v>12</v>
      </c>
      <c r="I720" s="224"/>
      <c r="J720" s="219"/>
      <c r="K720" s="219"/>
      <c r="L720" s="225"/>
      <c r="M720" s="226"/>
      <c r="N720" s="227"/>
      <c r="O720" s="227"/>
      <c r="P720" s="227"/>
      <c r="Q720" s="227"/>
      <c r="R720" s="227"/>
      <c r="S720" s="227"/>
      <c r="T720" s="228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29" t="s">
        <v>128</v>
      </c>
      <c r="AU720" s="229" t="s">
        <v>84</v>
      </c>
      <c r="AV720" s="13" t="s">
        <v>84</v>
      </c>
      <c r="AW720" s="13" t="s">
        <v>34</v>
      </c>
      <c r="AX720" s="13" t="s">
        <v>81</v>
      </c>
      <c r="AY720" s="229" t="s">
        <v>119</v>
      </c>
    </row>
    <row r="721" s="2" customFormat="1" ht="14.4" customHeight="1">
      <c r="A721" s="39"/>
      <c r="B721" s="40"/>
      <c r="C721" s="251" t="s">
        <v>920</v>
      </c>
      <c r="D721" s="251" t="s">
        <v>407</v>
      </c>
      <c r="E721" s="252" t="s">
        <v>921</v>
      </c>
      <c r="F721" s="253" t="s">
        <v>922</v>
      </c>
      <c r="G721" s="254" t="s">
        <v>132</v>
      </c>
      <c r="H721" s="255">
        <v>12</v>
      </c>
      <c r="I721" s="256"/>
      <c r="J721" s="257">
        <f>ROUND(I721*H721,2)</f>
        <v>0</v>
      </c>
      <c r="K721" s="253" t="s">
        <v>125</v>
      </c>
      <c r="L721" s="258"/>
      <c r="M721" s="259" t="s">
        <v>19</v>
      </c>
      <c r="N721" s="260" t="s">
        <v>44</v>
      </c>
      <c r="O721" s="85"/>
      <c r="P721" s="214">
        <f>O721*H721</f>
        <v>0</v>
      </c>
      <c r="Q721" s="214">
        <v>0.0061000000000000004</v>
      </c>
      <c r="R721" s="214">
        <f>Q721*H721</f>
        <v>0.073200000000000001</v>
      </c>
      <c r="S721" s="214">
        <v>0</v>
      </c>
      <c r="T721" s="215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16" t="s">
        <v>158</v>
      </c>
      <c r="AT721" s="216" t="s">
        <v>407</v>
      </c>
      <c r="AU721" s="216" t="s">
        <v>84</v>
      </c>
      <c r="AY721" s="18" t="s">
        <v>119</v>
      </c>
      <c r="BE721" s="217">
        <f>IF(N721="základní",J721,0)</f>
        <v>0</v>
      </c>
      <c r="BF721" s="217">
        <f>IF(N721="snížená",J721,0)</f>
        <v>0</v>
      </c>
      <c r="BG721" s="217">
        <f>IF(N721="zákl. přenesená",J721,0)</f>
        <v>0</v>
      </c>
      <c r="BH721" s="217">
        <f>IF(N721="sníž. přenesená",J721,0)</f>
        <v>0</v>
      </c>
      <c r="BI721" s="217">
        <f>IF(N721="nulová",J721,0)</f>
        <v>0</v>
      </c>
      <c r="BJ721" s="18" t="s">
        <v>81</v>
      </c>
      <c r="BK721" s="217">
        <f>ROUND(I721*H721,2)</f>
        <v>0</v>
      </c>
      <c r="BL721" s="18" t="s">
        <v>126</v>
      </c>
      <c r="BM721" s="216" t="s">
        <v>923</v>
      </c>
    </row>
    <row r="722" s="2" customFormat="1" ht="14.4" customHeight="1">
      <c r="A722" s="39"/>
      <c r="B722" s="40"/>
      <c r="C722" s="251" t="s">
        <v>924</v>
      </c>
      <c r="D722" s="251" t="s">
        <v>407</v>
      </c>
      <c r="E722" s="252" t="s">
        <v>925</v>
      </c>
      <c r="F722" s="253" t="s">
        <v>926</v>
      </c>
      <c r="G722" s="254" t="s">
        <v>132</v>
      </c>
      <c r="H722" s="255">
        <v>12</v>
      </c>
      <c r="I722" s="256"/>
      <c r="J722" s="257">
        <f>ROUND(I722*H722,2)</f>
        <v>0</v>
      </c>
      <c r="K722" s="253" t="s">
        <v>125</v>
      </c>
      <c r="L722" s="258"/>
      <c r="M722" s="259" t="s">
        <v>19</v>
      </c>
      <c r="N722" s="260" t="s">
        <v>44</v>
      </c>
      <c r="O722" s="85"/>
      <c r="P722" s="214">
        <f>O722*H722</f>
        <v>0</v>
      </c>
      <c r="Q722" s="214">
        <v>0.0030000000000000001</v>
      </c>
      <c r="R722" s="214">
        <f>Q722*H722</f>
        <v>0.036000000000000004</v>
      </c>
      <c r="S722" s="214">
        <v>0</v>
      </c>
      <c r="T722" s="215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16" t="s">
        <v>158</v>
      </c>
      <c r="AT722" s="216" t="s">
        <v>407</v>
      </c>
      <c r="AU722" s="216" t="s">
        <v>84</v>
      </c>
      <c r="AY722" s="18" t="s">
        <v>119</v>
      </c>
      <c r="BE722" s="217">
        <f>IF(N722="základní",J722,0)</f>
        <v>0</v>
      </c>
      <c r="BF722" s="217">
        <f>IF(N722="snížená",J722,0)</f>
        <v>0</v>
      </c>
      <c r="BG722" s="217">
        <f>IF(N722="zákl. přenesená",J722,0)</f>
        <v>0</v>
      </c>
      <c r="BH722" s="217">
        <f>IF(N722="sníž. přenesená",J722,0)</f>
        <v>0</v>
      </c>
      <c r="BI722" s="217">
        <f>IF(N722="nulová",J722,0)</f>
        <v>0</v>
      </c>
      <c r="BJ722" s="18" t="s">
        <v>81</v>
      </c>
      <c r="BK722" s="217">
        <f>ROUND(I722*H722,2)</f>
        <v>0</v>
      </c>
      <c r="BL722" s="18" t="s">
        <v>126</v>
      </c>
      <c r="BM722" s="216" t="s">
        <v>927</v>
      </c>
    </row>
    <row r="723" s="2" customFormat="1" ht="14.4" customHeight="1">
      <c r="A723" s="39"/>
      <c r="B723" s="40"/>
      <c r="C723" s="251" t="s">
        <v>928</v>
      </c>
      <c r="D723" s="251" t="s">
        <v>407</v>
      </c>
      <c r="E723" s="252" t="s">
        <v>929</v>
      </c>
      <c r="F723" s="253" t="s">
        <v>930</v>
      </c>
      <c r="G723" s="254" t="s">
        <v>132</v>
      </c>
      <c r="H723" s="255">
        <v>12</v>
      </c>
      <c r="I723" s="256"/>
      <c r="J723" s="257">
        <f>ROUND(I723*H723,2)</f>
        <v>0</v>
      </c>
      <c r="K723" s="253" t="s">
        <v>125</v>
      </c>
      <c r="L723" s="258"/>
      <c r="M723" s="259" t="s">
        <v>19</v>
      </c>
      <c r="N723" s="260" t="s">
        <v>44</v>
      </c>
      <c r="O723" s="85"/>
      <c r="P723" s="214">
        <f>O723*H723</f>
        <v>0</v>
      </c>
      <c r="Q723" s="214">
        <v>0.00010000000000000001</v>
      </c>
      <c r="R723" s="214">
        <f>Q723*H723</f>
        <v>0.0012000000000000001</v>
      </c>
      <c r="S723" s="214">
        <v>0</v>
      </c>
      <c r="T723" s="215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16" t="s">
        <v>158</v>
      </c>
      <c r="AT723" s="216" t="s">
        <v>407</v>
      </c>
      <c r="AU723" s="216" t="s">
        <v>84</v>
      </c>
      <c r="AY723" s="18" t="s">
        <v>119</v>
      </c>
      <c r="BE723" s="217">
        <f>IF(N723="základní",J723,0)</f>
        <v>0</v>
      </c>
      <c r="BF723" s="217">
        <f>IF(N723="snížená",J723,0)</f>
        <v>0</v>
      </c>
      <c r="BG723" s="217">
        <f>IF(N723="zákl. přenesená",J723,0)</f>
        <v>0</v>
      </c>
      <c r="BH723" s="217">
        <f>IF(N723="sníž. přenesená",J723,0)</f>
        <v>0</v>
      </c>
      <c r="BI723" s="217">
        <f>IF(N723="nulová",J723,0)</f>
        <v>0</v>
      </c>
      <c r="BJ723" s="18" t="s">
        <v>81</v>
      </c>
      <c r="BK723" s="217">
        <f>ROUND(I723*H723,2)</f>
        <v>0</v>
      </c>
      <c r="BL723" s="18" t="s">
        <v>126</v>
      </c>
      <c r="BM723" s="216" t="s">
        <v>931</v>
      </c>
    </row>
    <row r="724" s="2" customFormat="1" ht="14.4" customHeight="1">
      <c r="A724" s="39"/>
      <c r="B724" s="40"/>
      <c r="C724" s="251" t="s">
        <v>932</v>
      </c>
      <c r="D724" s="251" t="s">
        <v>407</v>
      </c>
      <c r="E724" s="252" t="s">
        <v>933</v>
      </c>
      <c r="F724" s="253" t="s">
        <v>934</v>
      </c>
      <c r="G724" s="254" t="s">
        <v>132</v>
      </c>
      <c r="H724" s="255">
        <v>24</v>
      </c>
      <c r="I724" s="256"/>
      <c r="J724" s="257">
        <f>ROUND(I724*H724,2)</f>
        <v>0</v>
      </c>
      <c r="K724" s="253" t="s">
        <v>125</v>
      </c>
      <c r="L724" s="258"/>
      <c r="M724" s="259" t="s">
        <v>19</v>
      </c>
      <c r="N724" s="260" t="s">
        <v>44</v>
      </c>
      <c r="O724" s="85"/>
      <c r="P724" s="214">
        <f>O724*H724</f>
        <v>0</v>
      </c>
      <c r="Q724" s="214">
        <v>0.00035</v>
      </c>
      <c r="R724" s="214">
        <f>Q724*H724</f>
        <v>0.0083999999999999995</v>
      </c>
      <c r="S724" s="214">
        <v>0</v>
      </c>
      <c r="T724" s="215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16" t="s">
        <v>158</v>
      </c>
      <c r="AT724" s="216" t="s">
        <v>407</v>
      </c>
      <c r="AU724" s="216" t="s">
        <v>84</v>
      </c>
      <c r="AY724" s="18" t="s">
        <v>119</v>
      </c>
      <c r="BE724" s="217">
        <f>IF(N724="základní",J724,0)</f>
        <v>0</v>
      </c>
      <c r="BF724" s="217">
        <f>IF(N724="snížená",J724,0)</f>
        <v>0</v>
      </c>
      <c r="BG724" s="217">
        <f>IF(N724="zákl. přenesená",J724,0)</f>
        <v>0</v>
      </c>
      <c r="BH724" s="217">
        <f>IF(N724="sníž. přenesená",J724,0)</f>
        <v>0</v>
      </c>
      <c r="BI724" s="217">
        <f>IF(N724="nulová",J724,0)</f>
        <v>0</v>
      </c>
      <c r="BJ724" s="18" t="s">
        <v>81</v>
      </c>
      <c r="BK724" s="217">
        <f>ROUND(I724*H724,2)</f>
        <v>0</v>
      </c>
      <c r="BL724" s="18" t="s">
        <v>126</v>
      </c>
      <c r="BM724" s="216" t="s">
        <v>935</v>
      </c>
    </row>
    <row r="725" s="13" customFormat="1">
      <c r="A725" s="13"/>
      <c r="B725" s="218"/>
      <c r="C725" s="219"/>
      <c r="D725" s="220" t="s">
        <v>128</v>
      </c>
      <c r="E725" s="219"/>
      <c r="F725" s="222" t="s">
        <v>936</v>
      </c>
      <c r="G725" s="219"/>
      <c r="H725" s="223">
        <v>24</v>
      </c>
      <c r="I725" s="224"/>
      <c r="J725" s="219"/>
      <c r="K725" s="219"/>
      <c r="L725" s="225"/>
      <c r="M725" s="226"/>
      <c r="N725" s="227"/>
      <c r="O725" s="227"/>
      <c r="P725" s="227"/>
      <c r="Q725" s="227"/>
      <c r="R725" s="227"/>
      <c r="S725" s="227"/>
      <c r="T725" s="228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29" t="s">
        <v>128</v>
      </c>
      <c r="AU725" s="229" t="s">
        <v>84</v>
      </c>
      <c r="AV725" s="13" t="s">
        <v>84</v>
      </c>
      <c r="AW725" s="13" t="s">
        <v>4</v>
      </c>
      <c r="AX725" s="13" t="s">
        <v>81</v>
      </c>
      <c r="AY725" s="229" t="s">
        <v>119</v>
      </c>
    </row>
    <row r="726" s="2" customFormat="1" ht="14.4" customHeight="1">
      <c r="A726" s="39"/>
      <c r="B726" s="40"/>
      <c r="C726" s="205" t="s">
        <v>937</v>
      </c>
      <c r="D726" s="205" t="s">
        <v>121</v>
      </c>
      <c r="E726" s="206" t="s">
        <v>938</v>
      </c>
      <c r="F726" s="207" t="s">
        <v>939</v>
      </c>
      <c r="G726" s="208" t="s">
        <v>208</v>
      </c>
      <c r="H726" s="209">
        <v>206.5</v>
      </c>
      <c r="I726" s="210"/>
      <c r="J726" s="211">
        <f>ROUND(I726*H726,2)</f>
        <v>0</v>
      </c>
      <c r="K726" s="207" t="s">
        <v>125</v>
      </c>
      <c r="L726" s="45"/>
      <c r="M726" s="212" t="s">
        <v>19</v>
      </c>
      <c r="N726" s="213" t="s">
        <v>44</v>
      </c>
      <c r="O726" s="85"/>
      <c r="P726" s="214">
        <f>O726*H726</f>
        <v>0</v>
      </c>
      <c r="Q726" s="214">
        <v>0.00033</v>
      </c>
      <c r="R726" s="214">
        <f>Q726*H726</f>
        <v>0.068144999999999997</v>
      </c>
      <c r="S726" s="214">
        <v>0</v>
      </c>
      <c r="T726" s="215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16" t="s">
        <v>126</v>
      </c>
      <c r="AT726" s="216" t="s">
        <v>121</v>
      </c>
      <c r="AU726" s="216" t="s">
        <v>84</v>
      </c>
      <c r="AY726" s="18" t="s">
        <v>119</v>
      </c>
      <c r="BE726" s="217">
        <f>IF(N726="základní",J726,0)</f>
        <v>0</v>
      </c>
      <c r="BF726" s="217">
        <f>IF(N726="snížená",J726,0)</f>
        <v>0</v>
      </c>
      <c r="BG726" s="217">
        <f>IF(N726="zákl. přenesená",J726,0)</f>
        <v>0</v>
      </c>
      <c r="BH726" s="217">
        <f>IF(N726="sníž. přenesená",J726,0)</f>
        <v>0</v>
      </c>
      <c r="BI726" s="217">
        <f>IF(N726="nulová",J726,0)</f>
        <v>0</v>
      </c>
      <c r="BJ726" s="18" t="s">
        <v>81</v>
      </c>
      <c r="BK726" s="217">
        <f>ROUND(I726*H726,2)</f>
        <v>0</v>
      </c>
      <c r="BL726" s="18" t="s">
        <v>126</v>
      </c>
      <c r="BM726" s="216" t="s">
        <v>940</v>
      </c>
    </row>
    <row r="727" s="14" customFormat="1">
      <c r="A727" s="14"/>
      <c r="B727" s="230"/>
      <c r="C727" s="231"/>
      <c r="D727" s="220" t="s">
        <v>128</v>
      </c>
      <c r="E727" s="232" t="s">
        <v>19</v>
      </c>
      <c r="F727" s="233" t="s">
        <v>881</v>
      </c>
      <c r="G727" s="231"/>
      <c r="H727" s="232" t="s">
        <v>19</v>
      </c>
      <c r="I727" s="234"/>
      <c r="J727" s="231"/>
      <c r="K727" s="231"/>
      <c r="L727" s="235"/>
      <c r="M727" s="236"/>
      <c r="N727" s="237"/>
      <c r="O727" s="237"/>
      <c r="P727" s="237"/>
      <c r="Q727" s="237"/>
      <c r="R727" s="237"/>
      <c r="S727" s="237"/>
      <c r="T727" s="238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39" t="s">
        <v>128</v>
      </c>
      <c r="AU727" s="239" t="s">
        <v>84</v>
      </c>
      <c r="AV727" s="14" t="s">
        <v>81</v>
      </c>
      <c r="AW727" s="14" t="s">
        <v>34</v>
      </c>
      <c r="AX727" s="14" t="s">
        <v>73</v>
      </c>
      <c r="AY727" s="239" t="s">
        <v>119</v>
      </c>
    </row>
    <row r="728" s="13" customFormat="1">
      <c r="A728" s="13"/>
      <c r="B728" s="218"/>
      <c r="C728" s="219"/>
      <c r="D728" s="220" t="s">
        <v>128</v>
      </c>
      <c r="E728" s="221" t="s">
        <v>19</v>
      </c>
      <c r="F728" s="222" t="s">
        <v>941</v>
      </c>
      <c r="G728" s="219"/>
      <c r="H728" s="223">
        <v>36</v>
      </c>
      <c r="I728" s="224"/>
      <c r="J728" s="219"/>
      <c r="K728" s="219"/>
      <c r="L728" s="225"/>
      <c r="M728" s="226"/>
      <c r="N728" s="227"/>
      <c r="O728" s="227"/>
      <c r="P728" s="227"/>
      <c r="Q728" s="227"/>
      <c r="R728" s="227"/>
      <c r="S728" s="227"/>
      <c r="T728" s="228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29" t="s">
        <v>128</v>
      </c>
      <c r="AU728" s="229" t="s">
        <v>84</v>
      </c>
      <c r="AV728" s="13" t="s">
        <v>84</v>
      </c>
      <c r="AW728" s="13" t="s">
        <v>34</v>
      </c>
      <c r="AX728" s="13" t="s">
        <v>73</v>
      </c>
      <c r="AY728" s="229" t="s">
        <v>119</v>
      </c>
    </row>
    <row r="729" s="13" customFormat="1">
      <c r="A729" s="13"/>
      <c r="B729" s="218"/>
      <c r="C729" s="219"/>
      <c r="D729" s="220" t="s">
        <v>128</v>
      </c>
      <c r="E729" s="221" t="s">
        <v>19</v>
      </c>
      <c r="F729" s="222" t="s">
        <v>942</v>
      </c>
      <c r="G729" s="219"/>
      <c r="H729" s="223">
        <v>170.5</v>
      </c>
      <c r="I729" s="224"/>
      <c r="J729" s="219"/>
      <c r="K729" s="219"/>
      <c r="L729" s="225"/>
      <c r="M729" s="226"/>
      <c r="N729" s="227"/>
      <c r="O729" s="227"/>
      <c r="P729" s="227"/>
      <c r="Q729" s="227"/>
      <c r="R729" s="227"/>
      <c r="S729" s="227"/>
      <c r="T729" s="228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29" t="s">
        <v>128</v>
      </c>
      <c r="AU729" s="229" t="s">
        <v>84</v>
      </c>
      <c r="AV729" s="13" t="s">
        <v>84</v>
      </c>
      <c r="AW729" s="13" t="s">
        <v>34</v>
      </c>
      <c r="AX729" s="13" t="s">
        <v>73</v>
      </c>
      <c r="AY729" s="229" t="s">
        <v>119</v>
      </c>
    </row>
    <row r="730" s="15" customFormat="1">
      <c r="A730" s="15"/>
      <c r="B730" s="240"/>
      <c r="C730" s="241"/>
      <c r="D730" s="220" t="s">
        <v>128</v>
      </c>
      <c r="E730" s="242" t="s">
        <v>19</v>
      </c>
      <c r="F730" s="243" t="s">
        <v>218</v>
      </c>
      <c r="G730" s="241"/>
      <c r="H730" s="244">
        <v>206.5</v>
      </c>
      <c r="I730" s="245"/>
      <c r="J730" s="241"/>
      <c r="K730" s="241"/>
      <c r="L730" s="246"/>
      <c r="M730" s="247"/>
      <c r="N730" s="248"/>
      <c r="O730" s="248"/>
      <c r="P730" s="248"/>
      <c r="Q730" s="248"/>
      <c r="R730" s="248"/>
      <c r="S730" s="248"/>
      <c r="T730" s="249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50" t="s">
        <v>128</v>
      </c>
      <c r="AU730" s="250" t="s">
        <v>84</v>
      </c>
      <c r="AV730" s="15" t="s">
        <v>126</v>
      </c>
      <c r="AW730" s="15" t="s">
        <v>34</v>
      </c>
      <c r="AX730" s="15" t="s">
        <v>81</v>
      </c>
      <c r="AY730" s="250" t="s">
        <v>119</v>
      </c>
    </row>
    <row r="731" s="2" customFormat="1" ht="14.4" customHeight="1">
      <c r="A731" s="39"/>
      <c r="B731" s="40"/>
      <c r="C731" s="205" t="s">
        <v>943</v>
      </c>
      <c r="D731" s="205" t="s">
        <v>121</v>
      </c>
      <c r="E731" s="206" t="s">
        <v>944</v>
      </c>
      <c r="F731" s="207" t="s">
        <v>945</v>
      </c>
      <c r="G731" s="208" t="s">
        <v>208</v>
      </c>
      <c r="H731" s="209">
        <v>265</v>
      </c>
      <c r="I731" s="210"/>
      <c r="J731" s="211">
        <f>ROUND(I731*H731,2)</f>
        <v>0</v>
      </c>
      <c r="K731" s="207" t="s">
        <v>125</v>
      </c>
      <c r="L731" s="45"/>
      <c r="M731" s="212" t="s">
        <v>19</v>
      </c>
      <c r="N731" s="213" t="s">
        <v>44</v>
      </c>
      <c r="O731" s="85"/>
      <c r="P731" s="214">
        <f>O731*H731</f>
        <v>0</v>
      </c>
      <c r="Q731" s="214">
        <v>0.00038000000000000002</v>
      </c>
      <c r="R731" s="214">
        <f>Q731*H731</f>
        <v>0.10070000000000001</v>
      </c>
      <c r="S731" s="214">
        <v>0</v>
      </c>
      <c r="T731" s="215">
        <f>S731*H731</f>
        <v>0</v>
      </c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R731" s="216" t="s">
        <v>126</v>
      </c>
      <c r="AT731" s="216" t="s">
        <v>121</v>
      </c>
      <c r="AU731" s="216" t="s">
        <v>84</v>
      </c>
      <c r="AY731" s="18" t="s">
        <v>119</v>
      </c>
      <c r="BE731" s="217">
        <f>IF(N731="základní",J731,0)</f>
        <v>0</v>
      </c>
      <c r="BF731" s="217">
        <f>IF(N731="snížená",J731,0)</f>
        <v>0</v>
      </c>
      <c r="BG731" s="217">
        <f>IF(N731="zákl. přenesená",J731,0)</f>
        <v>0</v>
      </c>
      <c r="BH731" s="217">
        <f>IF(N731="sníž. přenesená",J731,0)</f>
        <v>0</v>
      </c>
      <c r="BI731" s="217">
        <f>IF(N731="nulová",J731,0)</f>
        <v>0</v>
      </c>
      <c r="BJ731" s="18" t="s">
        <v>81</v>
      </c>
      <c r="BK731" s="217">
        <f>ROUND(I731*H731,2)</f>
        <v>0</v>
      </c>
      <c r="BL731" s="18" t="s">
        <v>126</v>
      </c>
      <c r="BM731" s="216" t="s">
        <v>946</v>
      </c>
    </row>
    <row r="732" s="14" customFormat="1">
      <c r="A732" s="14"/>
      <c r="B732" s="230"/>
      <c r="C732" s="231"/>
      <c r="D732" s="220" t="s">
        <v>128</v>
      </c>
      <c r="E732" s="232" t="s">
        <v>19</v>
      </c>
      <c r="F732" s="233" t="s">
        <v>881</v>
      </c>
      <c r="G732" s="231"/>
      <c r="H732" s="232" t="s">
        <v>19</v>
      </c>
      <c r="I732" s="234"/>
      <c r="J732" s="231"/>
      <c r="K732" s="231"/>
      <c r="L732" s="235"/>
      <c r="M732" s="236"/>
      <c r="N732" s="237"/>
      <c r="O732" s="237"/>
      <c r="P732" s="237"/>
      <c r="Q732" s="237"/>
      <c r="R732" s="237"/>
      <c r="S732" s="237"/>
      <c r="T732" s="238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39" t="s">
        <v>128</v>
      </c>
      <c r="AU732" s="239" t="s">
        <v>84</v>
      </c>
      <c r="AV732" s="14" t="s">
        <v>81</v>
      </c>
      <c r="AW732" s="14" t="s">
        <v>34</v>
      </c>
      <c r="AX732" s="14" t="s">
        <v>73</v>
      </c>
      <c r="AY732" s="239" t="s">
        <v>119</v>
      </c>
    </row>
    <row r="733" s="13" customFormat="1">
      <c r="A733" s="13"/>
      <c r="B733" s="218"/>
      <c r="C733" s="219"/>
      <c r="D733" s="220" t="s">
        <v>128</v>
      </c>
      <c r="E733" s="221" t="s">
        <v>19</v>
      </c>
      <c r="F733" s="222" t="s">
        <v>947</v>
      </c>
      <c r="G733" s="219"/>
      <c r="H733" s="223">
        <v>265</v>
      </c>
      <c r="I733" s="224"/>
      <c r="J733" s="219"/>
      <c r="K733" s="219"/>
      <c r="L733" s="225"/>
      <c r="M733" s="226"/>
      <c r="N733" s="227"/>
      <c r="O733" s="227"/>
      <c r="P733" s="227"/>
      <c r="Q733" s="227"/>
      <c r="R733" s="227"/>
      <c r="S733" s="227"/>
      <c r="T733" s="228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29" t="s">
        <v>128</v>
      </c>
      <c r="AU733" s="229" t="s">
        <v>84</v>
      </c>
      <c r="AV733" s="13" t="s">
        <v>84</v>
      </c>
      <c r="AW733" s="13" t="s">
        <v>34</v>
      </c>
      <c r="AX733" s="13" t="s">
        <v>81</v>
      </c>
      <c r="AY733" s="229" t="s">
        <v>119</v>
      </c>
    </row>
    <row r="734" s="2" customFormat="1" ht="14.4" customHeight="1">
      <c r="A734" s="39"/>
      <c r="B734" s="40"/>
      <c r="C734" s="205" t="s">
        <v>948</v>
      </c>
      <c r="D734" s="205" t="s">
        <v>121</v>
      </c>
      <c r="E734" s="206" t="s">
        <v>949</v>
      </c>
      <c r="F734" s="207" t="s">
        <v>950</v>
      </c>
      <c r="G734" s="208" t="s">
        <v>124</v>
      </c>
      <c r="H734" s="209">
        <v>2</v>
      </c>
      <c r="I734" s="210"/>
      <c r="J734" s="211">
        <f>ROUND(I734*H734,2)</f>
        <v>0</v>
      </c>
      <c r="K734" s="207" t="s">
        <v>125</v>
      </c>
      <c r="L734" s="45"/>
      <c r="M734" s="212" t="s">
        <v>19</v>
      </c>
      <c r="N734" s="213" t="s">
        <v>44</v>
      </c>
      <c r="O734" s="85"/>
      <c r="P734" s="214">
        <f>O734*H734</f>
        <v>0</v>
      </c>
      <c r="Q734" s="214">
        <v>0.0025999999999999999</v>
      </c>
      <c r="R734" s="214">
        <f>Q734*H734</f>
        <v>0.0051999999999999998</v>
      </c>
      <c r="S734" s="214">
        <v>0</v>
      </c>
      <c r="T734" s="215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16" t="s">
        <v>126</v>
      </c>
      <c r="AT734" s="216" t="s">
        <v>121</v>
      </c>
      <c r="AU734" s="216" t="s">
        <v>84</v>
      </c>
      <c r="AY734" s="18" t="s">
        <v>119</v>
      </c>
      <c r="BE734" s="217">
        <f>IF(N734="základní",J734,0)</f>
        <v>0</v>
      </c>
      <c r="BF734" s="217">
        <f>IF(N734="snížená",J734,0)</f>
        <v>0</v>
      </c>
      <c r="BG734" s="217">
        <f>IF(N734="zákl. přenesená",J734,0)</f>
        <v>0</v>
      </c>
      <c r="BH734" s="217">
        <f>IF(N734="sníž. přenesená",J734,0)</f>
        <v>0</v>
      </c>
      <c r="BI734" s="217">
        <f>IF(N734="nulová",J734,0)</f>
        <v>0</v>
      </c>
      <c r="BJ734" s="18" t="s">
        <v>81</v>
      </c>
      <c r="BK734" s="217">
        <f>ROUND(I734*H734,2)</f>
        <v>0</v>
      </c>
      <c r="BL734" s="18" t="s">
        <v>126</v>
      </c>
      <c r="BM734" s="216" t="s">
        <v>951</v>
      </c>
    </row>
    <row r="735" s="14" customFormat="1">
      <c r="A735" s="14"/>
      <c r="B735" s="230"/>
      <c r="C735" s="231"/>
      <c r="D735" s="220" t="s">
        <v>128</v>
      </c>
      <c r="E735" s="232" t="s">
        <v>19</v>
      </c>
      <c r="F735" s="233" t="s">
        <v>881</v>
      </c>
      <c r="G735" s="231"/>
      <c r="H735" s="232" t="s">
        <v>19</v>
      </c>
      <c r="I735" s="234"/>
      <c r="J735" s="231"/>
      <c r="K735" s="231"/>
      <c r="L735" s="235"/>
      <c r="M735" s="236"/>
      <c r="N735" s="237"/>
      <c r="O735" s="237"/>
      <c r="P735" s="237"/>
      <c r="Q735" s="237"/>
      <c r="R735" s="237"/>
      <c r="S735" s="237"/>
      <c r="T735" s="238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39" t="s">
        <v>128</v>
      </c>
      <c r="AU735" s="239" t="s">
        <v>84</v>
      </c>
      <c r="AV735" s="14" t="s">
        <v>81</v>
      </c>
      <c r="AW735" s="14" t="s">
        <v>34</v>
      </c>
      <c r="AX735" s="14" t="s">
        <v>73</v>
      </c>
      <c r="AY735" s="239" t="s">
        <v>119</v>
      </c>
    </row>
    <row r="736" s="13" customFormat="1">
      <c r="A736" s="13"/>
      <c r="B736" s="218"/>
      <c r="C736" s="219"/>
      <c r="D736" s="220" t="s">
        <v>128</v>
      </c>
      <c r="E736" s="221" t="s">
        <v>19</v>
      </c>
      <c r="F736" s="222" t="s">
        <v>952</v>
      </c>
      <c r="G736" s="219"/>
      <c r="H736" s="223">
        <v>2</v>
      </c>
      <c r="I736" s="224"/>
      <c r="J736" s="219"/>
      <c r="K736" s="219"/>
      <c r="L736" s="225"/>
      <c r="M736" s="226"/>
      <c r="N736" s="227"/>
      <c r="O736" s="227"/>
      <c r="P736" s="227"/>
      <c r="Q736" s="227"/>
      <c r="R736" s="227"/>
      <c r="S736" s="227"/>
      <c r="T736" s="228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29" t="s">
        <v>128</v>
      </c>
      <c r="AU736" s="229" t="s">
        <v>84</v>
      </c>
      <c r="AV736" s="13" t="s">
        <v>84</v>
      </c>
      <c r="AW736" s="13" t="s">
        <v>34</v>
      </c>
      <c r="AX736" s="13" t="s">
        <v>81</v>
      </c>
      <c r="AY736" s="229" t="s">
        <v>119</v>
      </c>
    </row>
    <row r="737" s="2" customFormat="1" ht="24.15" customHeight="1">
      <c r="A737" s="39"/>
      <c r="B737" s="40"/>
      <c r="C737" s="205" t="s">
        <v>953</v>
      </c>
      <c r="D737" s="205" t="s">
        <v>121</v>
      </c>
      <c r="E737" s="206" t="s">
        <v>954</v>
      </c>
      <c r="F737" s="207" t="s">
        <v>955</v>
      </c>
      <c r="G737" s="208" t="s">
        <v>208</v>
      </c>
      <c r="H737" s="209">
        <v>471.5</v>
      </c>
      <c r="I737" s="210"/>
      <c r="J737" s="211">
        <f>ROUND(I737*H737,2)</f>
        <v>0</v>
      </c>
      <c r="K737" s="207" t="s">
        <v>125</v>
      </c>
      <c r="L737" s="45"/>
      <c r="M737" s="212" t="s">
        <v>19</v>
      </c>
      <c r="N737" s="213" t="s">
        <v>44</v>
      </c>
      <c r="O737" s="85"/>
      <c r="P737" s="214">
        <f>O737*H737</f>
        <v>0</v>
      </c>
      <c r="Q737" s="214">
        <v>0</v>
      </c>
      <c r="R737" s="214">
        <f>Q737*H737</f>
        <v>0</v>
      </c>
      <c r="S737" s="214">
        <v>0</v>
      </c>
      <c r="T737" s="215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16" t="s">
        <v>126</v>
      </c>
      <c r="AT737" s="216" t="s">
        <v>121</v>
      </c>
      <c r="AU737" s="216" t="s">
        <v>84</v>
      </c>
      <c r="AY737" s="18" t="s">
        <v>119</v>
      </c>
      <c r="BE737" s="217">
        <f>IF(N737="základní",J737,0)</f>
        <v>0</v>
      </c>
      <c r="BF737" s="217">
        <f>IF(N737="snížená",J737,0)</f>
        <v>0</v>
      </c>
      <c r="BG737" s="217">
        <f>IF(N737="zákl. přenesená",J737,0)</f>
        <v>0</v>
      </c>
      <c r="BH737" s="217">
        <f>IF(N737="sníž. přenesená",J737,0)</f>
        <v>0</v>
      </c>
      <c r="BI737" s="217">
        <f>IF(N737="nulová",J737,0)</f>
        <v>0</v>
      </c>
      <c r="BJ737" s="18" t="s">
        <v>81</v>
      </c>
      <c r="BK737" s="217">
        <f>ROUND(I737*H737,2)</f>
        <v>0</v>
      </c>
      <c r="BL737" s="18" t="s">
        <v>126</v>
      </c>
      <c r="BM737" s="216" t="s">
        <v>956</v>
      </c>
    </row>
    <row r="738" s="2" customFormat="1" ht="24.15" customHeight="1">
      <c r="A738" s="39"/>
      <c r="B738" s="40"/>
      <c r="C738" s="205" t="s">
        <v>957</v>
      </c>
      <c r="D738" s="205" t="s">
        <v>121</v>
      </c>
      <c r="E738" s="206" t="s">
        <v>958</v>
      </c>
      <c r="F738" s="207" t="s">
        <v>959</v>
      </c>
      <c r="G738" s="208" t="s">
        <v>124</v>
      </c>
      <c r="H738" s="209">
        <v>2</v>
      </c>
      <c r="I738" s="210"/>
      <c r="J738" s="211">
        <f>ROUND(I738*H738,2)</f>
        <v>0</v>
      </c>
      <c r="K738" s="207" t="s">
        <v>125</v>
      </c>
      <c r="L738" s="45"/>
      <c r="M738" s="212" t="s">
        <v>19</v>
      </c>
      <c r="N738" s="213" t="s">
        <v>44</v>
      </c>
      <c r="O738" s="85"/>
      <c r="P738" s="214">
        <f>O738*H738</f>
        <v>0</v>
      </c>
      <c r="Q738" s="214">
        <v>1.0000000000000001E-05</v>
      </c>
      <c r="R738" s="214">
        <f>Q738*H738</f>
        <v>2.0000000000000002E-05</v>
      </c>
      <c r="S738" s="214">
        <v>0</v>
      </c>
      <c r="T738" s="215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16" t="s">
        <v>126</v>
      </c>
      <c r="AT738" s="216" t="s">
        <v>121</v>
      </c>
      <c r="AU738" s="216" t="s">
        <v>84</v>
      </c>
      <c r="AY738" s="18" t="s">
        <v>119</v>
      </c>
      <c r="BE738" s="217">
        <f>IF(N738="základní",J738,0)</f>
        <v>0</v>
      </c>
      <c r="BF738" s="217">
        <f>IF(N738="snížená",J738,0)</f>
        <v>0</v>
      </c>
      <c r="BG738" s="217">
        <f>IF(N738="zákl. přenesená",J738,0)</f>
        <v>0</v>
      </c>
      <c r="BH738" s="217">
        <f>IF(N738="sníž. přenesená",J738,0)</f>
        <v>0</v>
      </c>
      <c r="BI738" s="217">
        <f>IF(N738="nulová",J738,0)</f>
        <v>0</v>
      </c>
      <c r="BJ738" s="18" t="s">
        <v>81</v>
      </c>
      <c r="BK738" s="217">
        <f>ROUND(I738*H738,2)</f>
        <v>0</v>
      </c>
      <c r="BL738" s="18" t="s">
        <v>126</v>
      </c>
      <c r="BM738" s="216" t="s">
        <v>960</v>
      </c>
    </row>
    <row r="739" s="2" customFormat="1" ht="24.15" customHeight="1">
      <c r="A739" s="39"/>
      <c r="B739" s="40"/>
      <c r="C739" s="205" t="s">
        <v>961</v>
      </c>
      <c r="D739" s="205" t="s">
        <v>121</v>
      </c>
      <c r="E739" s="206" t="s">
        <v>962</v>
      </c>
      <c r="F739" s="207" t="s">
        <v>963</v>
      </c>
      <c r="G739" s="208" t="s">
        <v>208</v>
      </c>
      <c r="H739" s="209">
        <v>641.69000000000005</v>
      </c>
      <c r="I739" s="210"/>
      <c r="J739" s="211">
        <f>ROUND(I739*H739,2)</f>
        <v>0</v>
      </c>
      <c r="K739" s="207" t="s">
        <v>125</v>
      </c>
      <c r="L739" s="45"/>
      <c r="M739" s="212" t="s">
        <v>19</v>
      </c>
      <c r="N739" s="213" t="s">
        <v>44</v>
      </c>
      <c r="O739" s="85"/>
      <c r="P739" s="214">
        <f>O739*H739</f>
        <v>0</v>
      </c>
      <c r="Q739" s="214">
        <v>0.15540000000000001</v>
      </c>
      <c r="R739" s="214">
        <f>Q739*H739</f>
        <v>99.718626000000015</v>
      </c>
      <c r="S739" s="214">
        <v>0</v>
      </c>
      <c r="T739" s="215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16" t="s">
        <v>126</v>
      </c>
      <c r="AT739" s="216" t="s">
        <v>121</v>
      </c>
      <c r="AU739" s="216" t="s">
        <v>84</v>
      </c>
      <c r="AY739" s="18" t="s">
        <v>119</v>
      </c>
      <c r="BE739" s="217">
        <f>IF(N739="základní",J739,0)</f>
        <v>0</v>
      </c>
      <c r="BF739" s="217">
        <f>IF(N739="snížená",J739,0)</f>
        <v>0</v>
      </c>
      <c r="BG739" s="217">
        <f>IF(N739="zákl. přenesená",J739,0)</f>
        <v>0</v>
      </c>
      <c r="BH739" s="217">
        <f>IF(N739="sníž. přenesená",J739,0)</f>
        <v>0</v>
      </c>
      <c r="BI739" s="217">
        <f>IF(N739="nulová",J739,0)</f>
        <v>0</v>
      </c>
      <c r="BJ739" s="18" t="s">
        <v>81</v>
      </c>
      <c r="BK739" s="217">
        <f>ROUND(I739*H739,2)</f>
        <v>0</v>
      </c>
      <c r="BL739" s="18" t="s">
        <v>126</v>
      </c>
      <c r="BM739" s="216" t="s">
        <v>964</v>
      </c>
    </row>
    <row r="740" s="14" customFormat="1">
      <c r="A740" s="14"/>
      <c r="B740" s="230"/>
      <c r="C740" s="231"/>
      <c r="D740" s="220" t="s">
        <v>128</v>
      </c>
      <c r="E740" s="232" t="s">
        <v>19</v>
      </c>
      <c r="F740" s="233" t="s">
        <v>245</v>
      </c>
      <c r="G740" s="231"/>
      <c r="H740" s="232" t="s">
        <v>19</v>
      </c>
      <c r="I740" s="234"/>
      <c r="J740" s="231"/>
      <c r="K740" s="231"/>
      <c r="L740" s="235"/>
      <c r="M740" s="236"/>
      <c r="N740" s="237"/>
      <c r="O740" s="237"/>
      <c r="P740" s="237"/>
      <c r="Q740" s="237"/>
      <c r="R740" s="237"/>
      <c r="S740" s="237"/>
      <c r="T740" s="238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39" t="s">
        <v>128</v>
      </c>
      <c r="AU740" s="239" t="s">
        <v>84</v>
      </c>
      <c r="AV740" s="14" t="s">
        <v>81</v>
      </c>
      <c r="AW740" s="14" t="s">
        <v>34</v>
      </c>
      <c r="AX740" s="14" t="s">
        <v>73</v>
      </c>
      <c r="AY740" s="239" t="s">
        <v>119</v>
      </c>
    </row>
    <row r="741" s="13" customFormat="1">
      <c r="A741" s="13"/>
      <c r="B741" s="218"/>
      <c r="C741" s="219"/>
      <c r="D741" s="220" t="s">
        <v>128</v>
      </c>
      <c r="E741" s="221" t="s">
        <v>19</v>
      </c>
      <c r="F741" s="222" t="s">
        <v>965</v>
      </c>
      <c r="G741" s="219"/>
      <c r="H741" s="223">
        <v>515</v>
      </c>
      <c r="I741" s="224"/>
      <c r="J741" s="219"/>
      <c r="K741" s="219"/>
      <c r="L741" s="225"/>
      <c r="M741" s="226"/>
      <c r="N741" s="227"/>
      <c r="O741" s="227"/>
      <c r="P741" s="227"/>
      <c r="Q741" s="227"/>
      <c r="R741" s="227"/>
      <c r="S741" s="227"/>
      <c r="T741" s="228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29" t="s">
        <v>128</v>
      </c>
      <c r="AU741" s="229" t="s">
        <v>84</v>
      </c>
      <c r="AV741" s="13" t="s">
        <v>84</v>
      </c>
      <c r="AW741" s="13" t="s">
        <v>34</v>
      </c>
      <c r="AX741" s="13" t="s">
        <v>73</v>
      </c>
      <c r="AY741" s="229" t="s">
        <v>119</v>
      </c>
    </row>
    <row r="742" s="13" customFormat="1">
      <c r="A742" s="13"/>
      <c r="B742" s="218"/>
      <c r="C742" s="219"/>
      <c r="D742" s="220" t="s">
        <v>128</v>
      </c>
      <c r="E742" s="221" t="s">
        <v>19</v>
      </c>
      <c r="F742" s="222" t="s">
        <v>966</v>
      </c>
      <c r="G742" s="219"/>
      <c r="H742" s="223">
        <v>19</v>
      </c>
      <c r="I742" s="224"/>
      <c r="J742" s="219"/>
      <c r="K742" s="219"/>
      <c r="L742" s="225"/>
      <c r="M742" s="226"/>
      <c r="N742" s="227"/>
      <c r="O742" s="227"/>
      <c r="P742" s="227"/>
      <c r="Q742" s="227"/>
      <c r="R742" s="227"/>
      <c r="S742" s="227"/>
      <c r="T742" s="228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29" t="s">
        <v>128</v>
      </c>
      <c r="AU742" s="229" t="s">
        <v>84</v>
      </c>
      <c r="AV742" s="13" t="s">
        <v>84</v>
      </c>
      <c r="AW742" s="13" t="s">
        <v>34</v>
      </c>
      <c r="AX742" s="13" t="s">
        <v>73</v>
      </c>
      <c r="AY742" s="229" t="s">
        <v>119</v>
      </c>
    </row>
    <row r="743" s="13" customFormat="1">
      <c r="A743" s="13"/>
      <c r="B743" s="218"/>
      <c r="C743" s="219"/>
      <c r="D743" s="220" t="s">
        <v>128</v>
      </c>
      <c r="E743" s="221" t="s">
        <v>19</v>
      </c>
      <c r="F743" s="222" t="s">
        <v>967</v>
      </c>
      <c r="G743" s="219"/>
      <c r="H743" s="223">
        <v>20.41</v>
      </c>
      <c r="I743" s="224"/>
      <c r="J743" s="219"/>
      <c r="K743" s="219"/>
      <c r="L743" s="225"/>
      <c r="M743" s="226"/>
      <c r="N743" s="227"/>
      <c r="O743" s="227"/>
      <c r="P743" s="227"/>
      <c r="Q743" s="227"/>
      <c r="R743" s="227"/>
      <c r="S743" s="227"/>
      <c r="T743" s="228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29" t="s">
        <v>128</v>
      </c>
      <c r="AU743" s="229" t="s">
        <v>84</v>
      </c>
      <c r="AV743" s="13" t="s">
        <v>84</v>
      </c>
      <c r="AW743" s="13" t="s">
        <v>34</v>
      </c>
      <c r="AX743" s="13" t="s">
        <v>73</v>
      </c>
      <c r="AY743" s="229" t="s">
        <v>119</v>
      </c>
    </row>
    <row r="744" s="14" customFormat="1">
      <c r="A744" s="14"/>
      <c r="B744" s="230"/>
      <c r="C744" s="231"/>
      <c r="D744" s="220" t="s">
        <v>128</v>
      </c>
      <c r="E744" s="232" t="s">
        <v>19</v>
      </c>
      <c r="F744" s="233" t="s">
        <v>247</v>
      </c>
      <c r="G744" s="231"/>
      <c r="H744" s="232" t="s">
        <v>19</v>
      </c>
      <c r="I744" s="234"/>
      <c r="J744" s="231"/>
      <c r="K744" s="231"/>
      <c r="L744" s="235"/>
      <c r="M744" s="236"/>
      <c r="N744" s="237"/>
      <c r="O744" s="237"/>
      <c r="P744" s="237"/>
      <c r="Q744" s="237"/>
      <c r="R744" s="237"/>
      <c r="S744" s="237"/>
      <c r="T744" s="238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39" t="s">
        <v>128</v>
      </c>
      <c r="AU744" s="239" t="s">
        <v>84</v>
      </c>
      <c r="AV744" s="14" t="s">
        <v>81</v>
      </c>
      <c r="AW744" s="14" t="s">
        <v>34</v>
      </c>
      <c r="AX744" s="14" t="s">
        <v>73</v>
      </c>
      <c r="AY744" s="239" t="s">
        <v>119</v>
      </c>
    </row>
    <row r="745" s="13" customFormat="1">
      <c r="A745" s="13"/>
      <c r="B745" s="218"/>
      <c r="C745" s="219"/>
      <c r="D745" s="220" t="s">
        <v>128</v>
      </c>
      <c r="E745" s="221" t="s">
        <v>19</v>
      </c>
      <c r="F745" s="222" t="s">
        <v>968</v>
      </c>
      <c r="G745" s="219"/>
      <c r="H745" s="223">
        <v>81</v>
      </c>
      <c r="I745" s="224"/>
      <c r="J745" s="219"/>
      <c r="K745" s="219"/>
      <c r="L745" s="225"/>
      <c r="M745" s="226"/>
      <c r="N745" s="227"/>
      <c r="O745" s="227"/>
      <c r="P745" s="227"/>
      <c r="Q745" s="227"/>
      <c r="R745" s="227"/>
      <c r="S745" s="227"/>
      <c r="T745" s="228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29" t="s">
        <v>128</v>
      </c>
      <c r="AU745" s="229" t="s">
        <v>84</v>
      </c>
      <c r="AV745" s="13" t="s">
        <v>84</v>
      </c>
      <c r="AW745" s="13" t="s">
        <v>34</v>
      </c>
      <c r="AX745" s="13" t="s">
        <v>73</v>
      </c>
      <c r="AY745" s="229" t="s">
        <v>119</v>
      </c>
    </row>
    <row r="746" s="13" customFormat="1">
      <c r="A746" s="13"/>
      <c r="B746" s="218"/>
      <c r="C746" s="219"/>
      <c r="D746" s="220" t="s">
        <v>128</v>
      </c>
      <c r="E746" s="221" t="s">
        <v>19</v>
      </c>
      <c r="F746" s="222" t="s">
        <v>969</v>
      </c>
      <c r="G746" s="219"/>
      <c r="H746" s="223">
        <v>6.2800000000000002</v>
      </c>
      <c r="I746" s="224"/>
      <c r="J746" s="219"/>
      <c r="K746" s="219"/>
      <c r="L746" s="225"/>
      <c r="M746" s="226"/>
      <c r="N746" s="227"/>
      <c r="O746" s="227"/>
      <c r="P746" s="227"/>
      <c r="Q746" s="227"/>
      <c r="R746" s="227"/>
      <c r="S746" s="227"/>
      <c r="T746" s="228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29" t="s">
        <v>128</v>
      </c>
      <c r="AU746" s="229" t="s">
        <v>84</v>
      </c>
      <c r="AV746" s="13" t="s">
        <v>84</v>
      </c>
      <c r="AW746" s="13" t="s">
        <v>34</v>
      </c>
      <c r="AX746" s="13" t="s">
        <v>73</v>
      </c>
      <c r="AY746" s="229" t="s">
        <v>119</v>
      </c>
    </row>
    <row r="747" s="15" customFormat="1">
      <c r="A747" s="15"/>
      <c r="B747" s="240"/>
      <c r="C747" s="241"/>
      <c r="D747" s="220" t="s">
        <v>128</v>
      </c>
      <c r="E747" s="242" t="s">
        <v>19</v>
      </c>
      <c r="F747" s="243" t="s">
        <v>218</v>
      </c>
      <c r="G747" s="241"/>
      <c r="H747" s="244">
        <v>641.68999999999994</v>
      </c>
      <c r="I747" s="245"/>
      <c r="J747" s="241"/>
      <c r="K747" s="241"/>
      <c r="L747" s="246"/>
      <c r="M747" s="247"/>
      <c r="N747" s="248"/>
      <c r="O747" s="248"/>
      <c r="P747" s="248"/>
      <c r="Q747" s="248"/>
      <c r="R747" s="248"/>
      <c r="S747" s="248"/>
      <c r="T747" s="249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T747" s="250" t="s">
        <v>128</v>
      </c>
      <c r="AU747" s="250" t="s">
        <v>84</v>
      </c>
      <c r="AV747" s="15" t="s">
        <v>126</v>
      </c>
      <c r="AW747" s="15" t="s">
        <v>34</v>
      </c>
      <c r="AX747" s="15" t="s">
        <v>81</v>
      </c>
      <c r="AY747" s="250" t="s">
        <v>119</v>
      </c>
    </row>
    <row r="748" s="2" customFormat="1" ht="14.4" customHeight="1">
      <c r="A748" s="39"/>
      <c r="B748" s="40"/>
      <c r="C748" s="251" t="s">
        <v>970</v>
      </c>
      <c r="D748" s="251" t="s">
        <v>407</v>
      </c>
      <c r="E748" s="252" t="s">
        <v>971</v>
      </c>
      <c r="F748" s="253" t="s">
        <v>972</v>
      </c>
      <c r="G748" s="254" t="s">
        <v>208</v>
      </c>
      <c r="H748" s="255">
        <v>607.91999999999996</v>
      </c>
      <c r="I748" s="256"/>
      <c r="J748" s="257">
        <f>ROUND(I748*H748,2)</f>
        <v>0</v>
      </c>
      <c r="K748" s="253" t="s">
        <v>125</v>
      </c>
      <c r="L748" s="258"/>
      <c r="M748" s="259" t="s">
        <v>19</v>
      </c>
      <c r="N748" s="260" t="s">
        <v>44</v>
      </c>
      <c r="O748" s="85"/>
      <c r="P748" s="214">
        <f>O748*H748</f>
        <v>0</v>
      </c>
      <c r="Q748" s="214">
        <v>0.10199999999999999</v>
      </c>
      <c r="R748" s="214">
        <f>Q748*H748</f>
        <v>62.007839999999995</v>
      </c>
      <c r="S748" s="214">
        <v>0</v>
      </c>
      <c r="T748" s="215">
        <f>S748*H748</f>
        <v>0</v>
      </c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R748" s="216" t="s">
        <v>158</v>
      </c>
      <c r="AT748" s="216" t="s">
        <v>407</v>
      </c>
      <c r="AU748" s="216" t="s">
        <v>84</v>
      </c>
      <c r="AY748" s="18" t="s">
        <v>119</v>
      </c>
      <c r="BE748" s="217">
        <f>IF(N748="základní",J748,0)</f>
        <v>0</v>
      </c>
      <c r="BF748" s="217">
        <f>IF(N748="snížená",J748,0)</f>
        <v>0</v>
      </c>
      <c r="BG748" s="217">
        <f>IF(N748="zákl. přenesená",J748,0)</f>
        <v>0</v>
      </c>
      <c r="BH748" s="217">
        <f>IF(N748="sníž. přenesená",J748,0)</f>
        <v>0</v>
      </c>
      <c r="BI748" s="217">
        <f>IF(N748="nulová",J748,0)</f>
        <v>0</v>
      </c>
      <c r="BJ748" s="18" t="s">
        <v>81</v>
      </c>
      <c r="BK748" s="217">
        <f>ROUND(I748*H748,2)</f>
        <v>0</v>
      </c>
      <c r="BL748" s="18" t="s">
        <v>126</v>
      </c>
      <c r="BM748" s="216" t="s">
        <v>973</v>
      </c>
    </row>
    <row r="749" s="14" customFormat="1">
      <c r="A749" s="14"/>
      <c r="B749" s="230"/>
      <c r="C749" s="231"/>
      <c r="D749" s="220" t="s">
        <v>128</v>
      </c>
      <c r="E749" s="232" t="s">
        <v>19</v>
      </c>
      <c r="F749" s="233" t="s">
        <v>974</v>
      </c>
      <c r="G749" s="231"/>
      <c r="H749" s="232" t="s">
        <v>19</v>
      </c>
      <c r="I749" s="234"/>
      <c r="J749" s="231"/>
      <c r="K749" s="231"/>
      <c r="L749" s="235"/>
      <c r="M749" s="236"/>
      <c r="N749" s="237"/>
      <c r="O749" s="237"/>
      <c r="P749" s="237"/>
      <c r="Q749" s="237"/>
      <c r="R749" s="237"/>
      <c r="S749" s="237"/>
      <c r="T749" s="238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39" t="s">
        <v>128</v>
      </c>
      <c r="AU749" s="239" t="s">
        <v>84</v>
      </c>
      <c r="AV749" s="14" t="s">
        <v>81</v>
      </c>
      <c r="AW749" s="14" t="s">
        <v>34</v>
      </c>
      <c r="AX749" s="14" t="s">
        <v>73</v>
      </c>
      <c r="AY749" s="239" t="s">
        <v>119</v>
      </c>
    </row>
    <row r="750" s="13" customFormat="1">
      <c r="A750" s="13"/>
      <c r="B750" s="218"/>
      <c r="C750" s="219"/>
      <c r="D750" s="220" t="s">
        <v>128</v>
      </c>
      <c r="E750" s="221" t="s">
        <v>19</v>
      </c>
      <c r="F750" s="222" t="s">
        <v>975</v>
      </c>
      <c r="G750" s="219"/>
      <c r="H750" s="223">
        <v>515</v>
      </c>
      <c r="I750" s="224"/>
      <c r="J750" s="219"/>
      <c r="K750" s="219"/>
      <c r="L750" s="225"/>
      <c r="M750" s="226"/>
      <c r="N750" s="227"/>
      <c r="O750" s="227"/>
      <c r="P750" s="227"/>
      <c r="Q750" s="227"/>
      <c r="R750" s="227"/>
      <c r="S750" s="227"/>
      <c r="T750" s="228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29" t="s">
        <v>128</v>
      </c>
      <c r="AU750" s="229" t="s">
        <v>84</v>
      </c>
      <c r="AV750" s="13" t="s">
        <v>84</v>
      </c>
      <c r="AW750" s="13" t="s">
        <v>34</v>
      </c>
      <c r="AX750" s="13" t="s">
        <v>73</v>
      </c>
      <c r="AY750" s="229" t="s">
        <v>119</v>
      </c>
    </row>
    <row r="751" s="13" customFormat="1">
      <c r="A751" s="13"/>
      <c r="B751" s="218"/>
      <c r="C751" s="219"/>
      <c r="D751" s="220" t="s">
        <v>128</v>
      </c>
      <c r="E751" s="221" t="s">
        <v>19</v>
      </c>
      <c r="F751" s="222" t="s">
        <v>976</v>
      </c>
      <c r="G751" s="219"/>
      <c r="H751" s="223">
        <v>81</v>
      </c>
      <c r="I751" s="224"/>
      <c r="J751" s="219"/>
      <c r="K751" s="219"/>
      <c r="L751" s="225"/>
      <c r="M751" s="226"/>
      <c r="N751" s="227"/>
      <c r="O751" s="227"/>
      <c r="P751" s="227"/>
      <c r="Q751" s="227"/>
      <c r="R751" s="227"/>
      <c r="S751" s="227"/>
      <c r="T751" s="228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29" t="s">
        <v>128</v>
      </c>
      <c r="AU751" s="229" t="s">
        <v>84</v>
      </c>
      <c r="AV751" s="13" t="s">
        <v>84</v>
      </c>
      <c r="AW751" s="13" t="s">
        <v>34</v>
      </c>
      <c r="AX751" s="13" t="s">
        <v>73</v>
      </c>
      <c r="AY751" s="229" t="s">
        <v>119</v>
      </c>
    </row>
    <row r="752" s="15" customFormat="1">
      <c r="A752" s="15"/>
      <c r="B752" s="240"/>
      <c r="C752" s="241"/>
      <c r="D752" s="220" t="s">
        <v>128</v>
      </c>
      <c r="E752" s="242" t="s">
        <v>19</v>
      </c>
      <c r="F752" s="243" t="s">
        <v>218</v>
      </c>
      <c r="G752" s="241"/>
      <c r="H752" s="244">
        <v>596</v>
      </c>
      <c r="I752" s="245"/>
      <c r="J752" s="241"/>
      <c r="K752" s="241"/>
      <c r="L752" s="246"/>
      <c r="M752" s="247"/>
      <c r="N752" s="248"/>
      <c r="O752" s="248"/>
      <c r="P752" s="248"/>
      <c r="Q752" s="248"/>
      <c r="R752" s="248"/>
      <c r="S752" s="248"/>
      <c r="T752" s="249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T752" s="250" t="s">
        <v>128</v>
      </c>
      <c r="AU752" s="250" t="s">
        <v>84</v>
      </c>
      <c r="AV752" s="15" t="s">
        <v>126</v>
      </c>
      <c r="AW752" s="15" t="s">
        <v>34</v>
      </c>
      <c r="AX752" s="15" t="s">
        <v>81</v>
      </c>
      <c r="AY752" s="250" t="s">
        <v>119</v>
      </c>
    </row>
    <row r="753" s="13" customFormat="1">
      <c r="A753" s="13"/>
      <c r="B753" s="218"/>
      <c r="C753" s="219"/>
      <c r="D753" s="220" t="s">
        <v>128</v>
      </c>
      <c r="E753" s="219"/>
      <c r="F753" s="222" t="s">
        <v>977</v>
      </c>
      <c r="G753" s="219"/>
      <c r="H753" s="223">
        <v>607.91999999999996</v>
      </c>
      <c r="I753" s="224"/>
      <c r="J753" s="219"/>
      <c r="K753" s="219"/>
      <c r="L753" s="225"/>
      <c r="M753" s="226"/>
      <c r="N753" s="227"/>
      <c r="O753" s="227"/>
      <c r="P753" s="227"/>
      <c r="Q753" s="227"/>
      <c r="R753" s="227"/>
      <c r="S753" s="227"/>
      <c r="T753" s="228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29" t="s">
        <v>128</v>
      </c>
      <c r="AU753" s="229" t="s">
        <v>84</v>
      </c>
      <c r="AV753" s="13" t="s">
        <v>84</v>
      </c>
      <c r="AW753" s="13" t="s">
        <v>4</v>
      </c>
      <c r="AX753" s="13" t="s">
        <v>81</v>
      </c>
      <c r="AY753" s="229" t="s">
        <v>119</v>
      </c>
    </row>
    <row r="754" s="2" customFormat="1" ht="14.4" customHeight="1">
      <c r="A754" s="39"/>
      <c r="B754" s="40"/>
      <c r="C754" s="251" t="s">
        <v>978</v>
      </c>
      <c r="D754" s="251" t="s">
        <v>407</v>
      </c>
      <c r="E754" s="252" t="s">
        <v>979</v>
      </c>
      <c r="F754" s="253" t="s">
        <v>980</v>
      </c>
      <c r="G754" s="254" t="s">
        <v>208</v>
      </c>
      <c r="H754" s="255">
        <v>19</v>
      </c>
      <c r="I754" s="256"/>
      <c r="J754" s="257">
        <f>ROUND(I754*H754,2)</f>
        <v>0</v>
      </c>
      <c r="K754" s="253" t="s">
        <v>125</v>
      </c>
      <c r="L754" s="258"/>
      <c r="M754" s="259" t="s">
        <v>19</v>
      </c>
      <c r="N754" s="260" t="s">
        <v>44</v>
      </c>
      <c r="O754" s="85"/>
      <c r="P754" s="214">
        <f>O754*H754</f>
        <v>0</v>
      </c>
      <c r="Q754" s="214">
        <v>0.080000000000000002</v>
      </c>
      <c r="R754" s="214">
        <f>Q754*H754</f>
        <v>1.52</v>
      </c>
      <c r="S754" s="214">
        <v>0</v>
      </c>
      <c r="T754" s="215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16" t="s">
        <v>158</v>
      </c>
      <c r="AT754" s="216" t="s">
        <v>407</v>
      </c>
      <c r="AU754" s="216" t="s">
        <v>84</v>
      </c>
      <c r="AY754" s="18" t="s">
        <v>119</v>
      </c>
      <c r="BE754" s="217">
        <f>IF(N754="základní",J754,0)</f>
        <v>0</v>
      </c>
      <c r="BF754" s="217">
        <f>IF(N754="snížená",J754,0)</f>
        <v>0</v>
      </c>
      <c r="BG754" s="217">
        <f>IF(N754="zákl. přenesená",J754,0)</f>
        <v>0</v>
      </c>
      <c r="BH754" s="217">
        <f>IF(N754="sníž. přenesená",J754,0)</f>
        <v>0</v>
      </c>
      <c r="BI754" s="217">
        <f>IF(N754="nulová",J754,0)</f>
        <v>0</v>
      </c>
      <c r="BJ754" s="18" t="s">
        <v>81</v>
      </c>
      <c r="BK754" s="217">
        <f>ROUND(I754*H754,2)</f>
        <v>0</v>
      </c>
      <c r="BL754" s="18" t="s">
        <v>126</v>
      </c>
      <c r="BM754" s="216" t="s">
        <v>981</v>
      </c>
    </row>
    <row r="755" s="14" customFormat="1">
      <c r="A755" s="14"/>
      <c r="B755" s="230"/>
      <c r="C755" s="231"/>
      <c r="D755" s="220" t="s">
        <v>128</v>
      </c>
      <c r="E755" s="232" t="s">
        <v>19</v>
      </c>
      <c r="F755" s="233" t="s">
        <v>974</v>
      </c>
      <c r="G755" s="231"/>
      <c r="H755" s="232" t="s">
        <v>19</v>
      </c>
      <c r="I755" s="234"/>
      <c r="J755" s="231"/>
      <c r="K755" s="231"/>
      <c r="L755" s="235"/>
      <c r="M755" s="236"/>
      <c r="N755" s="237"/>
      <c r="O755" s="237"/>
      <c r="P755" s="237"/>
      <c r="Q755" s="237"/>
      <c r="R755" s="237"/>
      <c r="S755" s="237"/>
      <c r="T755" s="238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39" t="s">
        <v>128</v>
      </c>
      <c r="AU755" s="239" t="s">
        <v>84</v>
      </c>
      <c r="AV755" s="14" t="s">
        <v>81</v>
      </c>
      <c r="AW755" s="14" t="s">
        <v>34</v>
      </c>
      <c r="AX755" s="14" t="s">
        <v>73</v>
      </c>
      <c r="AY755" s="239" t="s">
        <v>119</v>
      </c>
    </row>
    <row r="756" s="13" customFormat="1">
      <c r="A756" s="13"/>
      <c r="B756" s="218"/>
      <c r="C756" s="219"/>
      <c r="D756" s="220" t="s">
        <v>128</v>
      </c>
      <c r="E756" s="221" t="s">
        <v>19</v>
      </c>
      <c r="F756" s="222" t="s">
        <v>982</v>
      </c>
      <c r="G756" s="219"/>
      <c r="H756" s="223">
        <v>19</v>
      </c>
      <c r="I756" s="224"/>
      <c r="J756" s="219"/>
      <c r="K756" s="219"/>
      <c r="L756" s="225"/>
      <c r="M756" s="226"/>
      <c r="N756" s="227"/>
      <c r="O756" s="227"/>
      <c r="P756" s="227"/>
      <c r="Q756" s="227"/>
      <c r="R756" s="227"/>
      <c r="S756" s="227"/>
      <c r="T756" s="228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29" t="s">
        <v>128</v>
      </c>
      <c r="AU756" s="229" t="s">
        <v>84</v>
      </c>
      <c r="AV756" s="13" t="s">
        <v>84</v>
      </c>
      <c r="AW756" s="13" t="s">
        <v>34</v>
      </c>
      <c r="AX756" s="13" t="s">
        <v>81</v>
      </c>
      <c r="AY756" s="229" t="s">
        <v>119</v>
      </c>
    </row>
    <row r="757" s="2" customFormat="1" ht="14.4" customHeight="1">
      <c r="A757" s="39"/>
      <c r="B757" s="40"/>
      <c r="C757" s="251" t="s">
        <v>983</v>
      </c>
      <c r="D757" s="251" t="s">
        <v>407</v>
      </c>
      <c r="E757" s="252" t="s">
        <v>984</v>
      </c>
      <c r="F757" s="253" t="s">
        <v>985</v>
      </c>
      <c r="G757" s="254" t="s">
        <v>208</v>
      </c>
      <c r="H757" s="255">
        <v>26.690000000000001</v>
      </c>
      <c r="I757" s="256"/>
      <c r="J757" s="257">
        <f>ROUND(I757*H757,2)</f>
        <v>0</v>
      </c>
      <c r="K757" s="253" t="s">
        <v>125</v>
      </c>
      <c r="L757" s="258"/>
      <c r="M757" s="259" t="s">
        <v>19</v>
      </c>
      <c r="N757" s="260" t="s">
        <v>44</v>
      </c>
      <c r="O757" s="85"/>
      <c r="P757" s="214">
        <f>O757*H757</f>
        <v>0</v>
      </c>
      <c r="Q757" s="214">
        <v>0.060999999999999999</v>
      </c>
      <c r="R757" s="214">
        <f>Q757*H757</f>
        <v>1.62809</v>
      </c>
      <c r="S757" s="214">
        <v>0</v>
      </c>
      <c r="T757" s="215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16" t="s">
        <v>158</v>
      </c>
      <c r="AT757" s="216" t="s">
        <v>407</v>
      </c>
      <c r="AU757" s="216" t="s">
        <v>84</v>
      </c>
      <c r="AY757" s="18" t="s">
        <v>119</v>
      </c>
      <c r="BE757" s="217">
        <f>IF(N757="základní",J757,0)</f>
        <v>0</v>
      </c>
      <c r="BF757" s="217">
        <f>IF(N757="snížená",J757,0)</f>
        <v>0</v>
      </c>
      <c r="BG757" s="217">
        <f>IF(N757="zákl. přenesená",J757,0)</f>
        <v>0</v>
      </c>
      <c r="BH757" s="217">
        <f>IF(N757="sníž. přenesená",J757,0)</f>
        <v>0</v>
      </c>
      <c r="BI757" s="217">
        <f>IF(N757="nulová",J757,0)</f>
        <v>0</v>
      </c>
      <c r="BJ757" s="18" t="s">
        <v>81</v>
      </c>
      <c r="BK757" s="217">
        <f>ROUND(I757*H757,2)</f>
        <v>0</v>
      </c>
      <c r="BL757" s="18" t="s">
        <v>126</v>
      </c>
      <c r="BM757" s="216" t="s">
        <v>986</v>
      </c>
    </row>
    <row r="758" s="14" customFormat="1">
      <c r="A758" s="14"/>
      <c r="B758" s="230"/>
      <c r="C758" s="231"/>
      <c r="D758" s="220" t="s">
        <v>128</v>
      </c>
      <c r="E758" s="232" t="s">
        <v>19</v>
      </c>
      <c r="F758" s="233" t="s">
        <v>974</v>
      </c>
      <c r="G758" s="231"/>
      <c r="H758" s="232" t="s">
        <v>19</v>
      </c>
      <c r="I758" s="234"/>
      <c r="J758" s="231"/>
      <c r="K758" s="231"/>
      <c r="L758" s="235"/>
      <c r="M758" s="236"/>
      <c r="N758" s="237"/>
      <c r="O758" s="237"/>
      <c r="P758" s="237"/>
      <c r="Q758" s="237"/>
      <c r="R758" s="237"/>
      <c r="S758" s="237"/>
      <c r="T758" s="238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39" t="s">
        <v>128</v>
      </c>
      <c r="AU758" s="239" t="s">
        <v>84</v>
      </c>
      <c r="AV758" s="14" t="s">
        <v>81</v>
      </c>
      <c r="AW758" s="14" t="s">
        <v>34</v>
      </c>
      <c r="AX758" s="14" t="s">
        <v>73</v>
      </c>
      <c r="AY758" s="239" t="s">
        <v>119</v>
      </c>
    </row>
    <row r="759" s="13" customFormat="1">
      <c r="A759" s="13"/>
      <c r="B759" s="218"/>
      <c r="C759" s="219"/>
      <c r="D759" s="220" t="s">
        <v>128</v>
      </c>
      <c r="E759" s="221" t="s">
        <v>19</v>
      </c>
      <c r="F759" s="222" t="s">
        <v>967</v>
      </c>
      <c r="G759" s="219"/>
      <c r="H759" s="223">
        <v>20.41</v>
      </c>
      <c r="I759" s="224"/>
      <c r="J759" s="219"/>
      <c r="K759" s="219"/>
      <c r="L759" s="225"/>
      <c r="M759" s="226"/>
      <c r="N759" s="227"/>
      <c r="O759" s="227"/>
      <c r="P759" s="227"/>
      <c r="Q759" s="227"/>
      <c r="R759" s="227"/>
      <c r="S759" s="227"/>
      <c r="T759" s="228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29" t="s">
        <v>128</v>
      </c>
      <c r="AU759" s="229" t="s">
        <v>84</v>
      </c>
      <c r="AV759" s="13" t="s">
        <v>84</v>
      </c>
      <c r="AW759" s="13" t="s">
        <v>34</v>
      </c>
      <c r="AX759" s="13" t="s">
        <v>73</v>
      </c>
      <c r="AY759" s="229" t="s">
        <v>119</v>
      </c>
    </row>
    <row r="760" s="13" customFormat="1">
      <c r="A760" s="13"/>
      <c r="B760" s="218"/>
      <c r="C760" s="219"/>
      <c r="D760" s="220" t="s">
        <v>128</v>
      </c>
      <c r="E760" s="221" t="s">
        <v>19</v>
      </c>
      <c r="F760" s="222" t="s">
        <v>969</v>
      </c>
      <c r="G760" s="219"/>
      <c r="H760" s="223">
        <v>6.2800000000000002</v>
      </c>
      <c r="I760" s="224"/>
      <c r="J760" s="219"/>
      <c r="K760" s="219"/>
      <c r="L760" s="225"/>
      <c r="M760" s="226"/>
      <c r="N760" s="227"/>
      <c r="O760" s="227"/>
      <c r="P760" s="227"/>
      <c r="Q760" s="227"/>
      <c r="R760" s="227"/>
      <c r="S760" s="227"/>
      <c r="T760" s="228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29" t="s">
        <v>128</v>
      </c>
      <c r="AU760" s="229" t="s">
        <v>84</v>
      </c>
      <c r="AV760" s="13" t="s">
        <v>84</v>
      </c>
      <c r="AW760" s="13" t="s">
        <v>34</v>
      </c>
      <c r="AX760" s="13" t="s">
        <v>73</v>
      </c>
      <c r="AY760" s="229" t="s">
        <v>119</v>
      </c>
    </row>
    <row r="761" s="15" customFormat="1">
      <c r="A761" s="15"/>
      <c r="B761" s="240"/>
      <c r="C761" s="241"/>
      <c r="D761" s="220" t="s">
        <v>128</v>
      </c>
      <c r="E761" s="242" t="s">
        <v>19</v>
      </c>
      <c r="F761" s="243" t="s">
        <v>218</v>
      </c>
      <c r="G761" s="241"/>
      <c r="H761" s="244">
        <v>26.690000000000001</v>
      </c>
      <c r="I761" s="245"/>
      <c r="J761" s="241"/>
      <c r="K761" s="241"/>
      <c r="L761" s="246"/>
      <c r="M761" s="247"/>
      <c r="N761" s="248"/>
      <c r="O761" s="248"/>
      <c r="P761" s="248"/>
      <c r="Q761" s="248"/>
      <c r="R761" s="248"/>
      <c r="S761" s="248"/>
      <c r="T761" s="249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50" t="s">
        <v>128</v>
      </c>
      <c r="AU761" s="250" t="s">
        <v>84</v>
      </c>
      <c r="AV761" s="15" t="s">
        <v>126</v>
      </c>
      <c r="AW761" s="15" t="s">
        <v>34</v>
      </c>
      <c r="AX761" s="15" t="s">
        <v>81</v>
      </c>
      <c r="AY761" s="250" t="s">
        <v>119</v>
      </c>
    </row>
    <row r="762" s="2" customFormat="1" ht="24.15" customHeight="1">
      <c r="A762" s="39"/>
      <c r="B762" s="40"/>
      <c r="C762" s="205" t="s">
        <v>987</v>
      </c>
      <c r="D762" s="205" t="s">
        <v>121</v>
      </c>
      <c r="E762" s="206" t="s">
        <v>988</v>
      </c>
      <c r="F762" s="207" t="s">
        <v>989</v>
      </c>
      <c r="G762" s="208" t="s">
        <v>208</v>
      </c>
      <c r="H762" s="209">
        <v>638</v>
      </c>
      <c r="I762" s="210"/>
      <c r="J762" s="211">
        <f>ROUND(I762*H762,2)</f>
        <v>0</v>
      </c>
      <c r="K762" s="207" t="s">
        <v>125</v>
      </c>
      <c r="L762" s="45"/>
      <c r="M762" s="212" t="s">
        <v>19</v>
      </c>
      <c r="N762" s="213" t="s">
        <v>44</v>
      </c>
      <c r="O762" s="85"/>
      <c r="P762" s="214">
        <f>O762*H762</f>
        <v>0</v>
      </c>
      <c r="Q762" s="214">
        <v>0.12095</v>
      </c>
      <c r="R762" s="214">
        <f>Q762*H762</f>
        <v>77.1661</v>
      </c>
      <c r="S762" s="214">
        <v>0</v>
      </c>
      <c r="T762" s="215">
        <f>S762*H762</f>
        <v>0</v>
      </c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R762" s="216" t="s">
        <v>126</v>
      </c>
      <c r="AT762" s="216" t="s">
        <v>121</v>
      </c>
      <c r="AU762" s="216" t="s">
        <v>84</v>
      </c>
      <c r="AY762" s="18" t="s">
        <v>119</v>
      </c>
      <c r="BE762" s="217">
        <f>IF(N762="základní",J762,0)</f>
        <v>0</v>
      </c>
      <c r="BF762" s="217">
        <f>IF(N762="snížená",J762,0)</f>
        <v>0</v>
      </c>
      <c r="BG762" s="217">
        <f>IF(N762="zákl. přenesená",J762,0)</f>
        <v>0</v>
      </c>
      <c r="BH762" s="217">
        <f>IF(N762="sníž. přenesená",J762,0)</f>
        <v>0</v>
      </c>
      <c r="BI762" s="217">
        <f>IF(N762="nulová",J762,0)</f>
        <v>0</v>
      </c>
      <c r="BJ762" s="18" t="s">
        <v>81</v>
      </c>
      <c r="BK762" s="217">
        <f>ROUND(I762*H762,2)</f>
        <v>0</v>
      </c>
      <c r="BL762" s="18" t="s">
        <v>126</v>
      </c>
      <c r="BM762" s="216" t="s">
        <v>990</v>
      </c>
    </row>
    <row r="763" s="14" customFormat="1">
      <c r="A763" s="14"/>
      <c r="B763" s="230"/>
      <c r="C763" s="231"/>
      <c r="D763" s="220" t="s">
        <v>128</v>
      </c>
      <c r="E763" s="232" t="s">
        <v>19</v>
      </c>
      <c r="F763" s="233" t="s">
        <v>991</v>
      </c>
      <c r="G763" s="231"/>
      <c r="H763" s="232" t="s">
        <v>19</v>
      </c>
      <c r="I763" s="234"/>
      <c r="J763" s="231"/>
      <c r="K763" s="231"/>
      <c r="L763" s="235"/>
      <c r="M763" s="236"/>
      <c r="N763" s="237"/>
      <c r="O763" s="237"/>
      <c r="P763" s="237"/>
      <c r="Q763" s="237"/>
      <c r="R763" s="237"/>
      <c r="S763" s="237"/>
      <c r="T763" s="238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39" t="s">
        <v>128</v>
      </c>
      <c r="AU763" s="239" t="s">
        <v>84</v>
      </c>
      <c r="AV763" s="14" t="s">
        <v>81</v>
      </c>
      <c r="AW763" s="14" t="s">
        <v>34</v>
      </c>
      <c r="AX763" s="14" t="s">
        <v>73</v>
      </c>
      <c r="AY763" s="239" t="s">
        <v>119</v>
      </c>
    </row>
    <row r="764" s="13" customFormat="1">
      <c r="A764" s="13"/>
      <c r="B764" s="218"/>
      <c r="C764" s="219"/>
      <c r="D764" s="220" t="s">
        <v>128</v>
      </c>
      <c r="E764" s="221" t="s">
        <v>19</v>
      </c>
      <c r="F764" s="222" t="s">
        <v>992</v>
      </c>
      <c r="G764" s="219"/>
      <c r="H764" s="223">
        <v>535.5</v>
      </c>
      <c r="I764" s="224"/>
      <c r="J764" s="219"/>
      <c r="K764" s="219"/>
      <c r="L764" s="225"/>
      <c r="M764" s="226"/>
      <c r="N764" s="227"/>
      <c r="O764" s="227"/>
      <c r="P764" s="227"/>
      <c r="Q764" s="227"/>
      <c r="R764" s="227"/>
      <c r="S764" s="227"/>
      <c r="T764" s="228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29" t="s">
        <v>128</v>
      </c>
      <c r="AU764" s="229" t="s">
        <v>84</v>
      </c>
      <c r="AV764" s="13" t="s">
        <v>84</v>
      </c>
      <c r="AW764" s="13" t="s">
        <v>34</v>
      </c>
      <c r="AX764" s="13" t="s">
        <v>73</v>
      </c>
      <c r="AY764" s="229" t="s">
        <v>119</v>
      </c>
    </row>
    <row r="765" s="13" customFormat="1">
      <c r="A765" s="13"/>
      <c r="B765" s="218"/>
      <c r="C765" s="219"/>
      <c r="D765" s="220" t="s">
        <v>128</v>
      </c>
      <c r="E765" s="221" t="s">
        <v>19</v>
      </c>
      <c r="F765" s="222" t="s">
        <v>993</v>
      </c>
      <c r="G765" s="219"/>
      <c r="H765" s="223">
        <v>87.5</v>
      </c>
      <c r="I765" s="224"/>
      <c r="J765" s="219"/>
      <c r="K765" s="219"/>
      <c r="L765" s="225"/>
      <c r="M765" s="226"/>
      <c r="N765" s="227"/>
      <c r="O765" s="227"/>
      <c r="P765" s="227"/>
      <c r="Q765" s="227"/>
      <c r="R765" s="227"/>
      <c r="S765" s="227"/>
      <c r="T765" s="228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29" t="s">
        <v>128</v>
      </c>
      <c r="AU765" s="229" t="s">
        <v>84</v>
      </c>
      <c r="AV765" s="13" t="s">
        <v>84</v>
      </c>
      <c r="AW765" s="13" t="s">
        <v>34</v>
      </c>
      <c r="AX765" s="13" t="s">
        <v>73</v>
      </c>
      <c r="AY765" s="229" t="s">
        <v>119</v>
      </c>
    </row>
    <row r="766" s="13" customFormat="1">
      <c r="A766" s="13"/>
      <c r="B766" s="218"/>
      <c r="C766" s="219"/>
      <c r="D766" s="220" t="s">
        <v>128</v>
      </c>
      <c r="E766" s="221" t="s">
        <v>19</v>
      </c>
      <c r="F766" s="222" t="s">
        <v>994</v>
      </c>
      <c r="G766" s="219"/>
      <c r="H766" s="223">
        <v>15</v>
      </c>
      <c r="I766" s="224"/>
      <c r="J766" s="219"/>
      <c r="K766" s="219"/>
      <c r="L766" s="225"/>
      <c r="M766" s="226"/>
      <c r="N766" s="227"/>
      <c r="O766" s="227"/>
      <c r="P766" s="227"/>
      <c r="Q766" s="227"/>
      <c r="R766" s="227"/>
      <c r="S766" s="227"/>
      <c r="T766" s="228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29" t="s">
        <v>128</v>
      </c>
      <c r="AU766" s="229" t="s">
        <v>84</v>
      </c>
      <c r="AV766" s="13" t="s">
        <v>84</v>
      </c>
      <c r="AW766" s="13" t="s">
        <v>34</v>
      </c>
      <c r="AX766" s="13" t="s">
        <v>73</v>
      </c>
      <c r="AY766" s="229" t="s">
        <v>119</v>
      </c>
    </row>
    <row r="767" s="15" customFormat="1">
      <c r="A767" s="15"/>
      <c r="B767" s="240"/>
      <c r="C767" s="241"/>
      <c r="D767" s="220" t="s">
        <v>128</v>
      </c>
      <c r="E767" s="242" t="s">
        <v>19</v>
      </c>
      <c r="F767" s="243" t="s">
        <v>218</v>
      </c>
      <c r="G767" s="241"/>
      <c r="H767" s="244">
        <v>638</v>
      </c>
      <c r="I767" s="245"/>
      <c r="J767" s="241"/>
      <c r="K767" s="241"/>
      <c r="L767" s="246"/>
      <c r="M767" s="247"/>
      <c r="N767" s="248"/>
      <c r="O767" s="248"/>
      <c r="P767" s="248"/>
      <c r="Q767" s="248"/>
      <c r="R767" s="248"/>
      <c r="S767" s="248"/>
      <c r="T767" s="249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50" t="s">
        <v>128</v>
      </c>
      <c r="AU767" s="250" t="s">
        <v>84</v>
      </c>
      <c r="AV767" s="15" t="s">
        <v>126</v>
      </c>
      <c r="AW767" s="15" t="s">
        <v>34</v>
      </c>
      <c r="AX767" s="15" t="s">
        <v>81</v>
      </c>
      <c r="AY767" s="250" t="s">
        <v>119</v>
      </c>
    </row>
    <row r="768" s="2" customFormat="1" ht="14.4" customHeight="1">
      <c r="A768" s="39"/>
      <c r="B768" s="40"/>
      <c r="C768" s="251" t="s">
        <v>995</v>
      </c>
      <c r="D768" s="251" t="s">
        <v>407</v>
      </c>
      <c r="E768" s="252" t="s">
        <v>996</v>
      </c>
      <c r="F768" s="253" t="s">
        <v>997</v>
      </c>
      <c r="G768" s="254" t="s">
        <v>124</v>
      </c>
      <c r="H768" s="255">
        <v>65.075999999999993</v>
      </c>
      <c r="I768" s="256"/>
      <c r="J768" s="257">
        <f>ROUND(I768*H768,2)</f>
        <v>0</v>
      </c>
      <c r="K768" s="253" t="s">
        <v>19</v>
      </c>
      <c r="L768" s="258"/>
      <c r="M768" s="259" t="s">
        <v>19</v>
      </c>
      <c r="N768" s="260" t="s">
        <v>44</v>
      </c>
      <c r="O768" s="85"/>
      <c r="P768" s="214">
        <f>O768*H768</f>
        <v>0</v>
      </c>
      <c r="Q768" s="214">
        <v>0.17599999999999999</v>
      </c>
      <c r="R768" s="214">
        <f>Q768*H768</f>
        <v>11.453375999999999</v>
      </c>
      <c r="S768" s="214">
        <v>0</v>
      </c>
      <c r="T768" s="215">
        <f>S768*H768</f>
        <v>0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216" t="s">
        <v>158</v>
      </c>
      <c r="AT768" s="216" t="s">
        <v>407</v>
      </c>
      <c r="AU768" s="216" t="s">
        <v>84</v>
      </c>
      <c r="AY768" s="18" t="s">
        <v>119</v>
      </c>
      <c r="BE768" s="217">
        <f>IF(N768="základní",J768,0)</f>
        <v>0</v>
      </c>
      <c r="BF768" s="217">
        <f>IF(N768="snížená",J768,0)</f>
        <v>0</v>
      </c>
      <c r="BG768" s="217">
        <f>IF(N768="zákl. přenesená",J768,0)</f>
        <v>0</v>
      </c>
      <c r="BH768" s="217">
        <f>IF(N768="sníž. přenesená",J768,0)</f>
        <v>0</v>
      </c>
      <c r="BI768" s="217">
        <f>IF(N768="nulová",J768,0)</f>
        <v>0</v>
      </c>
      <c r="BJ768" s="18" t="s">
        <v>81</v>
      </c>
      <c r="BK768" s="217">
        <f>ROUND(I768*H768,2)</f>
        <v>0</v>
      </c>
      <c r="BL768" s="18" t="s">
        <v>126</v>
      </c>
      <c r="BM768" s="216" t="s">
        <v>998</v>
      </c>
    </row>
    <row r="769" s="13" customFormat="1">
      <c r="A769" s="13"/>
      <c r="B769" s="218"/>
      <c r="C769" s="219"/>
      <c r="D769" s="220" t="s">
        <v>128</v>
      </c>
      <c r="E769" s="219"/>
      <c r="F769" s="222" t="s">
        <v>999</v>
      </c>
      <c r="G769" s="219"/>
      <c r="H769" s="223">
        <v>65.075999999999993</v>
      </c>
      <c r="I769" s="224"/>
      <c r="J769" s="219"/>
      <c r="K769" s="219"/>
      <c r="L769" s="225"/>
      <c r="M769" s="226"/>
      <c r="N769" s="227"/>
      <c r="O769" s="227"/>
      <c r="P769" s="227"/>
      <c r="Q769" s="227"/>
      <c r="R769" s="227"/>
      <c r="S769" s="227"/>
      <c r="T769" s="228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29" t="s">
        <v>128</v>
      </c>
      <c r="AU769" s="229" t="s">
        <v>84</v>
      </c>
      <c r="AV769" s="13" t="s">
        <v>84</v>
      </c>
      <c r="AW769" s="13" t="s">
        <v>4</v>
      </c>
      <c r="AX769" s="13" t="s">
        <v>81</v>
      </c>
      <c r="AY769" s="229" t="s">
        <v>119</v>
      </c>
    </row>
    <row r="770" s="2" customFormat="1" ht="24.15" customHeight="1">
      <c r="A770" s="39"/>
      <c r="B770" s="40"/>
      <c r="C770" s="205" t="s">
        <v>1000</v>
      </c>
      <c r="D770" s="205" t="s">
        <v>121</v>
      </c>
      <c r="E770" s="206" t="s">
        <v>1001</v>
      </c>
      <c r="F770" s="207" t="s">
        <v>1002</v>
      </c>
      <c r="G770" s="208" t="s">
        <v>208</v>
      </c>
      <c r="H770" s="209">
        <v>49</v>
      </c>
      <c r="I770" s="210"/>
      <c r="J770" s="211">
        <f>ROUND(I770*H770,2)</f>
        <v>0</v>
      </c>
      <c r="K770" s="207" t="s">
        <v>125</v>
      </c>
      <c r="L770" s="45"/>
      <c r="M770" s="212" t="s">
        <v>19</v>
      </c>
      <c r="N770" s="213" t="s">
        <v>44</v>
      </c>
      <c r="O770" s="85"/>
      <c r="P770" s="214">
        <f>O770*H770</f>
        <v>0</v>
      </c>
      <c r="Q770" s="214">
        <v>0.1295</v>
      </c>
      <c r="R770" s="214">
        <f>Q770*H770</f>
        <v>6.3455000000000004</v>
      </c>
      <c r="S770" s="214">
        <v>0</v>
      </c>
      <c r="T770" s="215">
        <f>S770*H770</f>
        <v>0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16" t="s">
        <v>126</v>
      </c>
      <c r="AT770" s="216" t="s">
        <v>121</v>
      </c>
      <c r="AU770" s="216" t="s">
        <v>84</v>
      </c>
      <c r="AY770" s="18" t="s">
        <v>119</v>
      </c>
      <c r="BE770" s="217">
        <f>IF(N770="základní",J770,0)</f>
        <v>0</v>
      </c>
      <c r="BF770" s="217">
        <f>IF(N770="snížená",J770,0)</f>
        <v>0</v>
      </c>
      <c r="BG770" s="217">
        <f>IF(N770="zákl. přenesená",J770,0)</f>
        <v>0</v>
      </c>
      <c r="BH770" s="217">
        <f>IF(N770="sníž. přenesená",J770,0)</f>
        <v>0</v>
      </c>
      <c r="BI770" s="217">
        <f>IF(N770="nulová",J770,0)</f>
        <v>0</v>
      </c>
      <c r="BJ770" s="18" t="s">
        <v>81</v>
      </c>
      <c r="BK770" s="217">
        <f>ROUND(I770*H770,2)</f>
        <v>0</v>
      </c>
      <c r="BL770" s="18" t="s">
        <v>126</v>
      </c>
      <c r="BM770" s="216" t="s">
        <v>1003</v>
      </c>
    </row>
    <row r="771" s="14" customFormat="1">
      <c r="A771" s="14"/>
      <c r="B771" s="230"/>
      <c r="C771" s="231"/>
      <c r="D771" s="220" t="s">
        <v>128</v>
      </c>
      <c r="E771" s="232" t="s">
        <v>19</v>
      </c>
      <c r="F771" s="233" t="s">
        <v>1004</v>
      </c>
      <c r="G771" s="231"/>
      <c r="H771" s="232" t="s">
        <v>19</v>
      </c>
      <c r="I771" s="234"/>
      <c r="J771" s="231"/>
      <c r="K771" s="231"/>
      <c r="L771" s="235"/>
      <c r="M771" s="236"/>
      <c r="N771" s="237"/>
      <c r="O771" s="237"/>
      <c r="P771" s="237"/>
      <c r="Q771" s="237"/>
      <c r="R771" s="237"/>
      <c r="S771" s="237"/>
      <c r="T771" s="238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39" t="s">
        <v>128</v>
      </c>
      <c r="AU771" s="239" t="s">
        <v>84</v>
      </c>
      <c r="AV771" s="14" t="s">
        <v>81</v>
      </c>
      <c r="AW771" s="14" t="s">
        <v>34</v>
      </c>
      <c r="AX771" s="14" t="s">
        <v>73</v>
      </c>
      <c r="AY771" s="239" t="s">
        <v>119</v>
      </c>
    </row>
    <row r="772" s="14" customFormat="1">
      <c r="A772" s="14"/>
      <c r="B772" s="230"/>
      <c r="C772" s="231"/>
      <c r="D772" s="220" t="s">
        <v>128</v>
      </c>
      <c r="E772" s="232" t="s">
        <v>19</v>
      </c>
      <c r="F772" s="233" t="s">
        <v>245</v>
      </c>
      <c r="G772" s="231"/>
      <c r="H772" s="232" t="s">
        <v>19</v>
      </c>
      <c r="I772" s="234"/>
      <c r="J772" s="231"/>
      <c r="K772" s="231"/>
      <c r="L772" s="235"/>
      <c r="M772" s="236"/>
      <c r="N772" s="237"/>
      <c r="O772" s="237"/>
      <c r="P772" s="237"/>
      <c r="Q772" s="237"/>
      <c r="R772" s="237"/>
      <c r="S772" s="237"/>
      <c r="T772" s="238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39" t="s">
        <v>128</v>
      </c>
      <c r="AU772" s="239" t="s">
        <v>84</v>
      </c>
      <c r="AV772" s="14" t="s">
        <v>81</v>
      </c>
      <c r="AW772" s="14" t="s">
        <v>34</v>
      </c>
      <c r="AX772" s="14" t="s">
        <v>73</v>
      </c>
      <c r="AY772" s="239" t="s">
        <v>119</v>
      </c>
    </row>
    <row r="773" s="13" customFormat="1">
      <c r="A773" s="13"/>
      <c r="B773" s="218"/>
      <c r="C773" s="219"/>
      <c r="D773" s="220" t="s">
        <v>128</v>
      </c>
      <c r="E773" s="221" t="s">
        <v>19</v>
      </c>
      <c r="F773" s="222" t="s">
        <v>1005</v>
      </c>
      <c r="G773" s="219"/>
      <c r="H773" s="223">
        <v>17</v>
      </c>
      <c r="I773" s="224"/>
      <c r="J773" s="219"/>
      <c r="K773" s="219"/>
      <c r="L773" s="225"/>
      <c r="M773" s="226"/>
      <c r="N773" s="227"/>
      <c r="O773" s="227"/>
      <c r="P773" s="227"/>
      <c r="Q773" s="227"/>
      <c r="R773" s="227"/>
      <c r="S773" s="227"/>
      <c r="T773" s="228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29" t="s">
        <v>128</v>
      </c>
      <c r="AU773" s="229" t="s">
        <v>84</v>
      </c>
      <c r="AV773" s="13" t="s">
        <v>84</v>
      </c>
      <c r="AW773" s="13" t="s">
        <v>34</v>
      </c>
      <c r="AX773" s="13" t="s">
        <v>73</v>
      </c>
      <c r="AY773" s="229" t="s">
        <v>119</v>
      </c>
    </row>
    <row r="774" s="14" customFormat="1">
      <c r="A774" s="14"/>
      <c r="B774" s="230"/>
      <c r="C774" s="231"/>
      <c r="D774" s="220" t="s">
        <v>128</v>
      </c>
      <c r="E774" s="232" t="s">
        <v>19</v>
      </c>
      <c r="F774" s="233" t="s">
        <v>825</v>
      </c>
      <c r="G774" s="231"/>
      <c r="H774" s="232" t="s">
        <v>19</v>
      </c>
      <c r="I774" s="234"/>
      <c r="J774" s="231"/>
      <c r="K774" s="231"/>
      <c r="L774" s="235"/>
      <c r="M774" s="236"/>
      <c r="N774" s="237"/>
      <c r="O774" s="237"/>
      <c r="P774" s="237"/>
      <c r="Q774" s="237"/>
      <c r="R774" s="237"/>
      <c r="S774" s="237"/>
      <c r="T774" s="238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39" t="s">
        <v>128</v>
      </c>
      <c r="AU774" s="239" t="s">
        <v>84</v>
      </c>
      <c r="AV774" s="14" t="s">
        <v>81</v>
      </c>
      <c r="AW774" s="14" t="s">
        <v>34</v>
      </c>
      <c r="AX774" s="14" t="s">
        <v>73</v>
      </c>
      <c r="AY774" s="239" t="s">
        <v>119</v>
      </c>
    </row>
    <row r="775" s="14" customFormat="1">
      <c r="A775" s="14"/>
      <c r="B775" s="230"/>
      <c r="C775" s="231"/>
      <c r="D775" s="220" t="s">
        <v>128</v>
      </c>
      <c r="E775" s="232" t="s">
        <v>19</v>
      </c>
      <c r="F775" s="233" t="s">
        <v>245</v>
      </c>
      <c r="G775" s="231"/>
      <c r="H775" s="232" t="s">
        <v>19</v>
      </c>
      <c r="I775" s="234"/>
      <c r="J775" s="231"/>
      <c r="K775" s="231"/>
      <c r="L775" s="235"/>
      <c r="M775" s="236"/>
      <c r="N775" s="237"/>
      <c r="O775" s="237"/>
      <c r="P775" s="237"/>
      <c r="Q775" s="237"/>
      <c r="R775" s="237"/>
      <c r="S775" s="237"/>
      <c r="T775" s="238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39" t="s">
        <v>128</v>
      </c>
      <c r="AU775" s="239" t="s">
        <v>84</v>
      </c>
      <c r="AV775" s="14" t="s">
        <v>81</v>
      </c>
      <c r="AW775" s="14" t="s">
        <v>34</v>
      </c>
      <c r="AX775" s="14" t="s">
        <v>73</v>
      </c>
      <c r="AY775" s="239" t="s">
        <v>119</v>
      </c>
    </row>
    <row r="776" s="13" customFormat="1">
      <c r="A776" s="13"/>
      <c r="B776" s="218"/>
      <c r="C776" s="219"/>
      <c r="D776" s="220" t="s">
        <v>128</v>
      </c>
      <c r="E776" s="221" t="s">
        <v>19</v>
      </c>
      <c r="F776" s="222" t="s">
        <v>826</v>
      </c>
      <c r="G776" s="219"/>
      <c r="H776" s="223">
        <v>2</v>
      </c>
      <c r="I776" s="224"/>
      <c r="J776" s="219"/>
      <c r="K776" s="219"/>
      <c r="L776" s="225"/>
      <c r="M776" s="226"/>
      <c r="N776" s="227"/>
      <c r="O776" s="227"/>
      <c r="P776" s="227"/>
      <c r="Q776" s="227"/>
      <c r="R776" s="227"/>
      <c r="S776" s="227"/>
      <c r="T776" s="228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29" t="s">
        <v>128</v>
      </c>
      <c r="AU776" s="229" t="s">
        <v>84</v>
      </c>
      <c r="AV776" s="13" t="s">
        <v>84</v>
      </c>
      <c r="AW776" s="13" t="s">
        <v>34</v>
      </c>
      <c r="AX776" s="13" t="s">
        <v>73</v>
      </c>
      <c r="AY776" s="229" t="s">
        <v>119</v>
      </c>
    </row>
    <row r="777" s="13" customFormat="1">
      <c r="A777" s="13"/>
      <c r="B777" s="218"/>
      <c r="C777" s="219"/>
      <c r="D777" s="220" t="s">
        <v>128</v>
      </c>
      <c r="E777" s="221" t="s">
        <v>19</v>
      </c>
      <c r="F777" s="222" t="s">
        <v>1006</v>
      </c>
      <c r="G777" s="219"/>
      <c r="H777" s="223">
        <v>3</v>
      </c>
      <c r="I777" s="224"/>
      <c r="J777" s="219"/>
      <c r="K777" s="219"/>
      <c r="L777" s="225"/>
      <c r="M777" s="226"/>
      <c r="N777" s="227"/>
      <c r="O777" s="227"/>
      <c r="P777" s="227"/>
      <c r="Q777" s="227"/>
      <c r="R777" s="227"/>
      <c r="S777" s="227"/>
      <c r="T777" s="228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29" t="s">
        <v>128</v>
      </c>
      <c r="AU777" s="229" t="s">
        <v>84</v>
      </c>
      <c r="AV777" s="13" t="s">
        <v>84</v>
      </c>
      <c r="AW777" s="13" t="s">
        <v>34</v>
      </c>
      <c r="AX777" s="13" t="s">
        <v>73</v>
      </c>
      <c r="AY777" s="229" t="s">
        <v>119</v>
      </c>
    </row>
    <row r="778" s="13" customFormat="1">
      <c r="A778" s="13"/>
      <c r="B778" s="218"/>
      <c r="C778" s="219"/>
      <c r="D778" s="220" t="s">
        <v>128</v>
      </c>
      <c r="E778" s="221" t="s">
        <v>19</v>
      </c>
      <c r="F778" s="222" t="s">
        <v>828</v>
      </c>
      <c r="G778" s="219"/>
      <c r="H778" s="223">
        <v>5</v>
      </c>
      <c r="I778" s="224"/>
      <c r="J778" s="219"/>
      <c r="K778" s="219"/>
      <c r="L778" s="225"/>
      <c r="M778" s="226"/>
      <c r="N778" s="227"/>
      <c r="O778" s="227"/>
      <c r="P778" s="227"/>
      <c r="Q778" s="227"/>
      <c r="R778" s="227"/>
      <c r="S778" s="227"/>
      <c r="T778" s="228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29" t="s">
        <v>128</v>
      </c>
      <c r="AU778" s="229" t="s">
        <v>84</v>
      </c>
      <c r="AV778" s="13" t="s">
        <v>84</v>
      </c>
      <c r="AW778" s="13" t="s">
        <v>34</v>
      </c>
      <c r="AX778" s="13" t="s">
        <v>73</v>
      </c>
      <c r="AY778" s="229" t="s">
        <v>119</v>
      </c>
    </row>
    <row r="779" s="13" customFormat="1">
      <c r="A779" s="13"/>
      <c r="B779" s="218"/>
      <c r="C779" s="219"/>
      <c r="D779" s="220" t="s">
        <v>128</v>
      </c>
      <c r="E779" s="221" t="s">
        <v>19</v>
      </c>
      <c r="F779" s="222" t="s">
        <v>829</v>
      </c>
      <c r="G779" s="219"/>
      <c r="H779" s="223">
        <v>5</v>
      </c>
      <c r="I779" s="224"/>
      <c r="J779" s="219"/>
      <c r="K779" s="219"/>
      <c r="L779" s="225"/>
      <c r="M779" s="226"/>
      <c r="N779" s="227"/>
      <c r="O779" s="227"/>
      <c r="P779" s="227"/>
      <c r="Q779" s="227"/>
      <c r="R779" s="227"/>
      <c r="S779" s="227"/>
      <c r="T779" s="228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29" t="s">
        <v>128</v>
      </c>
      <c r="AU779" s="229" t="s">
        <v>84</v>
      </c>
      <c r="AV779" s="13" t="s">
        <v>84</v>
      </c>
      <c r="AW779" s="13" t="s">
        <v>34</v>
      </c>
      <c r="AX779" s="13" t="s">
        <v>73</v>
      </c>
      <c r="AY779" s="229" t="s">
        <v>119</v>
      </c>
    </row>
    <row r="780" s="13" customFormat="1">
      <c r="A780" s="13"/>
      <c r="B780" s="218"/>
      <c r="C780" s="219"/>
      <c r="D780" s="220" t="s">
        <v>128</v>
      </c>
      <c r="E780" s="221" t="s">
        <v>19</v>
      </c>
      <c r="F780" s="222" t="s">
        <v>830</v>
      </c>
      <c r="G780" s="219"/>
      <c r="H780" s="223">
        <v>4</v>
      </c>
      <c r="I780" s="224"/>
      <c r="J780" s="219"/>
      <c r="K780" s="219"/>
      <c r="L780" s="225"/>
      <c r="M780" s="226"/>
      <c r="N780" s="227"/>
      <c r="O780" s="227"/>
      <c r="P780" s="227"/>
      <c r="Q780" s="227"/>
      <c r="R780" s="227"/>
      <c r="S780" s="227"/>
      <c r="T780" s="228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29" t="s">
        <v>128</v>
      </c>
      <c r="AU780" s="229" t="s">
        <v>84</v>
      </c>
      <c r="AV780" s="13" t="s">
        <v>84</v>
      </c>
      <c r="AW780" s="13" t="s">
        <v>34</v>
      </c>
      <c r="AX780" s="13" t="s">
        <v>73</v>
      </c>
      <c r="AY780" s="229" t="s">
        <v>119</v>
      </c>
    </row>
    <row r="781" s="13" customFormat="1">
      <c r="A781" s="13"/>
      <c r="B781" s="218"/>
      <c r="C781" s="219"/>
      <c r="D781" s="220" t="s">
        <v>128</v>
      </c>
      <c r="E781" s="221" t="s">
        <v>19</v>
      </c>
      <c r="F781" s="222" t="s">
        <v>831</v>
      </c>
      <c r="G781" s="219"/>
      <c r="H781" s="223">
        <v>3</v>
      </c>
      <c r="I781" s="224"/>
      <c r="J781" s="219"/>
      <c r="K781" s="219"/>
      <c r="L781" s="225"/>
      <c r="M781" s="226"/>
      <c r="N781" s="227"/>
      <c r="O781" s="227"/>
      <c r="P781" s="227"/>
      <c r="Q781" s="227"/>
      <c r="R781" s="227"/>
      <c r="S781" s="227"/>
      <c r="T781" s="228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29" t="s">
        <v>128</v>
      </c>
      <c r="AU781" s="229" t="s">
        <v>84</v>
      </c>
      <c r="AV781" s="13" t="s">
        <v>84</v>
      </c>
      <c r="AW781" s="13" t="s">
        <v>34</v>
      </c>
      <c r="AX781" s="13" t="s">
        <v>73</v>
      </c>
      <c r="AY781" s="229" t="s">
        <v>119</v>
      </c>
    </row>
    <row r="782" s="13" customFormat="1">
      <c r="A782" s="13"/>
      <c r="B782" s="218"/>
      <c r="C782" s="219"/>
      <c r="D782" s="220" t="s">
        <v>128</v>
      </c>
      <c r="E782" s="221" t="s">
        <v>19</v>
      </c>
      <c r="F782" s="222" t="s">
        <v>832</v>
      </c>
      <c r="G782" s="219"/>
      <c r="H782" s="223">
        <v>3</v>
      </c>
      <c r="I782" s="224"/>
      <c r="J782" s="219"/>
      <c r="K782" s="219"/>
      <c r="L782" s="225"/>
      <c r="M782" s="226"/>
      <c r="N782" s="227"/>
      <c r="O782" s="227"/>
      <c r="P782" s="227"/>
      <c r="Q782" s="227"/>
      <c r="R782" s="227"/>
      <c r="S782" s="227"/>
      <c r="T782" s="228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29" t="s">
        <v>128</v>
      </c>
      <c r="AU782" s="229" t="s">
        <v>84</v>
      </c>
      <c r="AV782" s="13" t="s">
        <v>84</v>
      </c>
      <c r="AW782" s="13" t="s">
        <v>34</v>
      </c>
      <c r="AX782" s="13" t="s">
        <v>73</v>
      </c>
      <c r="AY782" s="229" t="s">
        <v>119</v>
      </c>
    </row>
    <row r="783" s="13" customFormat="1">
      <c r="A783" s="13"/>
      <c r="B783" s="218"/>
      <c r="C783" s="219"/>
      <c r="D783" s="220" t="s">
        <v>128</v>
      </c>
      <c r="E783" s="221" t="s">
        <v>19</v>
      </c>
      <c r="F783" s="222" t="s">
        <v>833</v>
      </c>
      <c r="G783" s="219"/>
      <c r="H783" s="223">
        <v>4</v>
      </c>
      <c r="I783" s="224"/>
      <c r="J783" s="219"/>
      <c r="K783" s="219"/>
      <c r="L783" s="225"/>
      <c r="M783" s="226"/>
      <c r="N783" s="227"/>
      <c r="O783" s="227"/>
      <c r="P783" s="227"/>
      <c r="Q783" s="227"/>
      <c r="R783" s="227"/>
      <c r="S783" s="227"/>
      <c r="T783" s="228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29" t="s">
        <v>128</v>
      </c>
      <c r="AU783" s="229" t="s">
        <v>84</v>
      </c>
      <c r="AV783" s="13" t="s">
        <v>84</v>
      </c>
      <c r="AW783" s="13" t="s">
        <v>34</v>
      </c>
      <c r="AX783" s="13" t="s">
        <v>73</v>
      </c>
      <c r="AY783" s="229" t="s">
        <v>119</v>
      </c>
    </row>
    <row r="784" s="13" customFormat="1">
      <c r="A784" s="13"/>
      <c r="B784" s="218"/>
      <c r="C784" s="219"/>
      <c r="D784" s="220" t="s">
        <v>128</v>
      </c>
      <c r="E784" s="221" t="s">
        <v>19</v>
      </c>
      <c r="F784" s="222" t="s">
        <v>834</v>
      </c>
      <c r="G784" s="219"/>
      <c r="H784" s="223">
        <v>3</v>
      </c>
      <c r="I784" s="224"/>
      <c r="J784" s="219"/>
      <c r="K784" s="219"/>
      <c r="L784" s="225"/>
      <c r="M784" s="226"/>
      <c r="N784" s="227"/>
      <c r="O784" s="227"/>
      <c r="P784" s="227"/>
      <c r="Q784" s="227"/>
      <c r="R784" s="227"/>
      <c r="S784" s="227"/>
      <c r="T784" s="228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29" t="s">
        <v>128</v>
      </c>
      <c r="AU784" s="229" t="s">
        <v>84</v>
      </c>
      <c r="AV784" s="13" t="s">
        <v>84</v>
      </c>
      <c r="AW784" s="13" t="s">
        <v>34</v>
      </c>
      <c r="AX784" s="13" t="s">
        <v>73</v>
      </c>
      <c r="AY784" s="229" t="s">
        <v>119</v>
      </c>
    </row>
    <row r="785" s="15" customFormat="1">
      <c r="A785" s="15"/>
      <c r="B785" s="240"/>
      <c r="C785" s="241"/>
      <c r="D785" s="220" t="s">
        <v>128</v>
      </c>
      <c r="E785" s="242" t="s">
        <v>19</v>
      </c>
      <c r="F785" s="243" t="s">
        <v>218</v>
      </c>
      <c r="G785" s="241"/>
      <c r="H785" s="244">
        <v>49</v>
      </c>
      <c r="I785" s="245"/>
      <c r="J785" s="241"/>
      <c r="K785" s="241"/>
      <c r="L785" s="246"/>
      <c r="M785" s="247"/>
      <c r="N785" s="248"/>
      <c r="O785" s="248"/>
      <c r="P785" s="248"/>
      <c r="Q785" s="248"/>
      <c r="R785" s="248"/>
      <c r="S785" s="248"/>
      <c r="T785" s="249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50" t="s">
        <v>128</v>
      </c>
      <c r="AU785" s="250" t="s">
        <v>84</v>
      </c>
      <c r="AV785" s="15" t="s">
        <v>126</v>
      </c>
      <c r="AW785" s="15" t="s">
        <v>34</v>
      </c>
      <c r="AX785" s="15" t="s">
        <v>81</v>
      </c>
      <c r="AY785" s="250" t="s">
        <v>119</v>
      </c>
    </row>
    <row r="786" s="2" customFormat="1" ht="14.4" customHeight="1">
      <c r="A786" s="39"/>
      <c r="B786" s="40"/>
      <c r="C786" s="251" t="s">
        <v>1007</v>
      </c>
      <c r="D786" s="251" t="s">
        <v>407</v>
      </c>
      <c r="E786" s="252" t="s">
        <v>1008</v>
      </c>
      <c r="F786" s="253" t="s">
        <v>1009</v>
      </c>
      <c r="G786" s="254" t="s">
        <v>208</v>
      </c>
      <c r="H786" s="255">
        <v>49</v>
      </c>
      <c r="I786" s="256"/>
      <c r="J786" s="257">
        <f>ROUND(I786*H786,2)</f>
        <v>0</v>
      </c>
      <c r="K786" s="253" t="s">
        <v>125</v>
      </c>
      <c r="L786" s="258"/>
      <c r="M786" s="259" t="s">
        <v>19</v>
      </c>
      <c r="N786" s="260" t="s">
        <v>44</v>
      </c>
      <c r="O786" s="85"/>
      <c r="P786" s="214">
        <f>O786*H786</f>
        <v>0</v>
      </c>
      <c r="Q786" s="214">
        <v>0.044999999999999998</v>
      </c>
      <c r="R786" s="214">
        <f>Q786*H786</f>
        <v>2.2050000000000001</v>
      </c>
      <c r="S786" s="214">
        <v>0</v>
      </c>
      <c r="T786" s="215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16" t="s">
        <v>158</v>
      </c>
      <c r="AT786" s="216" t="s">
        <v>407</v>
      </c>
      <c r="AU786" s="216" t="s">
        <v>84</v>
      </c>
      <c r="AY786" s="18" t="s">
        <v>119</v>
      </c>
      <c r="BE786" s="217">
        <f>IF(N786="základní",J786,0)</f>
        <v>0</v>
      </c>
      <c r="BF786" s="217">
        <f>IF(N786="snížená",J786,0)</f>
        <v>0</v>
      </c>
      <c r="BG786" s="217">
        <f>IF(N786="zákl. přenesená",J786,0)</f>
        <v>0</v>
      </c>
      <c r="BH786" s="217">
        <f>IF(N786="sníž. přenesená",J786,0)</f>
        <v>0</v>
      </c>
      <c r="BI786" s="217">
        <f>IF(N786="nulová",J786,0)</f>
        <v>0</v>
      </c>
      <c r="BJ786" s="18" t="s">
        <v>81</v>
      </c>
      <c r="BK786" s="217">
        <f>ROUND(I786*H786,2)</f>
        <v>0</v>
      </c>
      <c r="BL786" s="18" t="s">
        <v>126</v>
      </c>
      <c r="BM786" s="216" t="s">
        <v>1010</v>
      </c>
    </row>
    <row r="787" s="2" customFormat="1" ht="24.15" customHeight="1">
      <c r="A787" s="39"/>
      <c r="B787" s="40"/>
      <c r="C787" s="205" t="s">
        <v>1011</v>
      </c>
      <c r="D787" s="205" t="s">
        <v>121</v>
      </c>
      <c r="E787" s="206" t="s">
        <v>1012</v>
      </c>
      <c r="F787" s="207" t="s">
        <v>1013</v>
      </c>
      <c r="G787" s="208" t="s">
        <v>208</v>
      </c>
      <c r="H787" s="209">
        <v>309</v>
      </c>
      <c r="I787" s="210"/>
      <c r="J787" s="211">
        <f>ROUND(I787*H787,2)</f>
        <v>0</v>
      </c>
      <c r="K787" s="207" t="s">
        <v>125</v>
      </c>
      <c r="L787" s="45"/>
      <c r="M787" s="212" t="s">
        <v>19</v>
      </c>
      <c r="N787" s="213" t="s">
        <v>44</v>
      </c>
      <c r="O787" s="85"/>
      <c r="P787" s="214">
        <f>O787*H787</f>
        <v>0</v>
      </c>
      <c r="Q787" s="214">
        <v>0.10095</v>
      </c>
      <c r="R787" s="214">
        <f>Q787*H787</f>
        <v>31.193549999999998</v>
      </c>
      <c r="S787" s="214">
        <v>0</v>
      </c>
      <c r="T787" s="215">
        <f>S787*H787</f>
        <v>0</v>
      </c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R787" s="216" t="s">
        <v>126</v>
      </c>
      <c r="AT787" s="216" t="s">
        <v>121</v>
      </c>
      <c r="AU787" s="216" t="s">
        <v>84</v>
      </c>
      <c r="AY787" s="18" t="s">
        <v>119</v>
      </c>
      <c r="BE787" s="217">
        <f>IF(N787="základní",J787,0)</f>
        <v>0</v>
      </c>
      <c r="BF787" s="217">
        <f>IF(N787="snížená",J787,0)</f>
        <v>0</v>
      </c>
      <c r="BG787" s="217">
        <f>IF(N787="zákl. přenesená",J787,0)</f>
        <v>0</v>
      </c>
      <c r="BH787" s="217">
        <f>IF(N787="sníž. přenesená",J787,0)</f>
        <v>0</v>
      </c>
      <c r="BI787" s="217">
        <f>IF(N787="nulová",J787,0)</f>
        <v>0</v>
      </c>
      <c r="BJ787" s="18" t="s">
        <v>81</v>
      </c>
      <c r="BK787" s="217">
        <f>ROUND(I787*H787,2)</f>
        <v>0</v>
      </c>
      <c r="BL787" s="18" t="s">
        <v>126</v>
      </c>
      <c r="BM787" s="216" t="s">
        <v>1014</v>
      </c>
    </row>
    <row r="788" s="14" customFormat="1">
      <c r="A788" s="14"/>
      <c r="B788" s="230"/>
      <c r="C788" s="231"/>
      <c r="D788" s="220" t="s">
        <v>128</v>
      </c>
      <c r="E788" s="232" t="s">
        <v>19</v>
      </c>
      <c r="F788" s="233" t="s">
        <v>245</v>
      </c>
      <c r="G788" s="231"/>
      <c r="H788" s="232" t="s">
        <v>19</v>
      </c>
      <c r="I788" s="234"/>
      <c r="J788" s="231"/>
      <c r="K788" s="231"/>
      <c r="L788" s="235"/>
      <c r="M788" s="236"/>
      <c r="N788" s="237"/>
      <c r="O788" s="237"/>
      <c r="P788" s="237"/>
      <c r="Q788" s="237"/>
      <c r="R788" s="237"/>
      <c r="S788" s="237"/>
      <c r="T788" s="238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39" t="s">
        <v>128</v>
      </c>
      <c r="AU788" s="239" t="s">
        <v>84</v>
      </c>
      <c r="AV788" s="14" t="s">
        <v>81</v>
      </c>
      <c r="AW788" s="14" t="s">
        <v>34</v>
      </c>
      <c r="AX788" s="14" t="s">
        <v>73</v>
      </c>
      <c r="AY788" s="239" t="s">
        <v>119</v>
      </c>
    </row>
    <row r="789" s="13" customFormat="1">
      <c r="A789" s="13"/>
      <c r="B789" s="218"/>
      <c r="C789" s="219"/>
      <c r="D789" s="220" t="s">
        <v>128</v>
      </c>
      <c r="E789" s="221" t="s">
        <v>19</v>
      </c>
      <c r="F789" s="222" t="s">
        <v>1015</v>
      </c>
      <c r="G789" s="219"/>
      <c r="H789" s="223">
        <v>156</v>
      </c>
      <c r="I789" s="224"/>
      <c r="J789" s="219"/>
      <c r="K789" s="219"/>
      <c r="L789" s="225"/>
      <c r="M789" s="226"/>
      <c r="N789" s="227"/>
      <c r="O789" s="227"/>
      <c r="P789" s="227"/>
      <c r="Q789" s="227"/>
      <c r="R789" s="227"/>
      <c r="S789" s="227"/>
      <c r="T789" s="228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29" t="s">
        <v>128</v>
      </c>
      <c r="AU789" s="229" t="s">
        <v>84</v>
      </c>
      <c r="AV789" s="13" t="s">
        <v>84</v>
      </c>
      <c r="AW789" s="13" t="s">
        <v>34</v>
      </c>
      <c r="AX789" s="13" t="s">
        <v>73</v>
      </c>
      <c r="AY789" s="229" t="s">
        <v>119</v>
      </c>
    </row>
    <row r="790" s="13" customFormat="1">
      <c r="A790" s="13"/>
      <c r="B790" s="218"/>
      <c r="C790" s="219"/>
      <c r="D790" s="220" t="s">
        <v>128</v>
      </c>
      <c r="E790" s="221" t="s">
        <v>19</v>
      </c>
      <c r="F790" s="222" t="s">
        <v>1016</v>
      </c>
      <c r="G790" s="219"/>
      <c r="H790" s="223">
        <v>144</v>
      </c>
      <c r="I790" s="224"/>
      <c r="J790" s="219"/>
      <c r="K790" s="219"/>
      <c r="L790" s="225"/>
      <c r="M790" s="226"/>
      <c r="N790" s="227"/>
      <c r="O790" s="227"/>
      <c r="P790" s="227"/>
      <c r="Q790" s="227"/>
      <c r="R790" s="227"/>
      <c r="S790" s="227"/>
      <c r="T790" s="228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29" t="s">
        <v>128</v>
      </c>
      <c r="AU790" s="229" t="s">
        <v>84</v>
      </c>
      <c r="AV790" s="13" t="s">
        <v>84</v>
      </c>
      <c r="AW790" s="13" t="s">
        <v>34</v>
      </c>
      <c r="AX790" s="13" t="s">
        <v>73</v>
      </c>
      <c r="AY790" s="229" t="s">
        <v>119</v>
      </c>
    </row>
    <row r="791" s="14" customFormat="1">
      <c r="A791" s="14"/>
      <c r="B791" s="230"/>
      <c r="C791" s="231"/>
      <c r="D791" s="220" t="s">
        <v>128</v>
      </c>
      <c r="E791" s="232" t="s">
        <v>19</v>
      </c>
      <c r="F791" s="233" t="s">
        <v>247</v>
      </c>
      <c r="G791" s="231"/>
      <c r="H791" s="232" t="s">
        <v>19</v>
      </c>
      <c r="I791" s="234"/>
      <c r="J791" s="231"/>
      <c r="K791" s="231"/>
      <c r="L791" s="235"/>
      <c r="M791" s="236"/>
      <c r="N791" s="237"/>
      <c r="O791" s="237"/>
      <c r="P791" s="237"/>
      <c r="Q791" s="237"/>
      <c r="R791" s="237"/>
      <c r="S791" s="237"/>
      <c r="T791" s="238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39" t="s">
        <v>128</v>
      </c>
      <c r="AU791" s="239" t="s">
        <v>84</v>
      </c>
      <c r="AV791" s="14" t="s">
        <v>81</v>
      </c>
      <c r="AW791" s="14" t="s">
        <v>34</v>
      </c>
      <c r="AX791" s="14" t="s">
        <v>73</v>
      </c>
      <c r="AY791" s="239" t="s">
        <v>119</v>
      </c>
    </row>
    <row r="792" s="13" customFormat="1">
      <c r="A792" s="13"/>
      <c r="B792" s="218"/>
      <c r="C792" s="219"/>
      <c r="D792" s="220" t="s">
        <v>128</v>
      </c>
      <c r="E792" s="221" t="s">
        <v>19</v>
      </c>
      <c r="F792" s="222" t="s">
        <v>1017</v>
      </c>
      <c r="G792" s="219"/>
      <c r="H792" s="223">
        <v>3</v>
      </c>
      <c r="I792" s="224"/>
      <c r="J792" s="219"/>
      <c r="K792" s="219"/>
      <c r="L792" s="225"/>
      <c r="M792" s="226"/>
      <c r="N792" s="227"/>
      <c r="O792" s="227"/>
      <c r="P792" s="227"/>
      <c r="Q792" s="227"/>
      <c r="R792" s="227"/>
      <c r="S792" s="227"/>
      <c r="T792" s="228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29" t="s">
        <v>128</v>
      </c>
      <c r="AU792" s="229" t="s">
        <v>84</v>
      </c>
      <c r="AV792" s="13" t="s">
        <v>84</v>
      </c>
      <c r="AW792" s="13" t="s">
        <v>34</v>
      </c>
      <c r="AX792" s="13" t="s">
        <v>73</v>
      </c>
      <c r="AY792" s="229" t="s">
        <v>119</v>
      </c>
    </row>
    <row r="793" s="13" customFormat="1">
      <c r="A793" s="13"/>
      <c r="B793" s="218"/>
      <c r="C793" s="219"/>
      <c r="D793" s="220" t="s">
        <v>128</v>
      </c>
      <c r="E793" s="221" t="s">
        <v>19</v>
      </c>
      <c r="F793" s="222" t="s">
        <v>1018</v>
      </c>
      <c r="G793" s="219"/>
      <c r="H793" s="223">
        <v>6</v>
      </c>
      <c r="I793" s="224"/>
      <c r="J793" s="219"/>
      <c r="K793" s="219"/>
      <c r="L793" s="225"/>
      <c r="M793" s="226"/>
      <c r="N793" s="227"/>
      <c r="O793" s="227"/>
      <c r="P793" s="227"/>
      <c r="Q793" s="227"/>
      <c r="R793" s="227"/>
      <c r="S793" s="227"/>
      <c r="T793" s="228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29" t="s">
        <v>128</v>
      </c>
      <c r="AU793" s="229" t="s">
        <v>84</v>
      </c>
      <c r="AV793" s="13" t="s">
        <v>84</v>
      </c>
      <c r="AW793" s="13" t="s">
        <v>34</v>
      </c>
      <c r="AX793" s="13" t="s">
        <v>73</v>
      </c>
      <c r="AY793" s="229" t="s">
        <v>119</v>
      </c>
    </row>
    <row r="794" s="15" customFormat="1">
      <c r="A794" s="15"/>
      <c r="B794" s="240"/>
      <c r="C794" s="241"/>
      <c r="D794" s="220" t="s">
        <v>128</v>
      </c>
      <c r="E794" s="242" t="s">
        <v>19</v>
      </c>
      <c r="F794" s="243" t="s">
        <v>218</v>
      </c>
      <c r="G794" s="241"/>
      <c r="H794" s="244">
        <v>309</v>
      </c>
      <c r="I794" s="245"/>
      <c r="J794" s="241"/>
      <c r="K794" s="241"/>
      <c r="L794" s="246"/>
      <c r="M794" s="247"/>
      <c r="N794" s="248"/>
      <c r="O794" s="248"/>
      <c r="P794" s="248"/>
      <c r="Q794" s="248"/>
      <c r="R794" s="248"/>
      <c r="S794" s="248"/>
      <c r="T794" s="249"/>
      <c r="U794" s="15"/>
      <c r="V794" s="15"/>
      <c r="W794" s="15"/>
      <c r="X794" s="15"/>
      <c r="Y794" s="15"/>
      <c r="Z794" s="15"/>
      <c r="AA794" s="15"/>
      <c r="AB794" s="15"/>
      <c r="AC794" s="15"/>
      <c r="AD794" s="15"/>
      <c r="AE794" s="15"/>
      <c r="AT794" s="250" t="s">
        <v>128</v>
      </c>
      <c r="AU794" s="250" t="s">
        <v>84</v>
      </c>
      <c r="AV794" s="15" t="s">
        <v>126</v>
      </c>
      <c r="AW794" s="15" t="s">
        <v>34</v>
      </c>
      <c r="AX794" s="15" t="s">
        <v>81</v>
      </c>
      <c r="AY794" s="250" t="s">
        <v>119</v>
      </c>
    </row>
    <row r="795" s="2" customFormat="1" ht="14.4" customHeight="1">
      <c r="A795" s="39"/>
      <c r="B795" s="40"/>
      <c r="C795" s="251" t="s">
        <v>1019</v>
      </c>
      <c r="D795" s="251" t="s">
        <v>407</v>
      </c>
      <c r="E795" s="252" t="s">
        <v>1020</v>
      </c>
      <c r="F795" s="253" t="s">
        <v>1021</v>
      </c>
      <c r="G795" s="254" t="s">
        <v>208</v>
      </c>
      <c r="H795" s="255">
        <v>309</v>
      </c>
      <c r="I795" s="256"/>
      <c r="J795" s="257">
        <f>ROUND(I795*H795,2)</f>
        <v>0</v>
      </c>
      <c r="K795" s="253" t="s">
        <v>125</v>
      </c>
      <c r="L795" s="258"/>
      <c r="M795" s="259" t="s">
        <v>19</v>
      </c>
      <c r="N795" s="260" t="s">
        <v>44</v>
      </c>
      <c r="O795" s="85"/>
      <c r="P795" s="214">
        <f>O795*H795</f>
        <v>0</v>
      </c>
      <c r="Q795" s="214">
        <v>0.033500000000000002</v>
      </c>
      <c r="R795" s="214">
        <f>Q795*H795</f>
        <v>10.351500000000002</v>
      </c>
      <c r="S795" s="214">
        <v>0</v>
      </c>
      <c r="T795" s="215">
        <f>S795*H795</f>
        <v>0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216" t="s">
        <v>158</v>
      </c>
      <c r="AT795" s="216" t="s">
        <v>407</v>
      </c>
      <c r="AU795" s="216" t="s">
        <v>84</v>
      </c>
      <c r="AY795" s="18" t="s">
        <v>119</v>
      </c>
      <c r="BE795" s="217">
        <f>IF(N795="základní",J795,0)</f>
        <v>0</v>
      </c>
      <c r="BF795" s="217">
        <f>IF(N795="snížená",J795,0)</f>
        <v>0</v>
      </c>
      <c r="BG795" s="217">
        <f>IF(N795="zákl. přenesená",J795,0)</f>
        <v>0</v>
      </c>
      <c r="BH795" s="217">
        <f>IF(N795="sníž. přenesená",J795,0)</f>
        <v>0</v>
      </c>
      <c r="BI795" s="217">
        <f>IF(N795="nulová",J795,0)</f>
        <v>0</v>
      </c>
      <c r="BJ795" s="18" t="s">
        <v>81</v>
      </c>
      <c r="BK795" s="217">
        <f>ROUND(I795*H795,2)</f>
        <v>0</v>
      </c>
      <c r="BL795" s="18" t="s">
        <v>126</v>
      </c>
      <c r="BM795" s="216" t="s">
        <v>1022</v>
      </c>
    </row>
    <row r="796" s="2" customFormat="1" ht="24.15" customHeight="1">
      <c r="A796" s="39"/>
      <c r="B796" s="40"/>
      <c r="C796" s="205" t="s">
        <v>1023</v>
      </c>
      <c r="D796" s="205" t="s">
        <v>121</v>
      </c>
      <c r="E796" s="206" t="s">
        <v>1024</v>
      </c>
      <c r="F796" s="207" t="s">
        <v>1025</v>
      </c>
      <c r="G796" s="208" t="s">
        <v>208</v>
      </c>
      <c r="H796" s="209">
        <v>54</v>
      </c>
      <c r="I796" s="210"/>
      <c r="J796" s="211">
        <f>ROUND(I796*H796,2)</f>
        <v>0</v>
      </c>
      <c r="K796" s="207" t="s">
        <v>125</v>
      </c>
      <c r="L796" s="45"/>
      <c r="M796" s="212" t="s">
        <v>19</v>
      </c>
      <c r="N796" s="213" t="s">
        <v>44</v>
      </c>
      <c r="O796" s="85"/>
      <c r="P796" s="214">
        <f>O796*H796</f>
        <v>0</v>
      </c>
      <c r="Q796" s="214">
        <v>0</v>
      </c>
      <c r="R796" s="214">
        <f>Q796*H796</f>
        <v>0</v>
      </c>
      <c r="S796" s="214">
        <v>0</v>
      </c>
      <c r="T796" s="215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16" t="s">
        <v>126</v>
      </c>
      <c r="AT796" s="216" t="s">
        <v>121</v>
      </c>
      <c r="AU796" s="216" t="s">
        <v>84</v>
      </c>
      <c r="AY796" s="18" t="s">
        <v>119</v>
      </c>
      <c r="BE796" s="217">
        <f>IF(N796="základní",J796,0)</f>
        <v>0</v>
      </c>
      <c r="BF796" s="217">
        <f>IF(N796="snížená",J796,0)</f>
        <v>0</v>
      </c>
      <c r="BG796" s="217">
        <f>IF(N796="zákl. přenesená",J796,0)</f>
        <v>0</v>
      </c>
      <c r="BH796" s="217">
        <f>IF(N796="sníž. přenesená",J796,0)</f>
        <v>0</v>
      </c>
      <c r="BI796" s="217">
        <f>IF(N796="nulová",J796,0)</f>
        <v>0</v>
      </c>
      <c r="BJ796" s="18" t="s">
        <v>81</v>
      </c>
      <c r="BK796" s="217">
        <f>ROUND(I796*H796,2)</f>
        <v>0</v>
      </c>
      <c r="BL796" s="18" t="s">
        <v>126</v>
      </c>
      <c r="BM796" s="216" t="s">
        <v>1026</v>
      </c>
    </row>
    <row r="797" s="14" customFormat="1">
      <c r="A797" s="14"/>
      <c r="B797" s="230"/>
      <c r="C797" s="231"/>
      <c r="D797" s="220" t="s">
        <v>128</v>
      </c>
      <c r="E797" s="232" t="s">
        <v>19</v>
      </c>
      <c r="F797" s="233" t="s">
        <v>245</v>
      </c>
      <c r="G797" s="231"/>
      <c r="H797" s="232" t="s">
        <v>19</v>
      </c>
      <c r="I797" s="234"/>
      <c r="J797" s="231"/>
      <c r="K797" s="231"/>
      <c r="L797" s="235"/>
      <c r="M797" s="236"/>
      <c r="N797" s="237"/>
      <c r="O797" s="237"/>
      <c r="P797" s="237"/>
      <c r="Q797" s="237"/>
      <c r="R797" s="237"/>
      <c r="S797" s="237"/>
      <c r="T797" s="238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39" t="s">
        <v>128</v>
      </c>
      <c r="AU797" s="239" t="s">
        <v>84</v>
      </c>
      <c r="AV797" s="14" t="s">
        <v>81</v>
      </c>
      <c r="AW797" s="14" t="s">
        <v>34</v>
      </c>
      <c r="AX797" s="14" t="s">
        <v>73</v>
      </c>
      <c r="AY797" s="239" t="s">
        <v>119</v>
      </c>
    </row>
    <row r="798" s="13" customFormat="1">
      <c r="A798" s="13"/>
      <c r="B798" s="218"/>
      <c r="C798" s="219"/>
      <c r="D798" s="220" t="s">
        <v>128</v>
      </c>
      <c r="E798" s="221" t="s">
        <v>19</v>
      </c>
      <c r="F798" s="222" t="s">
        <v>1027</v>
      </c>
      <c r="G798" s="219"/>
      <c r="H798" s="223">
        <v>29.5</v>
      </c>
      <c r="I798" s="224"/>
      <c r="J798" s="219"/>
      <c r="K798" s="219"/>
      <c r="L798" s="225"/>
      <c r="M798" s="226"/>
      <c r="N798" s="227"/>
      <c r="O798" s="227"/>
      <c r="P798" s="227"/>
      <c r="Q798" s="227"/>
      <c r="R798" s="227"/>
      <c r="S798" s="227"/>
      <c r="T798" s="228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29" t="s">
        <v>128</v>
      </c>
      <c r="AU798" s="229" t="s">
        <v>84</v>
      </c>
      <c r="AV798" s="13" t="s">
        <v>84</v>
      </c>
      <c r="AW798" s="13" t="s">
        <v>34</v>
      </c>
      <c r="AX798" s="13" t="s">
        <v>73</v>
      </c>
      <c r="AY798" s="229" t="s">
        <v>119</v>
      </c>
    </row>
    <row r="799" s="13" customFormat="1">
      <c r="A799" s="13"/>
      <c r="B799" s="218"/>
      <c r="C799" s="219"/>
      <c r="D799" s="220" t="s">
        <v>128</v>
      </c>
      <c r="E799" s="221" t="s">
        <v>19</v>
      </c>
      <c r="F799" s="222" t="s">
        <v>1028</v>
      </c>
      <c r="G799" s="219"/>
      <c r="H799" s="223">
        <v>8.5</v>
      </c>
      <c r="I799" s="224"/>
      <c r="J799" s="219"/>
      <c r="K799" s="219"/>
      <c r="L799" s="225"/>
      <c r="M799" s="226"/>
      <c r="N799" s="227"/>
      <c r="O799" s="227"/>
      <c r="P799" s="227"/>
      <c r="Q799" s="227"/>
      <c r="R799" s="227"/>
      <c r="S799" s="227"/>
      <c r="T799" s="228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29" t="s">
        <v>128</v>
      </c>
      <c r="AU799" s="229" t="s">
        <v>84</v>
      </c>
      <c r="AV799" s="13" t="s">
        <v>84</v>
      </c>
      <c r="AW799" s="13" t="s">
        <v>34</v>
      </c>
      <c r="AX799" s="13" t="s">
        <v>73</v>
      </c>
      <c r="AY799" s="229" t="s">
        <v>119</v>
      </c>
    </row>
    <row r="800" s="13" customFormat="1">
      <c r="A800" s="13"/>
      <c r="B800" s="218"/>
      <c r="C800" s="219"/>
      <c r="D800" s="220" t="s">
        <v>128</v>
      </c>
      <c r="E800" s="221" t="s">
        <v>19</v>
      </c>
      <c r="F800" s="222" t="s">
        <v>1029</v>
      </c>
      <c r="G800" s="219"/>
      <c r="H800" s="223">
        <v>4</v>
      </c>
      <c r="I800" s="224"/>
      <c r="J800" s="219"/>
      <c r="K800" s="219"/>
      <c r="L800" s="225"/>
      <c r="M800" s="226"/>
      <c r="N800" s="227"/>
      <c r="O800" s="227"/>
      <c r="P800" s="227"/>
      <c r="Q800" s="227"/>
      <c r="R800" s="227"/>
      <c r="S800" s="227"/>
      <c r="T800" s="228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29" t="s">
        <v>128</v>
      </c>
      <c r="AU800" s="229" t="s">
        <v>84</v>
      </c>
      <c r="AV800" s="13" t="s">
        <v>84</v>
      </c>
      <c r="AW800" s="13" t="s">
        <v>34</v>
      </c>
      <c r="AX800" s="13" t="s">
        <v>73</v>
      </c>
      <c r="AY800" s="229" t="s">
        <v>119</v>
      </c>
    </row>
    <row r="801" s="13" customFormat="1">
      <c r="A801" s="13"/>
      <c r="B801" s="218"/>
      <c r="C801" s="219"/>
      <c r="D801" s="220" t="s">
        <v>128</v>
      </c>
      <c r="E801" s="221" t="s">
        <v>19</v>
      </c>
      <c r="F801" s="222" t="s">
        <v>1030</v>
      </c>
      <c r="G801" s="219"/>
      <c r="H801" s="223">
        <v>3.5</v>
      </c>
      <c r="I801" s="224"/>
      <c r="J801" s="219"/>
      <c r="K801" s="219"/>
      <c r="L801" s="225"/>
      <c r="M801" s="226"/>
      <c r="N801" s="227"/>
      <c r="O801" s="227"/>
      <c r="P801" s="227"/>
      <c r="Q801" s="227"/>
      <c r="R801" s="227"/>
      <c r="S801" s="227"/>
      <c r="T801" s="228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29" t="s">
        <v>128</v>
      </c>
      <c r="AU801" s="229" t="s">
        <v>84</v>
      </c>
      <c r="AV801" s="13" t="s">
        <v>84</v>
      </c>
      <c r="AW801" s="13" t="s">
        <v>34</v>
      </c>
      <c r="AX801" s="13" t="s">
        <v>73</v>
      </c>
      <c r="AY801" s="229" t="s">
        <v>119</v>
      </c>
    </row>
    <row r="802" s="13" customFormat="1">
      <c r="A802" s="13"/>
      <c r="B802" s="218"/>
      <c r="C802" s="219"/>
      <c r="D802" s="220" t="s">
        <v>128</v>
      </c>
      <c r="E802" s="221" t="s">
        <v>19</v>
      </c>
      <c r="F802" s="222" t="s">
        <v>1031</v>
      </c>
      <c r="G802" s="219"/>
      <c r="H802" s="223">
        <v>4</v>
      </c>
      <c r="I802" s="224"/>
      <c r="J802" s="219"/>
      <c r="K802" s="219"/>
      <c r="L802" s="225"/>
      <c r="M802" s="226"/>
      <c r="N802" s="227"/>
      <c r="O802" s="227"/>
      <c r="P802" s="227"/>
      <c r="Q802" s="227"/>
      <c r="R802" s="227"/>
      <c r="S802" s="227"/>
      <c r="T802" s="228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29" t="s">
        <v>128</v>
      </c>
      <c r="AU802" s="229" t="s">
        <v>84</v>
      </c>
      <c r="AV802" s="13" t="s">
        <v>84</v>
      </c>
      <c r="AW802" s="13" t="s">
        <v>34</v>
      </c>
      <c r="AX802" s="13" t="s">
        <v>73</v>
      </c>
      <c r="AY802" s="229" t="s">
        <v>119</v>
      </c>
    </row>
    <row r="803" s="13" customFormat="1">
      <c r="A803" s="13"/>
      <c r="B803" s="218"/>
      <c r="C803" s="219"/>
      <c r="D803" s="220" t="s">
        <v>128</v>
      </c>
      <c r="E803" s="221" t="s">
        <v>19</v>
      </c>
      <c r="F803" s="222" t="s">
        <v>1032</v>
      </c>
      <c r="G803" s="219"/>
      <c r="H803" s="223">
        <v>4.5</v>
      </c>
      <c r="I803" s="224"/>
      <c r="J803" s="219"/>
      <c r="K803" s="219"/>
      <c r="L803" s="225"/>
      <c r="M803" s="226"/>
      <c r="N803" s="227"/>
      <c r="O803" s="227"/>
      <c r="P803" s="227"/>
      <c r="Q803" s="227"/>
      <c r="R803" s="227"/>
      <c r="S803" s="227"/>
      <c r="T803" s="228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29" t="s">
        <v>128</v>
      </c>
      <c r="AU803" s="229" t="s">
        <v>84</v>
      </c>
      <c r="AV803" s="13" t="s">
        <v>84</v>
      </c>
      <c r="AW803" s="13" t="s">
        <v>34</v>
      </c>
      <c r="AX803" s="13" t="s">
        <v>73</v>
      </c>
      <c r="AY803" s="229" t="s">
        <v>119</v>
      </c>
    </row>
    <row r="804" s="15" customFormat="1">
      <c r="A804" s="15"/>
      <c r="B804" s="240"/>
      <c r="C804" s="241"/>
      <c r="D804" s="220" t="s">
        <v>128</v>
      </c>
      <c r="E804" s="242" t="s">
        <v>19</v>
      </c>
      <c r="F804" s="243" t="s">
        <v>218</v>
      </c>
      <c r="G804" s="241"/>
      <c r="H804" s="244">
        <v>54</v>
      </c>
      <c r="I804" s="245"/>
      <c r="J804" s="241"/>
      <c r="K804" s="241"/>
      <c r="L804" s="246"/>
      <c r="M804" s="247"/>
      <c r="N804" s="248"/>
      <c r="O804" s="248"/>
      <c r="P804" s="248"/>
      <c r="Q804" s="248"/>
      <c r="R804" s="248"/>
      <c r="S804" s="248"/>
      <c r="T804" s="249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T804" s="250" t="s">
        <v>128</v>
      </c>
      <c r="AU804" s="250" t="s">
        <v>84</v>
      </c>
      <c r="AV804" s="15" t="s">
        <v>126</v>
      </c>
      <c r="AW804" s="15" t="s">
        <v>34</v>
      </c>
      <c r="AX804" s="15" t="s">
        <v>81</v>
      </c>
      <c r="AY804" s="250" t="s">
        <v>119</v>
      </c>
    </row>
    <row r="805" s="2" customFormat="1" ht="24.15" customHeight="1">
      <c r="A805" s="39"/>
      <c r="B805" s="40"/>
      <c r="C805" s="205" t="s">
        <v>1033</v>
      </c>
      <c r="D805" s="205" t="s">
        <v>121</v>
      </c>
      <c r="E805" s="206" t="s">
        <v>1034</v>
      </c>
      <c r="F805" s="207" t="s">
        <v>1035</v>
      </c>
      <c r="G805" s="208" t="s">
        <v>208</v>
      </c>
      <c r="H805" s="209">
        <v>54</v>
      </c>
      <c r="I805" s="210"/>
      <c r="J805" s="211">
        <f>ROUND(I805*H805,2)</f>
        <v>0</v>
      </c>
      <c r="K805" s="207" t="s">
        <v>125</v>
      </c>
      <c r="L805" s="45"/>
      <c r="M805" s="212" t="s">
        <v>19</v>
      </c>
      <c r="N805" s="213" t="s">
        <v>44</v>
      </c>
      <c r="O805" s="85"/>
      <c r="P805" s="214">
        <f>O805*H805</f>
        <v>0</v>
      </c>
      <c r="Q805" s="214">
        <v>0.00060999999999999997</v>
      </c>
      <c r="R805" s="214">
        <f>Q805*H805</f>
        <v>0.032939999999999997</v>
      </c>
      <c r="S805" s="214">
        <v>0</v>
      </c>
      <c r="T805" s="215">
        <f>S805*H805</f>
        <v>0</v>
      </c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R805" s="216" t="s">
        <v>126</v>
      </c>
      <c r="AT805" s="216" t="s">
        <v>121</v>
      </c>
      <c r="AU805" s="216" t="s">
        <v>84</v>
      </c>
      <c r="AY805" s="18" t="s">
        <v>119</v>
      </c>
      <c r="BE805" s="217">
        <f>IF(N805="základní",J805,0)</f>
        <v>0</v>
      </c>
      <c r="BF805" s="217">
        <f>IF(N805="snížená",J805,0)</f>
        <v>0</v>
      </c>
      <c r="BG805" s="217">
        <f>IF(N805="zákl. přenesená",J805,0)</f>
        <v>0</v>
      </c>
      <c r="BH805" s="217">
        <f>IF(N805="sníž. přenesená",J805,0)</f>
        <v>0</v>
      </c>
      <c r="BI805" s="217">
        <f>IF(N805="nulová",J805,0)</f>
        <v>0</v>
      </c>
      <c r="BJ805" s="18" t="s">
        <v>81</v>
      </c>
      <c r="BK805" s="217">
        <f>ROUND(I805*H805,2)</f>
        <v>0</v>
      </c>
      <c r="BL805" s="18" t="s">
        <v>126</v>
      </c>
      <c r="BM805" s="216" t="s">
        <v>1036</v>
      </c>
    </row>
    <row r="806" s="14" customFormat="1">
      <c r="A806" s="14"/>
      <c r="B806" s="230"/>
      <c r="C806" s="231"/>
      <c r="D806" s="220" t="s">
        <v>128</v>
      </c>
      <c r="E806" s="232" t="s">
        <v>19</v>
      </c>
      <c r="F806" s="233" t="s">
        <v>245</v>
      </c>
      <c r="G806" s="231"/>
      <c r="H806" s="232" t="s">
        <v>19</v>
      </c>
      <c r="I806" s="234"/>
      <c r="J806" s="231"/>
      <c r="K806" s="231"/>
      <c r="L806" s="235"/>
      <c r="M806" s="236"/>
      <c r="N806" s="237"/>
      <c r="O806" s="237"/>
      <c r="P806" s="237"/>
      <c r="Q806" s="237"/>
      <c r="R806" s="237"/>
      <c r="S806" s="237"/>
      <c r="T806" s="238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39" t="s">
        <v>128</v>
      </c>
      <c r="AU806" s="239" t="s">
        <v>84</v>
      </c>
      <c r="AV806" s="14" t="s">
        <v>81</v>
      </c>
      <c r="AW806" s="14" t="s">
        <v>34</v>
      </c>
      <c r="AX806" s="14" t="s">
        <v>73</v>
      </c>
      <c r="AY806" s="239" t="s">
        <v>119</v>
      </c>
    </row>
    <row r="807" s="13" customFormat="1">
      <c r="A807" s="13"/>
      <c r="B807" s="218"/>
      <c r="C807" s="219"/>
      <c r="D807" s="220" t="s">
        <v>128</v>
      </c>
      <c r="E807" s="221" t="s">
        <v>19</v>
      </c>
      <c r="F807" s="222" t="s">
        <v>1027</v>
      </c>
      <c r="G807" s="219"/>
      <c r="H807" s="223">
        <v>29.5</v>
      </c>
      <c r="I807" s="224"/>
      <c r="J807" s="219"/>
      <c r="K807" s="219"/>
      <c r="L807" s="225"/>
      <c r="M807" s="226"/>
      <c r="N807" s="227"/>
      <c r="O807" s="227"/>
      <c r="P807" s="227"/>
      <c r="Q807" s="227"/>
      <c r="R807" s="227"/>
      <c r="S807" s="227"/>
      <c r="T807" s="228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29" t="s">
        <v>128</v>
      </c>
      <c r="AU807" s="229" t="s">
        <v>84</v>
      </c>
      <c r="AV807" s="13" t="s">
        <v>84</v>
      </c>
      <c r="AW807" s="13" t="s">
        <v>34</v>
      </c>
      <c r="AX807" s="13" t="s">
        <v>73</v>
      </c>
      <c r="AY807" s="229" t="s">
        <v>119</v>
      </c>
    </row>
    <row r="808" s="13" customFormat="1">
      <c r="A808" s="13"/>
      <c r="B808" s="218"/>
      <c r="C808" s="219"/>
      <c r="D808" s="220" t="s">
        <v>128</v>
      </c>
      <c r="E808" s="221" t="s">
        <v>19</v>
      </c>
      <c r="F808" s="222" t="s">
        <v>1028</v>
      </c>
      <c r="G808" s="219"/>
      <c r="H808" s="223">
        <v>8.5</v>
      </c>
      <c r="I808" s="224"/>
      <c r="J808" s="219"/>
      <c r="K808" s="219"/>
      <c r="L808" s="225"/>
      <c r="M808" s="226"/>
      <c r="N808" s="227"/>
      <c r="O808" s="227"/>
      <c r="P808" s="227"/>
      <c r="Q808" s="227"/>
      <c r="R808" s="227"/>
      <c r="S808" s="227"/>
      <c r="T808" s="228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29" t="s">
        <v>128</v>
      </c>
      <c r="AU808" s="229" t="s">
        <v>84</v>
      </c>
      <c r="AV808" s="13" t="s">
        <v>84</v>
      </c>
      <c r="AW808" s="13" t="s">
        <v>34</v>
      </c>
      <c r="AX808" s="13" t="s">
        <v>73</v>
      </c>
      <c r="AY808" s="229" t="s">
        <v>119</v>
      </c>
    </row>
    <row r="809" s="13" customFormat="1">
      <c r="A809" s="13"/>
      <c r="B809" s="218"/>
      <c r="C809" s="219"/>
      <c r="D809" s="220" t="s">
        <v>128</v>
      </c>
      <c r="E809" s="221" t="s">
        <v>19</v>
      </c>
      <c r="F809" s="222" t="s">
        <v>1029</v>
      </c>
      <c r="G809" s="219"/>
      <c r="H809" s="223">
        <v>4</v>
      </c>
      <c r="I809" s="224"/>
      <c r="J809" s="219"/>
      <c r="K809" s="219"/>
      <c r="L809" s="225"/>
      <c r="M809" s="226"/>
      <c r="N809" s="227"/>
      <c r="O809" s="227"/>
      <c r="P809" s="227"/>
      <c r="Q809" s="227"/>
      <c r="R809" s="227"/>
      <c r="S809" s="227"/>
      <c r="T809" s="228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29" t="s">
        <v>128</v>
      </c>
      <c r="AU809" s="229" t="s">
        <v>84</v>
      </c>
      <c r="AV809" s="13" t="s">
        <v>84</v>
      </c>
      <c r="AW809" s="13" t="s">
        <v>34</v>
      </c>
      <c r="AX809" s="13" t="s">
        <v>73</v>
      </c>
      <c r="AY809" s="229" t="s">
        <v>119</v>
      </c>
    </row>
    <row r="810" s="13" customFormat="1">
      <c r="A810" s="13"/>
      <c r="B810" s="218"/>
      <c r="C810" s="219"/>
      <c r="D810" s="220" t="s">
        <v>128</v>
      </c>
      <c r="E810" s="221" t="s">
        <v>19</v>
      </c>
      <c r="F810" s="222" t="s">
        <v>1030</v>
      </c>
      <c r="G810" s="219"/>
      <c r="H810" s="223">
        <v>3.5</v>
      </c>
      <c r="I810" s="224"/>
      <c r="J810" s="219"/>
      <c r="K810" s="219"/>
      <c r="L810" s="225"/>
      <c r="M810" s="226"/>
      <c r="N810" s="227"/>
      <c r="O810" s="227"/>
      <c r="P810" s="227"/>
      <c r="Q810" s="227"/>
      <c r="R810" s="227"/>
      <c r="S810" s="227"/>
      <c r="T810" s="228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29" t="s">
        <v>128</v>
      </c>
      <c r="AU810" s="229" t="s">
        <v>84</v>
      </c>
      <c r="AV810" s="13" t="s">
        <v>84</v>
      </c>
      <c r="AW810" s="13" t="s">
        <v>34</v>
      </c>
      <c r="AX810" s="13" t="s">
        <v>73</v>
      </c>
      <c r="AY810" s="229" t="s">
        <v>119</v>
      </c>
    </row>
    <row r="811" s="13" customFormat="1">
      <c r="A811" s="13"/>
      <c r="B811" s="218"/>
      <c r="C811" s="219"/>
      <c r="D811" s="220" t="s">
        <v>128</v>
      </c>
      <c r="E811" s="221" t="s">
        <v>19</v>
      </c>
      <c r="F811" s="222" t="s">
        <v>1031</v>
      </c>
      <c r="G811" s="219"/>
      <c r="H811" s="223">
        <v>4</v>
      </c>
      <c r="I811" s="224"/>
      <c r="J811" s="219"/>
      <c r="K811" s="219"/>
      <c r="L811" s="225"/>
      <c r="M811" s="226"/>
      <c r="N811" s="227"/>
      <c r="O811" s="227"/>
      <c r="P811" s="227"/>
      <c r="Q811" s="227"/>
      <c r="R811" s="227"/>
      <c r="S811" s="227"/>
      <c r="T811" s="228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29" t="s">
        <v>128</v>
      </c>
      <c r="AU811" s="229" t="s">
        <v>84</v>
      </c>
      <c r="AV811" s="13" t="s">
        <v>84</v>
      </c>
      <c r="AW811" s="13" t="s">
        <v>34</v>
      </c>
      <c r="AX811" s="13" t="s">
        <v>73</v>
      </c>
      <c r="AY811" s="229" t="s">
        <v>119</v>
      </c>
    </row>
    <row r="812" s="13" customFormat="1">
      <c r="A812" s="13"/>
      <c r="B812" s="218"/>
      <c r="C812" s="219"/>
      <c r="D812" s="220" t="s">
        <v>128</v>
      </c>
      <c r="E812" s="221" t="s">
        <v>19</v>
      </c>
      <c r="F812" s="222" t="s">
        <v>1032</v>
      </c>
      <c r="G812" s="219"/>
      <c r="H812" s="223">
        <v>4.5</v>
      </c>
      <c r="I812" s="224"/>
      <c r="J812" s="219"/>
      <c r="K812" s="219"/>
      <c r="L812" s="225"/>
      <c r="M812" s="226"/>
      <c r="N812" s="227"/>
      <c r="O812" s="227"/>
      <c r="P812" s="227"/>
      <c r="Q812" s="227"/>
      <c r="R812" s="227"/>
      <c r="S812" s="227"/>
      <c r="T812" s="228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29" t="s">
        <v>128</v>
      </c>
      <c r="AU812" s="229" t="s">
        <v>84</v>
      </c>
      <c r="AV812" s="13" t="s">
        <v>84</v>
      </c>
      <c r="AW812" s="13" t="s">
        <v>34</v>
      </c>
      <c r="AX812" s="13" t="s">
        <v>73</v>
      </c>
      <c r="AY812" s="229" t="s">
        <v>119</v>
      </c>
    </row>
    <row r="813" s="15" customFormat="1">
      <c r="A813" s="15"/>
      <c r="B813" s="240"/>
      <c r="C813" s="241"/>
      <c r="D813" s="220" t="s">
        <v>128</v>
      </c>
      <c r="E813" s="242" t="s">
        <v>19</v>
      </c>
      <c r="F813" s="243" t="s">
        <v>218</v>
      </c>
      <c r="G813" s="241"/>
      <c r="H813" s="244">
        <v>54</v>
      </c>
      <c r="I813" s="245"/>
      <c r="J813" s="241"/>
      <c r="K813" s="241"/>
      <c r="L813" s="246"/>
      <c r="M813" s="247"/>
      <c r="N813" s="248"/>
      <c r="O813" s="248"/>
      <c r="P813" s="248"/>
      <c r="Q813" s="248"/>
      <c r="R813" s="248"/>
      <c r="S813" s="248"/>
      <c r="T813" s="249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T813" s="250" t="s">
        <v>128</v>
      </c>
      <c r="AU813" s="250" t="s">
        <v>84</v>
      </c>
      <c r="AV813" s="15" t="s">
        <v>126</v>
      </c>
      <c r="AW813" s="15" t="s">
        <v>34</v>
      </c>
      <c r="AX813" s="15" t="s">
        <v>81</v>
      </c>
      <c r="AY813" s="250" t="s">
        <v>119</v>
      </c>
    </row>
    <row r="814" s="2" customFormat="1" ht="14.4" customHeight="1">
      <c r="A814" s="39"/>
      <c r="B814" s="40"/>
      <c r="C814" s="205" t="s">
        <v>1037</v>
      </c>
      <c r="D814" s="205" t="s">
        <v>121</v>
      </c>
      <c r="E814" s="206" t="s">
        <v>1038</v>
      </c>
      <c r="F814" s="207" t="s">
        <v>1039</v>
      </c>
      <c r="G814" s="208" t="s">
        <v>208</v>
      </c>
      <c r="H814" s="209">
        <v>54</v>
      </c>
      <c r="I814" s="210"/>
      <c r="J814" s="211">
        <f>ROUND(I814*H814,2)</f>
        <v>0</v>
      </c>
      <c r="K814" s="207" t="s">
        <v>125</v>
      </c>
      <c r="L814" s="45"/>
      <c r="M814" s="212" t="s">
        <v>19</v>
      </c>
      <c r="N814" s="213" t="s">
        <v>44</v>
      </c>
      <c r="O814" s="85"/>
      <c r="P814" s="214">
        <f>O814*H814</f>
        <v>0</v>
      </c>
      <c r="Q814" s="214">
        <v>0</v>
      </c>
      <c r="R814" s="214">
        <f>Q814*H814</f>
        <v>0</v>
      </c>
      <c r="S814" s="214">
        <v>0</v>
      </c>
      <c r="T814" s="215">
        <f>S814*H814</f>
        <v>0</v>
      </c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R814" s="216" t="s">
        <v>126</v>
      </c>
      <c r="AT814" s="216" t="s">
        <v>121</v>
      </c>
      <c r="AU814" s="216" t="s">
        <v>84</v>
      </c>
      <c r="AY814" s="18" t="s">
        <v>119</v>
      </c>
      <c r="BE814" s="217">
        <f>IF(N814="základní",J814,0)</f>
        <v>0</v>
      </c>
      <c r="BF814" s="217">
        <f>IF(N814="snížená",J814,0)</f>
        <v>0</v>
      </c>
      <c r="BG814" s="217">
        <f>IF(N814="zákl. přenesená",J814,0)</f>
        <v>0</v>
      </c>
      <c r="BH814" s="217">
        <f>IF(N814="sníž. přenesená",J814,0)</f>
        <v>0</v>
      </c>
      <c r="BI814" s="217">
        <f>IF(N814="nulová",J814,0)</f>
        <v>0</v>
      </c>
      <c r="BJ814" s="18" t="s">
        <v>81</v>
      </c>
      <c r="BK814" s="217">
        <f>ROUND(I814*H814,2)</f>
        <v>0</v>
      </c>
      <c r="BL814" s="18" t="s">
        <v>126</v>
      </c>
      <c r="BM814" s="216" t="s">
        <v>1040</v>
      </c>
    </row>
    <row r="815" s="14" customFormat="1">
      <c r="A815" s="14"/>
      <c r="B815" s="230"/>
      <c r="C815" s="231"/>
      <c r="D815" s="220" t="s">
        <v>128</v>
      </c>
      <c r="E815" s="232" t="s">
        <v>19</v>
      </c>
      <c r="F815" s="233" t="s">
        <v>245</v>
      </c>
      <c r="G815" s="231"/>
      <c r="H815" s="232" t="s">
        <v>19</v>
      </c>
      <c r="I815" s="234"/>
      <c r="J815" s="231"/>
      <c r="K815" s="231"/>
      <c r="L815" s="235"/>
      <c r="M815" s="236"/>
      <c r="N815" s="237"/>
      <c r="O815" s="237"/>
      <c r="P815" s="237"/>
      <c r="Q815" s="237"/>
      <c r="R815" s="237"/>
      <c r="S815" s="237"/>
      <c r="T815" s="238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39" t="s">
        <v>128</v>
      </c>
      <c r="AU815" s="239" t="s">
        <v>84</v>
      </c>
      <c r="AV815" s="14" t="s">
        <v>81</v>
      </c>
      <c r="AW815" s="14" t="s">
        <v>34</v>
      </c>
      <c r="AX815" s="14" t="s">
        <v>73</v>
      </c>
      <c r="AY815" s="239" t="s">
        <v>119</v>
      </c>
    </row>
    <row r="816" s="13" customFormat="1">
      <c r="A816" s="13"/>
      <c r="B816" s="218"/>
      <c r="C816" s="219"/>
      <c r="D816" s="220" t="s">
        <v>128</v>
      </c>
      <c r="E816" s="221" t="s">
        <v>19</v>
      </c>
      <c r="F816" s="222" t="s">
        <v>1027</v>
      </c>
      <c r="G816" s="219"/>
      <c r="H816" s="223">
        <v>29.5</v>
      </c>
      <c r="I816" s="224"/>
      <c r="J816" s="219"/>
      <c r="K816" s="219"/>
      <c r="L816" s="225"/>
      <c r="M816" s="226"/>
      <c r="N816" s="227"/>
      <c r="O816" s="227"/>
      <c r="P816" s="227"/>
      <c r="Q816" s="227"/>
      <c r="R816" s="227"/>
      <c r="S816" s="227"/>
      <c r="T816" s="228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29" t="s">
        <v>128</v>
      </c>
      <c r="AU816" s="229" t="s">
        <v>84</v>
      </c>
      <c r="AV816" s="13" t="s">
        <v>84</v>
      </c>
      <c r="AW816" s="13" t="s">
        <v>34</v>
      </c>
      <c r="AX816" s="13" t="s">
        <v>73</v>
      </c>
      <c r="AY816" s="229" t="s">
        <v>119</v>
      </c>
    </row>
    <row r="817" s="13" customFormat="1">
      <c r="A817" s="13"/>
      <c r="B817" s="218"/>
      <c r="C817" s="219"/>
      <c r="D817" s="220" t="s">
        <v>128</v>
      </c>
      <c r="E817" s="221" t="s">
        <v>19</v>
      </c>
      <c r="F817" s="222" t="s">
        <v>1028</v>
      </c>
      <c r="G817" s="219"/>
      <c r="H817" s="223">
        <v>8.5</v>
      </c>
      <c r="I817" s="224"/>
      <c r="J817" s="219"/>
      <c r="K817" s="219"/>
      <c r="L817" s="225"/>
      <c r="M817" s="226"/>
      <c r="N817" s="227"/>
      <c r="O817" s="227"/>
      <c r="P817" s="227"/>
      <c r="Q817" s="227"/>
      <c r="R817" s="227"/>
      <c r="S817" s="227"/>
      <c r="T817" s="228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29" t="s">
        <v>128</v>
      </c>
      <c r="AU817" s="229" t="s">
        <v>84</v>
      </c>
      <c r="AV817" s="13" t="s">
        <v>84</v>
      </c>
      <c r="AW817" s="13" t="s">
        <v>34</v>
      </c>
      <c r="AX817" s="13" t="s">
        <v>73</v>
      </c>
      <c r="AY817" s="229" t="s">
        <v>119</v>
      </c>
    </row>
    <row r="818" s="13" customFormat="1">
      <c r="A818" s="13"/>
      <c r="B818" s="218"/>
      <c r="C818" s="219"/>
      <c r="D818" s="220" t="s">
        <v>128</v>
      </c>
      <c r="E818" s="221" t="s">
        <v>19</v>
      </c>
      <c r="F818" s="222" t="s">
        <v>1029</v>
      </c>
      <c r="G818" s="219"/>
      <c r="H818" s="223">
        <v>4</v>
      </c>
      <c r="I818" s="224"/>
      <c r="J818" s="219"/>
      <c r="K818" s="219"/>
      <c r="L818" s="225"/>
      <c r="M818" s="226"/>
      <c r="N818" s="227"/>
      <c r="O818" s="227"/>
      <c r="P818" s="227"/>
      <c r="Q818" s="227"/>
      <c r="R818" s="227"/>
      <c r="S818" s="227"/>
      <c r="T818" s="228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29" t="s">
        <v>128</v>
      </c>
      <c r="AU818" s="229" t="s">
        <v>84</v>
      </c>
      <c r="AV818" s="13" t="s">
        <v>84</v>
      </c>
      <c r="AW818" s="13" t="s">
        <v>34</v>
      </c>
      <c r="AX818" s="13" t="s">
        <v>73</v>
      </c>
      <c r="AY818" s="229" t="s">
        <v>119</v>
      </c>
    </row>
    <row r="819" s="13" customFormat="1">
      <c r="A819" s="13"/>
      <c r="B819" s="218"/>
      <c r="C819" s="219"/>
      <c r="D819" s="220" t="s">
        <v>128</v>
      </c>
      <c r="E819" s="221" t="s">
        <v>19</v>
      </c>
      <c r="F819" s="222" t="s">
        <v>1030</v>
      </c>
      <c r="G819" s="219"/>
      <c r="H819" s="223">
        <v>3.5</v>
      </c>
      <c r="I819" s="224"/>
      <c r="J819" s="219"/>
      <c r="K819" s="219"/>
      <c r="L819" s="225"/>
      <c r="M819" s="226"/>
      <c r="N819" s="227"/>
      <c r="O819" s="227"/>
      <c r="P819" s="227"/>
      <c r="Q819" s="227"/>
      <c r="R819" s="227"/>
      <c r="S819" s="227"/>
      <c r="T819" s="228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29" t="s">
        <v>128</v>
      </c>
      <c r="AU819" s="229" t="s">
        <v>84</v>
      </c>
      <c r="AV819" s="13" t="s">
        <v>84</v>
      </c>
      <c r="AW819" s="13" t="s">
        <v>34</v>
      </c>
      <c r="AX819" s="13" t="s">
        <v>73</v>
      </c>
      <c r="AY819" s="229" t="s">
        <v>119</v>
      </c>
    </row>
    <row r="820" s="13" customFormat="1">
      <c r="A820" s="13"/>
      <c r="B820" s="218"/>
      <c r="C820" s="219"/>
      <c r="D820" s="220" t="s">
        <v>128</v>
      </c>
      <c r="E820" s="221" t="s">
        <v>19</v>
      </c>
      <c r="F820" s="222" t="s">
        <v>1031</v>
      </c>
      <c r="G820" s="219"/>
      <c r="H820" s="223">
        <v>4</v>
      </c>
      <c r="I820" s="224"/>
      <c r="J820" s="219"/>
      <c r="K820" s="219"/>
      <c r="L820" s="225"/>
      <c r="M820" s="226"/>
      <c r="N820" s="227"/>
      <c r="O820" s="227"/>
      <c r="P820" s="227"/>
      <c r="Q820" s="227"/>
      <c r="R820" s="227"/>
      <c r="S820" s="227"/>
      <c r="T820" s="228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29" t="s">
        <v>128</v>
      </c>
      <c r="AU820" s="229" t="s">
        <v>84</v>
      </c>
      <c r="AV820" s="13" t="s">
        <v>84</v>
      </c>
      <c r="AW820" s="13" t="s">
        <v>34</v>
      </c>
      <c r="AX820" s="13" t="s">
        <v>73</v>
      </c>
      <c r="AY820" s="229" t="s">
        <v>119</v>
      </c>
    </row>
    <row r="821" s="13" customFormat="1">
      <c r="A821" s="13"/>
      <c r="B821" s="218"/>
      <c r="C821" s="219"/>
      <c r="D821" s="220" t="s">
        <v>128</v>
      </c>
      <c r="E821" s="221" t="s">
        <v>19</v>
      </c>
      <c r="F821" s="222" t="s">
        <v>1032</v>
      </c>
      <c r="G821" s="219"/>
      <c r="H821" s="223">
        <v>4.5</v>
      </c>
      <c r="I821" s="224"/>
      <c r="J821" s="219"/>
      <c r="K821" s="219"/>
      <c r="L821" s="225"/>
      <c r="M821" s="226"/>
      <c r="N821" s="227"/>
      <c r="O821" s="227"/>
      <c r="P821" s="227"/>
      <c r="Q821" s="227"/>
      <c r="R821" s="227"/>
      <c r="S821" s="227"/>
      <c r="T821" s="228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29" t="s">
        <v>128</v>
      </c>
      <c r="AU821" s="229" t="s">
        <v>84</v>
      </c>
      <c r="AV821" s="13" t="s">
        <v>84</v>
      </c>
      <c r="AW821" s="13" t="s">
        <v>34</v>
      </c>
      <c r="AX821" s="13" t="s">
        <v>73</v>
      </c>
      <c r="AY821" s="229" t="s">
        <v>119</v>
      </c>
    </row>
    <row r="822" s="15" customFormat="1">
      <c r="A822" s="15"/>
      <c r="B822" s="240"/>
      <c r="C822" s="241"/>
      <c r="D822" s="220" t="s">
        <v>128</v>
      </c>
      <c r="E822" s="242" t="s">
        <v>19</v>
      </c>
      <c r="F822" s="243" t="s">
        <v>218</v>
      </c>
      <c r="G822" s="241"/>
      <c r="H822" s="244">
        <v>54</v>
      </c>
      <c r="I822" s="245"/>
      <c r="J822" s="241"/>
      <c r="K822" s="241"/>
      <c r="L822" s="246"/>
      <c r="M822" s="247"/>
      <c r="N822" s="248"/>
      <c r="O822" s="248"/>
      <c r="P822" s="248"/>
      <c r="Q822" s="248"/>
      <c r="R822" s="248"/>
      <c r="S822" s="248"/>
      <c r="T822" s="249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50" t="s">
        <v>128</v>
      </c>
      <c r="AU822" s="250" t="s">
        <v>84</v>
      </c>
      <c r="AV822" s="15" t="s">
        <v>126</v>
      </c>
      <c r="AW822" s="15" t="s">
        <v>34</v>
      </c>
      <c r="AX822" s="15" t="s">
        <v>81</v>
      </c>
      <c r="AY822" s="250" t="s">
        <v>119</v>
      </c>
    </row>
    <row r="823" s="2" customFormat="1" ht="14.4" customHeight="1">
      <c r="A823" s="39"/>
      <c r="B823" s="40"/>
      <c r="C823" s="205" t="s">
        <v>1041</v>
      </c>
      <c r="D823" s="205" t="s">
        <v>121</v>
      </c>
      <c r="E823" s="206" t="s">
        <v>1042</v>
      </c>
      <c r="F823" s="207" t="s">
        <v>1043</v>
      </c>
      <c r="G823" s="208" t="s">
        <v>208</v>
      </c>
      <c r="H823" s="209">
        <v>477</v>
      </c>
      <c r="I823" s="210"/>
      <c r="J823" s="211">
        <f>ROUND(I823*H823,2)</f>
        <v>0</v>
      </c>
      <c r="K823" s="207" t="s">
        <v>19</v>
      </c>
      <c r="L823" s="45"/>
      <c r="M823" s="212" t="s">
        <v>19</v>
      </c>
      <c r="N823" s="213" t="s">
        <v>44</v>
      </c>
      <c r="O823" s="85"/>
      <c r="P823" s="214">
        <f>O823*H823</f>
        <v>0</v>
      </c>
      <c r="Q823" s="214">
        <v>0</v>
      </c>
      <c r="R823" s="214">
        <f>Q823*H823</f>
        <v>0</v>
      </c>
      <c r="S823" s="214">
        <v>0</v>
      </c>
      <c r="T823" s="215">
        <f>S823*H823</f>
        <v>0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16" t="s">
        <v>126</v>
      </c>
      <c r="AT823" s="216" t="s">
        <v>121</v>
      </c>
      <c r="AU823" s="216" t="s">
        <v>84</v>
      </c>
      <c r="AY823" s="18" t="s">
        <v>119</v>
      </c>
      <c r="BE823" s="217">
        <f>IF(N823="základní",J823,0)</f>
        <v>0</v>
      </c>
      <c r="BF823" s="217">
        <f>IF(N823="snížená",J823,0)</f>
        <v>0</v>
      </c>
      <c r="BG823" s="217">
        <f>IF(N823="zákl. přenesená",J823,0)</f>
        <v>0</v>
      </c>
      <c r="BH823" s="217">
        <f>IF(N823="sníž. přenesená",J823,0)</f>
        <v>0</v>
      </c>
      <c r="BI823" s="217">
        <f>IF(N823="nulová",J823,0)</f>
        <v>0</v>
      </c>
      <c r="BJ823" s="18" t="s">
        <v>81</v>
      </c>
      <c r="BK823" s="217">
        <f>ROUND(I823*H823,2)</f>
        <v>0</v>
      </c>
      <c r="BL823" s="18" t="s">
        <v>126</v>
      </c>
      <c r="BM823" s="216" t="s">
        <v>1044</v>
      </c>
    </row>
    <row r="824" s="13" customFormat="1">
      <c r="A824" s="13"/>
      <c r="B824" s="218"/>
      <c r="C824" s="219"/>
      <c r="D824" s="220" t="s">
        <v>128</v>
      </c>
      <c r="E824" s="221" t="s">
        <v>19</v>
      </c>
      <c r="F824" s="222" t="s">
        <v>1045</v>
      </c>
      <c r="G824" s="219"/>
      <c r="H824" s="223">
        <v>477</v>
      </c>
      <c r="I824" s="224"/>
      <c r="J824" s="219"/>
      <c r="K824" s="219"/>
      <c r="L824" s="225"/>
      <c r="M824" s="226"/>
      <c r="N824" s="227"/>
      <c r="O824" s="227"/>
      <c r="P824" s="227"/>
      <c r="Q824" s="227"/>
      <c r="R824" s="227"/>
      <c r="S824" s="227"/>
      <c r="T824" s="228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29" t="s">
        <v>128</v>
      </c>
      <c r="AU824" s="229" t="s">
        <v>84</v>
      </c>
      <c r="AV824" s="13" t="s">
        <v>84</v>
      </c>
      <c r="AW824" s="13" t="s">
        <v>34</v>
      </c>
      <c r="AX824" s="13" t="s">
        <v>81</v>
      </c>
      <c r="AY824" s="229" t="s">
        <v>119</v>
      </c>
    </row>
    <row r="825" s="14" customFormat="1">
      <c r="A825" s="14"/>
      <c r="B825" s="230"/>
      <c r="C825" s="231"/>
      <c r="D825" s="220" t="s">
        <v>128</v>
      </c>
      <c r="E825" s="232" t="s">
        <v>19</v>
      </c>
      <c r="F825" s="233" t="s">
        <v>1046</v>
      </c>
      <c r="G825" s="231"/>
      <c r="H825" s="232" t="s">
        <v>19</v>
      </c>
      <c r="I825" s="234"/>
      <c r="J825" s="231"/>
      <c r="K825" s="231"/>
      <c r="L825" s="235"/>
      <c r="M825" s="236"/>
      <c r="N825" s="237"/>
      <c r="O825" s="237"/>
      <c r="P825" s="237"/>
      <c r="Q825" s="237"/>
      <c r="R825" s="237"/>
      <c r="S825" s="237"/>
      <c r="T825" s="238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39" t="s">
        <v>128</v>
      </c>
      <c r="AU825" s="239" t="s">
        <v>84</v>
      </c>
      <c r="AV825" s="14" t="s">
        <v>81</v>
      </c>
      <c r="AW825" s="14" t="s">
        <v>34</v>
      </c>
      <c r="AX825" s="14" t="s">
        <v>73</v>
      </c>
      <c r="AY825" s="239" t="s">
        <v>119</v>
      </c>
    </row>
    <row r="826" s="2" customFormat="1" ht="24.15" customHeight="1">
      <c r="A826" s="39"/>
      <c r="B826" s="40"/>
      <c r="C826" s="205" t="s">
        <v>1047</v>
      </c>
      <c r="D826" s="205" t="s">
        <v>121</v>
      </c>
      <c r="E826" s="206" t="s">
        <v>1048</v>
      </c>
      <c r="F826" s="207" t="s">
        <v>1049</v>
      </c>
      <c r="G826" s="208" t="s">
        <v>208</v>
      </c>
      <c r="H826" s="209">
        <v>31</v>
      </c>
      <c r="I826" s="210"/>
      <c r="J826" s="211">
        <f>ROUND(I826*H826,2)</f>
        <v>0</v>
      </c>
      <c r="K826" s="207" t="s">
        <v>125</v>
      </c>
      <c r="L826" s="45"/>
      <c r="M826" s="212" t="s">
        <v>19</v>
      </c>
      <c r="N826" s="213" t="s">
        <v>44</v>
      </c>
      <c r="O826" s="85"/>
      <c r="P826" s="214">
        <f>O826*H826</f>
        <v>0</v>
      </c>
      <c r="Q826" s="214">
        <v>0.13095999999999999</v>
      </c>
      <c r="R826" s="214">
        <f>Q826*H826</f>
        <v>4.0597599999999998</v>
      </c>
      <c r="S826" s="214">
        <v>0</v>
      </c>
      <c r="T826" s="215">
        <f>S826*H826</f>
        <v>0</v>
      </c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R826" s="216" t="s">
        <v>126</v>
      </c>
      <c r="AT826" s="216" t="s">
        <v>121</v>
      </c>
      <c r="AU826" s="216" t="s">
        <v>84</v>
      </c>
      <c r="AY826" s="18" t="s">
        <v>119</v>
      </c>
      <c r="BE826" s="217">
        <f>IF(N826="základní",J826,0)</f>
        <v>0</v>
      </c>
      <c r="BF826" s="217">
        <f>IF(N826="snížená",J826,0)</f>
        <v>0</v>
      </c>
      <c r="BG826" s="217">
        <f>IF(N826="zákl. přenesená",J826,0)</f>
        <v>0</v>
      </c>
      <c r="BH826" s="217">
        <f>IF(N826="sníž. přenesená",J826,0)</f>
        <v>0</v>
      </c>
      <c r="BI826" s="217">
        <f>IF(N826="nulová",J826,0)</f>
        <v>0</v>
      </c>
      <c r="BJ826" s="18" t="s">
        <v>81</v>
      </c>
      <c r="BK826" s="217">
        <f>ROUND(I826*H826,2)</f>
        <v>0</v>
      </c>
      <c r="BL826" s="18" t="s">
        <v>126</v>
      </c>
      <c r="BM826" s="216" t="s">
        <v>1050</v>
      </c>
    </row>
    <row r="827" s="14" customFormat="1">
      <c r="A827" s="14"/>
      <c r="B827" s="230"/>
      <c r="C827" s="231"/>
      <c r="D827" s="220" t="s">
        <v>128</v>
      </c>
      <c r="E827" s="232" t="s">
        <v>19</v>
      </c>
      <c r="F827" s="233" t="s">
        <v>245</v>
      </c>
      <c r="G827" s="231"/>
      <c r="H827" s="232" t="s">
        <v>19</v>
      </c>
      <c r="I827" s="234"/>
      <c r="J827" s="231"/>
      <c r="K827" s="231"/>
      <c r="L827" s="235"/>
      <c r="M827" s="236"/>
      <c r="N827" s="237"/>
      <c r="O827" s="237"/>
      <c r="P827" s="237"/>
      <c r="Q827" s="237"/>
      <c r="R827" s="237"/>
      <c r="S827" s="237"/>
      <c r="T827" s="238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39" t="s">
        <v>128</v>
      </c>
      <c r="AU827" s="239" t="s">
        <v>84</v>
      </c>
      <c r="AV827" s="14" t="s">
        <v>81</v>
      </c>
      <c r="AW827" s="14" t="s">
        <v>34</v>
      </c>
      <c r="AX827" s="14" t="s">
        <v>73</v>
      </c>
      <c r="AY827" s="239" t="s">
        <v>119</v>
      </c>
    </row>
    <row r="828" s="13" customFormat="1">
      <c r="A828" s="13"/>
      <c r="B828" s="218"/>
      <c r="C828" s="219"/>
      <c r="D828" s="220" t="s">
        <v>128</v>
      </c>
      <c r="E828" s="221" t="s">
        <v>19</v>
      </c>
      <c r="F828" s="222" t="s">
        <v>1051</v>
      </c>
      <c r="G828" s="219"/>
      <c r="H828" s="223">
        <v>31</v>
      </c>
      <c r="I828" s="224"/>
      <c r="J828" s="219"/>
      <c r="K828" s="219"/>
      <c r="L828" s="225"/>
      <c r="M828" s="226"/>
      <c r="N828" s="227"/>
      <c r="O828" s="227"/>
      <c r="P828" s="227"/>
      <c r="Q828" s="227"/>
      <c r="R828" s="227"/>
      <c r="S828" s="227"/>
      <c r="T828" s="228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29" t="s">
        <v>128</v>
      </c>
      <c r="AU828" s="229" t="s">
        <v>84</v>
      </c>
      <c r="AV828" s="13" t="s">
        <v>84</v>
      </c>
      <c r="AW828" s="13" t="s">
        <v>34</v>
      </c>
      <c r="AX828" s="13" t="s">
        <v>81</v>
      </c>
      <c r="AY828" s="229" t="s">
        <v>119</v>
      </c>
    </row>
    <row r="829" s="2" customFormat="1" ht="14.4" customHeight="1">
      <c r="A829" s="39"/>
      <c r="B829" s="40"/>
      <c r="C829" s="251" t="s">
        <v>1052</v>
      </c>
      <c r="D829" s="251" t="s">
        <v>407</v>
      </c>
      <c r="E829" s="252" t="s">
        <v>1053</v>
      </c>
      <c r="F829" s="253" t="s">
        <v>1054</v>
      </c>
      <c r="G829" s="254" t="s">
        <v>132</v>
      </c>
      <c r="H829" s="255">
        <v>111.59999999999999</v>
      </c>
      <c r="I829" s="256"/>
      <c r="J829" s="257">
        <f>ROUND(I829*H829,2)</f>
        <v>0</v>
      </c>
      <c r="K829" s="253" t="s">
        <v>125</v>
      </c>
      <c r="L829" s="258"/>
      <c r="M829" s="259" t="s">
        <v>19</v>
      </c>
      <c r="N829" s="260" t="s">
        <v>44</v>
      </c>
      <c r="O829" s="85"/>
      <c r="P829" s="214">
        <f>O829*H829</f>
        <v>0</v>
      </c>
      <c r="Q829" s="214">
        <v>0.0094999999999999998</v>
      </c>
      <c r="R829" s="214">
        <f>Q829*H829</f>
        <v>1.0601999999999998</v>
      </c>
      <c r="S829" s="214">
        <v>0</v>
      </c>
      <c r="T829" s="215">
        <f>S829*H829</f>
        <v>0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16" t="s">
        <v>158</v>
      </c>
      <c r="AT829" s="216" t="s">
        <v>407</v>
      </c>
      <c r="AU829" s="216" t="s">
        <v>84</v>
      </c>
      <c r="AY829" s="18" t="s">
        <v>119</v>
      </c>
      <c r="BE829" s="217">
        <f>IF(N829="základní",J829,0)</f>
        <v>0</v>
      </c>
      <c r="BF829" s="217">
        <f>IF(N829="snížená",J829,0)</f>
        <v>0</v>
      </c>
      <c r="BG829" s="217">
        <f>IF(N829="zákl. přenesená",J829,0)</f>
        <v>0</v>
      </c>
      <c r="BH829" s="217">
        <f>IF(N829="sníž. přenesená",J829,0)</f>
        <v>0</v>
      </c>
      <c r="BI829" s="217">
        <f>IF(N829="nulová",J829,0)</f>
        <v>0</v>
      </c>
      <c r="BJ829" s="18" t="s">
        <v>81</v>
      </c>
      <c r="BK829" s="217">
        <f>ROUND(I829*H829,2)</f>
        <v>0</v>
      </c>
      <c r="BL829" s="18" t="s">
        <v>126</v>
      </c>
      <c r="BM829" s="216" t="s">
        <v>1055</v>
      </c>
    </row>
    <row r="830" s="13" customFormat="1">
      <c r="A830" s="13"/>
      <c r="B830" s="218"/>
      <c r="C830" s="219"/>
      <c r="D830" s="220" t="s">
        <v>128</v>
      </c>
      <c r="E830" s="219"/>
      <c r="F830" s="222" t="s">
        <v>1056</v>
      </c>
      <c r="G830" s="219"/>
      <c r="H830" s="223">
        <v>111.59999999999999</v>
      </c>
      <c r="I830" s="224"/>
      <c r="J830" s="219"/>
      <c r="K830" s="219"/>
      <c r="L830" s="225"/>
      <c r="M830" s="226"/>
      <c r="N830" s="227"/>
      <c r="O830" s="227"/>
      <c r="P830" s="227"/>
      <c r="Q830" s="227"/>
      <c r="R830" s="227"/>
      <c r="S830" s="227"/>
      <c r="T830" s="228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29" t="s">
        <v>128</v>
      </c>
      <c r="AU830" s="229" t="s">
        <v>84</v>
      </c>
      <c r="AV830" s="13" t="s">
        <v>84</v>
      </c>
      <c r="AW830" s="13" t="s">
        <v>4</v>
      </c>
      <c r="AX830" s="13" t="s">
        <v>81</v>
      </c>
      <c r="AY830" s="229" t="s">
        <v>119</v>
      </c>
    </row>
    <row r="831" s="2" customFormat="1" ht="14.4" customHeight="1">
      <c r="A831" s="39"/>
      <c r="B831" s="40"/>
      <c r="C831" s="205" t="s">
        <v>1057</v>
      </c>
      <c r="D831" s="205" t="s">
        <v>121</v>
      </c>
      <c r="E831" s="206" t="s">
        <v>1058</v>
      </c>
      <c r="F831" s="207" t="s">
        <v>1059</v>
      </c>
      <c r="G831" s="208" t="s">
        <v>124</v>
      </c>
      <c r="H831" s="209">
        <v>3495</v>
      </c>
      <c r="I831" s="210"/>
      <c r="J831" s="211">
        <f>ROUND(I831*H831,2)</f>
        <v>0</v>
      </c>
      <c r="K831" s="207" t="s">
        <v>125</v>
      </c>
      <c r="L831" s="45"/>
      <c r="M831" s="212" t="s">
        <v>19</v>
      </c>
      <c r="N831" s="213" t="s">
        <v>44</v>
      </c>
      <c r="O831" s="85"/>
      <c r="P831" s="214">
        <f>O831*H831</f>
        <v>0</v>
      </c>
      <c r="Q831" s="214">
        <v>0</v>
      </c>
      <c r="R831" s="214">
        <f>Q831*H831</f>
        <v>0</v>
      </c>
      <c r="S831" s="214">
        <v>0.01</v>
      </c>
      <c r="T831" s="215">
        <f>S831*H831</f>
        <v>34.950000000000003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16" t="s">
        <v>126</v>
      </c>
      <c r="AT831" s="216" t="s">
        <v>121</v>
      </c>
      <c r="AU831" s="216" t="s">
        <v>84</v>
      </c>
      <c r="AY831" s="18" t="s">
        <v>119</v>
      </c>
      <c r="BE831" s="217">
        <f>IF(N831="základní",J831,0)</f>
        <v>0</v>
      </c>
      <c r="BF831" s="217">
        <f>IF(N831="snížená",J831,0)</f>
        <v>0</v>
      </c>
      <c r="BG831" s="217">
        <f>IF(N831="zákl. přenesená",J831,0)</f>
        <v>0</v>
      </c>
      <c r="BH831" s="217">
        <f>IF(N831="sníž. přenesená",J831,0)</f>
        <v>0</v>
      </c>
      <c r="BI831" s="217">
        <f>IF(N831="nulová",J831,0)</f>
        <v>0</v>
      </c>
      <c r="BJ831" s="18" t="s">
        <v>81</v>
      </c>
      <c r="BK831" s="217">
        <f>ROUND(I831*H831,2)</f>
        <v>0</v>
      </c>
      <c r="BL831" s="18" t="s">
        <v>126</v>
      </c>
      <c r="BM831" s="216" t="s">
        <v>1060</v>
      </c>
    </row>
    <row r="832" s="14" customFormat="1">
      <c r="A832" s="14"/>
      <c r="B832" s="230"/>
      <c r="C832" s="231"/>
      <c r="D832" s="220" t="s">
        <v>128</v>
      </c>
      <c r="E832" s="232" t="s">
        <v>19</v>
      </c>
      <c r="F832" s="233" t="s">
        <v>1061</v>
      </c>
      <c r="G832" s="231"/>
      <c r="H832" s="232" t="s">
        <v>19</v>
      </c>
      <c r="I832" s="234"/>
      <c r="J832" s="231"/>
      <c r="K832" s="231"/>
      <c r="L832" s="235"/>
      <c r="M832" s="236"/>
      <c r="N832" s="237"/>
      <c r="O832" s="237"/>
      <c r="P832" s="237"/>
      <c r="Q832" s="237"/>
      <c r="R832" s="237"/>
      <c r="S832" s="237"/>
      <c r="T832" s="238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39" t="s">
        <v>128</v>
      </c>
      <c r="AU832" s="239" t="s">
        <v>84</v>
      </c>
      <c r="AV832" s="14" t="s">
        <v>81</v>
      </c>
      <c r="AW832" s="14" t="s">
        <v>34</v>
      </c>
      <c r="AX832" s="14" t="s">
        <v>73</v>
      </c>
      <c r="AY832" s="239" t="s">
        <v>119</v>
      </c>
    </row>
    <row r="833" s="13" customFormat="1">
      <c r="A833" s="13"/>
      <c r="B833" s="218"/>
      <c r="C833" s="219"/>
      <c r="D833" s="220" t="s">
        <v>128</v>
      </c>
      <c r="E833" s="221" t="s">
        <v>19</v>
      </c>
      <c r="F833" s="222" t="s">
        <v>1062</v>
      </c>
      <c r="G833" s="219"/>
      <c r="H833" s="223">
        <v>3495</v>
      </c>
      <c r="I833" s="224"/>
      <c r="J833" s="219"/>
      <c r="K833" s="219"/>
      <c r="L833" s="225"/>
      <c r="M833" s="226"/>
      <c r="N833" s="227"/>
      <c r="O833" s="227"/>
      <c r="P833" s="227"/>
      <c r="Q833" s="227"/>
      <c r="R833" s="227"/>
      <c r="S833" s="227"/>
      <c r="T833" s="228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29" t="s">
        <v>128</v>
      </c>
      <c r="AU833" s="229" t="s">
        <v>84</v>
      </c>
      <c r="AV833" s="13" t="s">
        <v>84</v>
      </c>
      <c r="AW833" s="13" t="s">
        <v>34</v>
      </c>
      <c r="AX833" s="13" t="s">
        <v>81</v>
      </c>
      <c r="AY833" s="229" t="s">
        <v>119</v>
      </c>
    </row>
    <row r="834" s="2" customFormat="1" ht="24.15" customHeight="1">
      <c r="A834" s="39"/>
      <c r="B834" s="40"/>
      <c r="C834" s="205" t="s">
        <v>1063</v>
      </c>
      <c r="D834" s="205" t="s">
        <v>121</v>
      </c>
      <c r="E834" s="206" t="s">
        <v>1064</v>
      </c>
      <c r="F834" s="207" t="s">
        <v>1065</v>
      </c>
      <c r="G834" s="208" t="s">
        <v>124</v>
      </c>
      <c r="H834" s="209">
        <v>3495</v>
      </c>
      <c r="I834" s="210"/>
      <c r="J834" s="211">
        <f>ROUND(I834*H834,2)</f>
        <v>0</v>
      </c>
      <c r="K834" s="207" t="s">
        <v>125</v>
      </c>
      <c r="L834" s="45"/>
      <c r="M834" s="212" t="s">
        <v>19</v>
      </c>
      <c r="N834" s="213" t="s">
        <v>44</v>
      </c>
      <c r="O834" s="85"/>
      <c r="P834" s="214">
        <f>O834*H834</f>
        <v>0</v>
      </c>
      <c r="Q834" s="214">
        <v>0</v>
      </c>
      <c r="R834" s="214">
        <f>Q834*H834</f>
        <v>0</v>
      </c>
      <c r="S834" s="214">
        <v>0.02</v>
      </c>
      <c r="T834" s="215">
        <f>S834*H834</f>
        <v>69.900000000000006</v>
      </c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R834" s="216" t="s">
        <v>126</v>
      </c>
      <c r="AT834" s="216" t="s">
        <v>121</v>
      </c>
      <c r="AU834" s="216" t="s">
        <v>84</v>
      </c>
      <c r="AY834" s="18" t="s">
        <v>119</v>
      </c>
      <c r="BE834" s="217">
        <f>IF(N834="základní",J834,0)</f>
        <v>0</v>
      </c>
      <c r="BF834" s="217">
        <f>IF(N834="snížená",J834,0)</f>
        <v>0</v>
      </c>
      <c r="BG834" s="217">
        <f>IF(N834="zákl. přenesená",J834,0)</f>
        <v>0</v>
      </c>
      <c r="BH834" s="217">
        <f>IF(N834="sníž. přenesená",J834,0)</f>
        <v>0</v>
      </c>
      <c r="BI834" s="217">
        <f>IF(N834="nulová",J834,0)</f>
        <v>0</v>
      </c>
      <c r="BJ834" s="18" t="s">
        <v>81</v>
      </c>
      <c r="BK834" s="217">
        <f>ROUND(I834*H834,2)</f>
        <v>0</v>
      </c>
      <c r="BL834" s="18" t="s">
        <v>126</v>
      </c>
      <c r="BM834" s="216" t="s">
        <v>1066</v>
      </c>
    </row>
    <row r="835" s="14" customFormat="1">
      <c r="A835" s="14"/>
      <c r="B835" s="230"/>
      <c r="C835" s="231"/>
      <c r="D835" s="220" t="s">
        <v>128</v>
      </c>
      <c r="E835" s="232" t="s">
        <v>19</v>
      </c>
      <c r="F835" s="233" t="s">
        <v>1061</v>
      </c>
      <c r="G835" s="231"/>
      <c r="H835" s="232" t="s">
        <v>19</v>
      </c>
      <c r="I835" s="234"/>
      <c r="J835" s="231"/>
      <c r="K835" s="231"/>
      <c r="L835" s="235"/>
      <c r="M835" s="236"/>
      <c r="N835" s="237"/>
      <c r="O835" s="237"/>
      <c r="P835" s="237"/>
      <c r="Q835" s="237"/>
      <c r="R835" s="237"/>
      <c r="S835" s="237"/>
      <c r="T835" s="238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39" t="s">
        <v>128</v>
      </c>
      <c r="AU835" s="239" t="s">
        <v>84</v>
      </c>
      <c r="AV835" s="14" t="s">
        <v>81</v>
      </c>
      <c r="AW835" s="14" t="s">
        <v>34</v>
      </c>
      <c r="AX835" s="14" t="s">
        <v>73</v>
      </c>
      <c r="AY835" s="239" t="s">
        <v>119</v>
      </c>
    </row>
    <row r="836" s="13" customFormat="1">
      <c r="A836" s="13"/>
      <c r="B836" s="218"/>
      <c r="C836" s="219"/>
      <c r="D836" s="220" t="s">
        <v>128</v>
      </c>
      <c r="E836" s="221" t="s">
        <v>19</v>
      </c>
      <c r="F836" s="222" t="s">
        <v>1062</v>
      </c>
      <c r="G836" s="219"/>
      <c r="H836" s="223">
        <v>3495</v>
      </c>
      <c r="I836" s="224"/>
      <c r="J836" s="219"/>
      <c r="K836" s="219"/>
      <c r="L836" s="225"/>
      <c r="M836" s="226"/>
      <c r="N836" s="227"/>
      <c r="O836" s="227"/>
      <c r="P836" s="227"/>
      <c r="Q836" s="227"/>
      <c r="R836" s="227"/>
      <c r="S836" s="227"/>
      <c r="T836" s="228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29" t="s">
        <v>128</v>
      </c>
      <c r="AU836" s="229" t="s">
        <v>84</v>
      </c>
      <c r="AV836" s="13" t="s">
        <v>84</v>
      </c>
      <c r="AW836" s="13" t="s">
        <v>34</v>
      </c>
      <c r="AX836" s="13" t="s">
        <v>81</v>
      </c>
      <c r="AY836" s="229" t="s">
        <v>119</v>
      </c>
    </row>
    <row r="837" s="2" customFormat="1" ht="37.8" customHeight="1">
      <c r="A837" s="39"/>
      <c r="B837" s="40"/>
      <c r="C837" s="205" t="s">
        <v>1067</v>
      </c>
      <c r="D837" s="205" t="s">
        <v>121</v>
      </c>
      <c r="E837" s="206" t="s">
        <v>1068</v>
      </c>
      <c r="F837" s="207" t="s">
        <v>1069</v>
      </c>
      <c r="G837" s="208" t="s">
        <v>208</v>
      </c>
      <c r="H837" s="209">
        <v>31</v>
      </c>
      <c r="I837" s="210"/>
      <c r="J837" s="211">
        <f>ROUND(I837*H837,2)</f>
        <v>0</v>
      </c>
      <c r="K837" s="207" t="s">
        <v>125</v>
      </c>
      <c r="L837" s="45"/>
      <c r="M837" s="212" t="s">
        <v>19</v>
      </c>
      <c r="N837" s="213" t="s">
        <v>44</v>
      </c>
      <c r="O837" s="85"/>
      <c r="P837" s="214">
        <f>O837*H837</f>
        <v>0</v>
      </c>
      <c r="Q837" s="214">
        <v>0</v>
      </c>
      <c r="R837" s="214">
        <f>Q837*H837</f>
        <v>0</v>
      </c>
      <c r="S837" s="214">
        <v>0.025000000000000001</v>
      </c>
      <c r="T837" s="215">
        <f>S837*H837</f>
        <v>0.77500000000000002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16" t="s">
        <v>126</v>
      </c>
      <c r="AT837" s="216" t="s">
        <v>121</v>
      </c>
      <c r="AU837" s="216" t="s">
        <v>84</v>
      </c>
      <c r="AY837" s="18" t="s">
        <v>119</v>
      </c>
      <c r="BE837" s="217">
        <f>IF(N837="základní",J837,0)</f>
        <v>0</v>
      </c>
      <c r="BF837" s="217">
        <f>IF(N837="snížená",J837,0)</f>
        <v>0</v>
      </c>
      <c r="BG837" s="217">
        <f>IF(N837="zákl. přenesená",J837,0)</f>
        <v>0</v>
      </c>
      <c r="BH837" s="217">
        <f>IF(N837="sníž. přenesená",J837,0)</f>
        <v>0</v>
      </c>
      <c r="BI837" s="217">
        <f>IF(N837="nulová",J837,0)</f>
        <v>0</v>
      </c>
      <c r="BJ837" s="18" t="s">
        <v>81</v>
      </c>
      <c r="BK837" s="217">
        <f>ROUND(I837*H837,2)</f>
        <v>0</v>
      </c>
      <c r="BL837" s="18" t="s">
        <v>126</v>
      </c>
      <c r="BM837" s="216" t="s">
        <v>1070</v>
      </c>
    </row>
    <row r="838" s="14" customFormat="1">
      <c r="A838" s="14"/>
      <c r="B838" s="230"/>
      <c r="C838" s="231"/>
      <c r="D838" s="220" t="s">
        <v>128</v>
      </c>
      <c r="E838" s="232" t="s">
        <v>19</v>
      </c>
      <c r="F838" s="233" t="s">
        <v>1071</v>
      </c>
      <c r="G838" s="231"/>
      <c r="H838" s="232" t="s">
        <v>19</v>
      </c>
      <c r="I838" s="234"/>
      <c r="J838" s="231"/>
      <c r="K838" s="231"/>
      <c r="L838" s="235"/>
      <c r="M838" s="236"/>
      <c r="N838" s="237"/>
      <c r="O838" s="237"/>
      <c r="P838" s="237"/>
      <c r="Q838" s="237"/>
      <c r="R838" s="237"/>
      <c r="S838" s="237"/>
      <c r="T838" s="238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39" t="s">
        <v>128</v>
      </c>
      <c r="AU838" s="239" t="s">
        <v>84</v>
      </c>
      <c r="AV838" s="14" t="s">
        <v>81</v>
      </c>
      <c r="AW838" s="14" t="s">
        <v>34</v>
      </c>
      <c r="AX838" s="14" t="s">
        <v>73</v>
      </c>
      <c r="AY838" s="239" t="s">
        <v>119</v>
      </c>
    </row>
    <row r="839" s="13" customFormat="1">
      <c r="A839" s="13"/>
      <c r="B839" s="218"/>
      <c r="C839" s="219"/>
      <c r="D839" s="220" t="s">
        <v>128</v>
      </c>
      <c r="E839" s="221" t="s">
        <v>19</v>
      </c>
      <c r="F839" s="222" t="s">
        <v>826</v>
      </c>
      <c r="G839" s="219"/>
      <c r="H839" s="223">
        <v>2</v>
      </c>
      <c r="I839" s="224"/>
      <c r="J839" s="219"/>
      <c r="K839" s="219"/>
      <c r="L839" s="225"/>
      <c r="M839" s="226"/>
      <c r="N839" s="227"/>
      <c r="O839" s="227"/>
      <c r="P839" s="227"/>
      <c r="Q839" s="227"/>
      <c r="R839" s="227"/>
      <c r="S839" s="227"/>
      <c r="T839" s="228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29" t="s">
        <v>128</v>
      </c>
      <c r="AU839" s="229" t="s">
        <v>84</v>
      </c>
      <c r="AV839" s="13" t="s">
        <v>84</v>
      </c>
      <c r="AW839" s="13" t="s">
        <v>34</v>
      </c>
      <c r="AX839" s="13" t="s">
        <v>73</v>
      </c>
      <c r="AY839" s="229" t="s">
        <v>119</v>
      </c>
    </row>
    <row r="840" s="13" customFormat="1">
      <c r="A840" s="13"/>
      <c r="B840" s="218"/>
      <c r="C840" s="219"/>
      <c r="D840" s="220" t="s">
        <v>128</v>
      </c>
      <c r="E840" s="221" t="s">
        <v>19</v>
      </c>
      <c r="F840" s="222" t="s">
        <v>827</v>
      </c>
      <c r="G840" s="219"/>
      <c r="H840" s="223">
        <v>2</v>
      </c>
      <c r="I840" s="224"/>
      <c r="J840" s="219"/>
      <c r="K840" s="219"/>
      <c r="L840" s="225"/>
      <c r="M840" s="226"/>
      <c r="N840" s="227"/>
      <c r="O840" s="227"/>
      <c r="P840" s="227"/>
      <c r="Q840" s="227"/>
      <c r="R840" s="227"/>
      <c r="S840" s="227"/>
      <c r="T840" s="228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29" t="s">
        <v>128</v>
      </c>
      <c r="AU840" s="229" t="s">
        <v>84</v>
      </c>
      <c r="AV840" s="13" t="s">
        <v>84</v>
      </c>
      <c r="AW840" s="13" t="s">
        <v>34</v>
      </c>
      <c r="AX840" s="13" t="s">
        <v>73</v>
      </c>
      <c r="AY840" s="229" t="s">
        <v>119</v>
      </c>
    </row>
    <row r="841" s="13" customFormat="1">
      <c r="A841" s="13"/>
      <c r="B841" s="218"/>
      <c r="C841" s="219"/>
      <c r="D841" s="220" t="s">
        <v>128</v>
      </c>
      <c r="E841" s="221" t="s">
        <v>19</v>
      </c>
      <c r="F841" s="222" t="s">
        <v>828</v>
      </c>
      <c r="G841" s="219"/>
      <c r="H841" s="223">
        <v>5</v>
      </c>
      <c r="I841" s="224"/>
      <c r="J841" s="219"/>
      <c r="K841" s="219"/>
      <c r="L841" s="225"/>
      <c r="M841" s="226"/>
      <c r="N841" s="227"/>
      <c r="O841" s="227"/>
      <c r="P841" s="227"/>
      <c r="Q841" s="227"/>
      <c r="R841" s="227"/>
      <c r="S841" s="227"/>
      <c r="T841" s="228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29" t="s">
        <v>128</v>
      </c>
      <c r="AU841" s="229" t="s">
        <v>84</v>
      </c>
      <c r="AV841" s="13" t="s">
        <v>84</v>
      </c>
      <c r="AW841" s="13" t="s">
        <v>34</v>
      </c>
      <c r="AX841" s="13" t="s">
        <v>73</v>
      </c>
      <c r="AY841" s="229" t="s">
        <v>119</v>
      </c>
    </row>
    <row r="842" s="13" customFormat="1">
      <c r="A842" s="13"/>
      <c r="B842" s="218"/>
      <c r="C842" s="219"/>
      <c r="D842" s="220" t="s">
        <v>128</v>
      </c>
      <c r="E842" s="221" t="s">
        <v>19</v>
      </c>
      <c r="F842" s="222" t="s">
        <v>829</v>
      </c>
      <c r="G842" s="219"/>
      <c r="H842" s="223">
        <v>5</v>
      </c>
      <c r="I842" s="224"/>
      <c r="J842" s="219"/>
      <c r="K842" s="219"/>
      <c r="L842" s="225"/>
      <c r="M842" s="226"/>
      <c r="N842" s="227"/>
      <c r="O842" s="227"/>
      <c r="P842" s="227"/>
      <c r="Q842" s="227"/>
      <c r="R842" s="227"/>
      <c r="S842" s="227"/>
      <c r="T842" s="228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29" t="s">
        <v>128</v>
      </c>
      <c r="AU842" s="229" t="s">
        <v>84</v>
      </c>
      <c r="AV842" s="13" t="s">
        <v>84</v>
      </c>
      <c r="AW842" s="13" t="s">
        <v>34</v>
      </c>
      <c r="AX842" s="13" t="s">
        <v>73</v>
      </c>
      <c r="AY842" s="229" t="s">
        <v>119</v>
      </c>
    </row>
    <row r="843" s="13" customFormat="1">
      <c r="A843" s="13"/>
      <c r="B843" s="218"/>
      <c r="C843" s="219"/>
      <c r="D843" s="220" t="s">
        <v>128</v>
      </c>
      <c r="E843" s="221" t="s">
        <v>19</v>
      </c>
      <c r="F843" s="222" t="s">
        <v>830</v>
      </c>
      <c r="G843" s="219"/>
      <c r="H843" s="223">
        <v>4</v>
      </c>
      <c r="I843" s="224"/>
      <c r="J843" s="219"/>
      <c r="K843" s="219"/>
      <c r="L843" s="225"/>
      <c r="M843" s="226"/>
      <c r="N843" s="227"/>
      <c r="O843" s="227"/>
      <c r="P843" s="227"/>
      <c r="Q843" s="227"/>
      <c r="R843" s="227"/>
      <c r="S843" s="227"/>
      <c r="T843" s="228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29" t="s">
        <v>128</v>
      </c>
      <c r="AU843" s="229" t="s">
        <v>84</v>
      </c>
      <c r="AV843" s="13" t="s">
        <v>84</v>
      </c>
      <c r="AW843" s="13" t="s">
        <v>34</v>
      </c>
      <c r="AX843" s="13" t="s">
        <v>73</v>
      </c>
      <c r="AY843" s="229" t="s">
        <v>119</v>
      </c>
    </row>
    <row r="844" s="13" customFormat="1">
      <c r="A844" s="13"/>
      <c r="B844" s="218"/>
      <c r="C844" s="219"/>
      <c r="D844" s="220" t="s">
        <v>128</v>
      </c>
      <c r="E844" s="221" t="s">
        <v>19</v>
      </c>
      <c r="F844" s="222" t="s">
        <v>831</v>
      </c>
      <c r="G844" s="219"/>
      <c r="H844" s="223">
        <v>3</v>
      </c>
      <c r="I844" s="224"/>
      <c r="J844" s="219"/>
      <c r="K844" s="219"/>
      <c r="L844" s="225"/>
      <c r="M844" s="226"/>
      <c r="N844" s="227"/>
      <c r="O844" s="227"/>
      <c r="P844" s="227"/>
      <c r="Q844" s="227"/>
      <c r="R844" s="227"/>
      <c r="S844" s="227"/>
      <c r="T844" s="228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29" t="s">
        <v>128</v>
      </c>
      <c r="AU844" s="229" t="s">
        <v>84</v>
      </c>
      <c r="AV844" s="13" t="s">
        <v>84</v>
      </c>
      <c r="AW844" s="13" t="s">
        <v>34</v>
      </c>
      <c r="AX844" s="13" t="s">
        <v>73</v>
      </c>
      <c r="AY844" s="229" t="s">
        <v>119</v>
      </c>
    </row>
    <row r="845" s="13" customFormat="1">
      <c r="A845" s="13"/>
      <c r="B845" s="218"/>
      <c r="C845" s="219"/>
      <c r="D845" s="220" t="s">
        <v>128</v>
      </c>
      <c r="E845" s="221" t="s">
        <v>19</v>
      </c>
      <c r="F845" s="222" t="s">
        <v>832</v>
      </c>
      <c r="G845" s="219"/>
      <c r="H845" s="223">
        <v>3</v>
      </c>
      <c r="I845" s="224"/>
      <c r="J845" s="219"/>
      <c r="K845" s="219"/>
      <c r="L845" s="225"/>
      <c r="M845" s="226"/>
      <c r="N845" s="227"/>
      <c r="O845" s="227"/>
      <c r="P845" s="227"/>
      <c r="Q845" s="227"/>
      <c r="R845" s="227"/>
      <c r="S845" s="227"/>
      <c r="T845" s="228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29" t="s">
        <v>128</v>
      </c>
      <c r="AU845" s="229" t="s">
        <v>84</v>
      </c>
      <c r="AV845" s="13" t="s">
        <v>84</v>
      </c>
      <c r="AW845" s="13" t="s">
        <v>34</v>
      </c>
      <c r="AX845" s="13" t="s">
        <v>73</v>
      </c>
      <c r="AY845" s="229" t="s">
        <v>119</v>
      </c>
    </row>
    <row r="846" s="13" customFormat="1">
      <c r="A846" s="13"/>
      <c r="B846" s="218"/>
      <c r="C846" s="219"/>
      <c r="D846" s="220" t="s">
        <v>128</v>
      </c>
      <c r="E846" s="221" t="s">
        <v>19</v>
      </c>
      <c r="F846" s="222" t="s">
        <v>833</v>
      </c>
      <c r="G846" s="219"/>
      <c r="H846" s="223">
        <v>4</v>
      </c>
      <c r="I846" s="224"/>
      <c r="J846" s="219"/>
      <c r="K846" s="219"/>
      <c r="L846" s="225"/>
      <c r="M846" s="226"/>
      <c r="N846" s="227"/>
      <c r="O846" s="227"/>
      <c r="P846" s="227"/>
      <c r="Q846" s="227"/>
      <c r="R846" s="227"/>
      <c r="S846" s="227"/>
      <c r="T846" s="228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29" t="s">
        <v>128</v>
      </c>
      <c r="AU846" s="229" t="s">
        <v>84</v>
      </c>
      <c r="AV846" s="13" t="s">
        <v>84</v>
      </c>
      <c r="AW846" s="13" t="s">
        <v>34</v>
      </c>
      <c r="AX846" s="13" t="s">
        <v>73</v>
      </c>
      <c r="AY846" s="229" t="s">
        <v>119</v>
      </c>
    </row>
    <row r="847" s="13" customFormat="1">
      <c r="A847" s="13"/>
      <c r="B847" s="218"/>
      <c r="C847" s="219"/>
      <c r="D847" s="220" t="s">
        <v>128</v>
      </c>
      <c r="E847" s="221" t="s">
        <v>19</v>
      </c>
      <c r="F847" s="222" t="s">
        <v>834</v>
      </c>
      <c r="G847" s="219"/>
      <c r="H847" s="223">
        <v>3</v>
      </c>
      <c r="I847" s="224"/>
      <c r="J847" s="219"/>
      <c r="K847" s="219"/>
      <c r="L847" s="225"/>
      <c r="M847" s="226"/>
      <c r="N847" s="227"/>
      <c r="O847" s="227"/>
      <c r="P847" s="227"/>
      <c r="Q847" s="227"/>
      <c r="R847" s="227"/>
      <c r="S847" s="227"/>
      <c r="T847" s="228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29" t="s">
        <v>128</v>
      </c>
      <c r="AU847" s="229" t="s">
        <v>84</v>
      </c>
      <c r="AV847" s="13" t="s">
        <v>84</v>
      </c>
      <c r="AW847" s="13" t="s">
        <v>34</v>
      </c>
      <c r="AX847" s="13" t="s">
        <v>73</v>
      </c>
      <c r="AY847" s="229" t="s">
        <v>119</v>
      </c>
    </row>
    <row r="848" s="15" customFormat="1">
      <c r="A848" s="15"/>
      <c r="B848" s="240"/>
      <c r="C848" s="241"/>
      <c r="D848" s="220" t="s">
        <v>128</v>
      </c>
      <c r="E848" s="242" t="s">
        <v>19</v>
      </c>
      <c r="F848" s="243" t="s">
        <v>218</v>
      </c>
      <c r="G848" s="241"/>
      <c r="H848" s="244">
        <v>31</v>
      </c>
      <c r="I848" s="245"/>
      <c r="J848" s="241"/>
      <c r="K848" s="241"/>
      <c r="L848" s="246"/>
      <c r="M848" s="247"/>
      <c r="N848" s="248"/>
      <c r="O848" s="248"/>
      <c r="P848" s="248"/>
      <c r="Q848" s="248"/>
      <c r="R848" s="248"/>
      <c r="S848" s="248"/>
      <c r="T848" s="249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T848" s="250" t="s">
        <v>128</v>
      </c>
      <c r="AU848" s="250" t="s">
        <v>84</v>
      </c>
      <c r="AV848" s="15" t="s">
        <v>126</v>
      </c>
      <c r="AW848" s="15" t="s">
        <v>34</v>
      </c>
      <c r="AX848" s="15" t="s">
        <v>81</v>
      </c>
      <c r="AY848" s="250" t="s">
        <v>119</v>
      </c>
    </row>
    <row r="849" s="2" customFormat="1" ht="24.15" customHeight="1">
      <c r="A849" s="39"/>
      <c r="B849" s="40"/>
      <c r="C849" s="205" t="s">
        <v>1072</v>
      </c>
      <c r="D849" s="205" t="s">
        <v>121</v>
      </c>
      <c r="E849" s="206" t="s">
        <v>1073</v>
      </c>
      <c r="F849" s="207" t="s">
        <v>1074</v>
      </c>
      <c r="G849" s="208" t="s">
        <v>132</v>
      </c>
      <c r="H849" s="209">
        <v>2</v>
      </c>
      <c r="I849" s="210"/>
      <c r="J849" s="211">
        <f>ROUND(I849*H849,2)</f>
        <v>0</v>
      </c>
      <c r="K849" s="207" t="s">
        <v>125</v>
      </c>
      <c r="L849" s="45"/>
      <c r="M849" s="212" t="s">
        <v>19</v>
      </c>
      <c r="N849" s="213" t="s">
        <v>44</v>
      </c>
      <c r="O849" s="85"/>
      <c r="P849" s="214">
        <f>O849*H849</f>
        <v>0</v>
      </c>
      <c r="Q849" s="214">
        <v>0</v>
      </c>
      <c r="R849" s="214">
        <f>Q849*H849</f>
        <v>0</v>
      </c>
      <c r="S849" s="214">
        <v>0.082000000000000003</v>
      </c>
      <c r="T849" s="215">
        <f>S849*H849</f>
        <v>0.16400000000000001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16" t="s">
        <v>126</v>
      </c>
      <c r="AT849" s="216" t="s">
        <v>121</v>
      </c>
      <c r="AU849" s="216" t="s">
        <v>84</v>
      </c>
      <c r="AY849" s="18" t="s">
        <v>119</v>
      </c>
      <c r="BE849" s="217">
        <f>IF(N849="základní",J849,0)</f>
        <v>0</v>
      </c>
      <c r="BF849" s="217">
        <f>IF(N849="snížená",J849,0)</f>
        <v>0</v>
      </c>
      <c r="BG849" s="217">
        <f>IF(N849="zákl. přenesená",J849,0)</f>
        <v>0</v>
      </c>
      <c r="BH849" s="217">
        <f>IF(N849="sníž. přenesená",J849,0)</f>
        <v>0</v>
      </c>
      <c r="BI849" s="217">
        <f>IF(N849="nulová",J849,0)</f>
        <v>0</v>
      </c>
      <c r="BJ849" s="18" t="s">
        <v>81</v>
      </c>
      <c r="BK849" s="217">
        <f>ROUND(I849*H849,2)</f>
        <v>0</v>
      </c>
      <c r="BL849" s="18" t="s">
        <v>126</v>
      </c>
      <c r="BM849" s="216" t="s">
        <v>1075</v>
      </c>
    </row>
    <row r="850" s="14" customFormat="1">
      <c r="A850" s="14"/>
      <c r="B850" s="230"/>
      <c r="C850" s="231"/>
      <c r="D850" s="220" t="s">
        <v>128</v>
      </c>
      <c r="E850" s="232" t="s">
        <v>19</v>
      </c>
      <c r="F850" s="233" t="s">
        <v>881</v>
      </c>
      <c r="G850" s="231"/>
      <c r="H850" s="232" t="s">
        <v>19</v>
      </c>
      <c r="I850" s="234"/>
      <c r="J850" s="231"/>
      <c r="K850" s="231"/>
      <c r="L850" s="235"/>
      <c r="M850" s="236"/>
      <c r="N850" s="237"/>
      <c r="O850" s="237"/>
      <c r="P850" s="237"/>
      <c r="Q850" s="237"/>
      <c r="R850" s="237"/>
      <c r="S850" s="237"/>
      <c r="T850" s="238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39" t="s">
        <v>128</v>
      </c>
      <c r="AU850" s="239" t="s">
        <v>84</v>
      </c>
      <c r="AV850" s="14" t="s">
        <v>81</v>
      </c>
      <c r="AW850" s="14" t="s">
        <v>34</v>
      </c>
      <c r="AX850" s="14" t="s">
        <v>73</v>
      </c>
      <c r="AY850" s="239" t="s">
        <v>119</v>
      </c>
    </row>
    <row r="851" s="13" customFormat="1">
      <c r="A851" s="13"/>
      <c r="B851" s="218"/>
      <c r="C851" s="219"/>
      <c r="D851" s="220" t="s">
        <v>128</v>
      </c>
      <c r="E851" s="221" t="s">
        <v>19</v>
      </c>
      <c r="F851" s="222" t="s">
        <v>882</v>
      </c>
      <c r="G851" s="219"/>
      <c r="H851" s="223">
        <v>1</v>
      </c>
      <c r="I851" s="224"/>
      <c r="J851" s="219"/>
      <c r="K851" s="219"/>
      <c r="L851" s="225"/>
      <c r="M851" s="226"/>
      <c r="N851" s="227"/>
      <c r="O851" s="227"/>
      <c r="P851" s="227"/>
      <c r="Q851" s="227"/>
      <c r="R851" s="227"/>
      <c r="S851" s="227"/>
      <c r="T851" s="228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29" t="s">
        <v>128</v>
      </c>
      <c r="AU851" s="229" t="s">
        <v>84</v>
      </c>
      <c r="AV851" s="13" t="s">
        <v>84</v>
      </c>
      <c r="AW851" s="13" t="s">
        <v>34</v>
      </c>
      <c r="AX851" s="13" t="s">
        <v>73</v>
      </c>
      <c r="AY851" s="229" t="s">
        <v>119</v>
      </c>
    </row>
    <row r="852" s="13" customFormat="1">
      <c r="A852" s="13"/>
      <c r="B852" s="218"/>
      <c r="C852" s="219"/>
      <c r="D852" s="220" t="s">
        <v>128</v>
      </c>
      <c r="E852" s="221" t="s">
        <v>19</v>
      </c>
      <c r="F852" s="222" t="s">
        <v>1076</v>
      </c>
      <c r="G852" s="219"/>
      <c r="H852" s="223">
        <v>1</v>
      </c>
      <c r="I852" s="224"/>
      <c r="J852" s="219"/>
      <c r="K852" s="219"/>
      <c r="L852" s="225"/>
      <c r="M852" s="226"/>
      <c r="N852" s="227"/>
      <c r="O852" s="227"/>
      <c r="P852" s="227"/>
      <c r="Q852" s="227"/>
      <c r="R852" s="227"/>
      <c r="S852" s="227"/>
      <c r="T852" s="228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29" t="s">
        <v>128</v>
      </c>
      <c r="AU852" s="229" t="s">
        <v>84</v>
      </c>
      <c r="AV852" s="13" t="s">
        <v>84</v>
      </c>
      <c r="AW852" s="13" t="s">
        <v>34</v>
      </c>
      <c r="AX852" s="13" t="s">
        <v>73</v>
      </c>
      <c r="AY852" s="229" t="s">
        <v>119</v>
      </c>
    </row>
    <row r="853" s="15" customFormat="1">
      <c r="A853" s="15"/>
      <c r="B853" s="240"/>
      <c r="C853" s="241"/>
      <c r="D853" s="220" t="s">
        <v>128</v>
      </c>
      <c r="E853" s="242" t="s">
        <v>19</v>
      </c>
      <c r="F853" s="243" t="s">
        <v>218</v>
      </c>
      <c r="G853" s="241"/>
      <c r="H853" s="244">
        <v>2</v>
      </c>
      <c r="I853" s="245"/>
      <c r="J853" s="241"/>
      <c r="K853" s="241"/>
      <c r="L853" s="246"/>
      <c r="M853" s="247"/>
      <c r="N853" s="248"/>
      <c r="O853" s="248"/>
      <c r="P853" s="248"/>
      <c r="Q853" s="248"/>
      <c r="R853" s="248"/>
      <c r="S853" s="248"/>
      <c r="T853" s="249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T853" s="250" t="s">
        <v>128</v>
      </c>
      <c r="AU853" s="250" t="s">
        <v>84</v>
      </c>
      <c r="AV853" s="15" t="s">
        <v>126</v>
      </c>
      <c r="AW853" s="15" t="s">
        <v>34</v>
      </c>
      <c r="AX853" s="15" t="s">
        <v>81</v>
      </c>
      <c r="AY853" s="250" t="s">
        <v>119</v>
      </c>
    </row>
    <row r="854" s="2" customFormat="1" ht="24.15" customHeight="1">
      <c r="A854" s="39"/>
      <c r="B854" s="40"/>
      <c r="C854" s="205" t="s">
        <v>1077</v>
      </c>
      <c r="D854" s="205" t="s">
        <v>121</v>
      </c>
      <c r="E854" s="206" t="s">
        <v>1078</v>
      </c>
      <c r="F854" s="207" t="s">
        <v>1079</v>
      </c>
      <c r="G854" s="208" t="s">
        <v>132</v>
      </c>
      <c r="H854" s="209">
        <v>2</v>
      </c>
      <c r="I854" s="210"/>
      <c r="J854" s="211">
        <f>ROUND(I854*H854,2)</f>
        <v>0</v>
      </c>
      <c r="K854" s="207" t="s">
        <v>125</v>
      </c>
      <c r="L854" s="45"/>
      <c r="M854" s="212" t="s">
        <v>19</v>
      </c>
      <c r="N854" s="213" t="s">
        <v>44</v>
      </c>
      <c r="O854" s="85"/>
      <c r="P854" s="214">
        <f>O854*H854</f>
        <v>0</v>
      </c>
      <c r="Q854" s="214">
        <v>0</v>
      </c>
      <c r="R854" s="214">
        <f>Q854*H854</f>
        <v>0</v>
      </c>
      <c r="S854" s="214">
        <v>0.0040000000000000001</v>
      </c>
      <c r="T854" s="215">
        <f>S854*H854</f>
        <v>0.0080000000000000002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16" t="s">
        <v>126</v>
      </c>
      <c r="AT854" s="216" t="s">
        <v>121</v>
      </c>
      <c r="AU854" s="216" t="s">
        <v>84</v>
      </c>
      <c r="AY854" s="18" t="s">
        <v>119</v>
      </c>
      <c r="BE854" s="217">
        <f>IF(N854="základní",J854,0)</f>
        <v>0</v>
      </c>
      <c r="BF854" s="217">
        <f>IF(N854="snížená",J854,0)</f>
        <v>0</v>
      </c>
      <c r="BG854" s="217">
        <f>IF(N854="zákl. přenesená",J854,0)</f>
        <v>0</v>
      </c>
      <c r="BH854" s="217">
        <f>IF(N854="sníž. přenesená",J854,0)</f>
        <v>0</v>
      </c>
      <c r="BI854" s="217">
        <f>IF(N854="nulová",J854,0)</f>
        <v>0</v>
      </c>
      <c r="BJ854" s="18" t="s">
        <v>81</v>
      </c>
      <c r="BK854" s="217">
        <f>ROUND(I854*H854,2)</f>
        <v>0</v>
      </c>
      <c r="BL854" s="18" t="s">
        <v>126</v>
      </c>
      <c r="BM854" s="216" t="s">
        <v>1080</v>
      </c>
    </row>
    <row r="855" s="14" customFormat="1">
      <c r="A855" s="14"/>
      <c r="B855" s="230"/>
      <c r="C855" s="231"/>
      <c r="D855" s="220" t="s">
        <v>128</v>
      </c>
      <c r="E855" s="232" t="s">
        <v>19</v>
      </c>
      <c r="F855" s="233" t="s">
        <v>881</v>
      </c>
      <c r="G855" s="231"/>
      <c r="H855" s="232" t="s">
        <v>19</v>
      </c>
      <c r="I855" s="234"/>
      <c r="J855" s="231"/>
      <c r="K855" s="231"/>
      <c r="L855" s="235"/>
      <c r="M855" s="236"/>
      <c r="N855" s="237"/>
      <c r="O855" s="237"/>
      <c r="P855" s="237"/>
      <c r="Q855" s="237"/>
      <c r="R855" s="237"/>
      <c r="S855" s="237"/>
      <c r="T855" s="238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39" t="s">
        <v>128</v>
      </c>
      <c r="AU855" s="239" t="s">
        <v>84</v>
      </c>
      <c r="AV855" s="14" t="s">
        <v>81</v>
      </c>
      <c r="AW855" s="14" t="s">
        <v>34</v>
      </c>
      <c r="AX855" s="14" t="s">
        <v>73</v>
      </c>
      <c r="AY855" s="239" t="s">
        <v>119</v>
      </c>
    </row>
    <row r="856" s="13" customFormat="1">
      <c r="A856" s="13"/>
      <c r="B856" s="218"/>
      <c r="C856" s="219"/>
      <c r="D856" s="220" t="s">
        <v>128</v>
      </c>
      <c r="E856" s="221" t="s">
        <v>19</v>
      </c>
      <c r="F856" s="222" t="s">
        <v>882</v>
      </c>
      <c r="G856" s="219"/>
      <c r="H856" s="223">
        <v>1</v>
      </c>
      <c r="I856" s="224"/>
      <c r="J856" s="219"/>
      <c r="K856" s="219"/>
      <c r="L856" s="225"/>
      <c r="M856" s="226"/>
      <c r="N856" s="227"/>
      <c r="O856" s="227"/>
      <c r="P856" s="227"/>
      <c r="Q856" s="227"/>
      <c r="R856" s="227"/>
      <c r="S856" s="227"/>
      <c r="T856" s="228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29" t="s">
        <v>128</v>
      </c>
      <c r="AU856" s="229" t="s">
        <v>84</v>
      </c>
      <c r="AV856" s="13" t="s">
        <v>84</v>
      </c>
      <c r="AW856" s="13" t="s">
        <v>34</v>
      </c>
      <c r="AX856" s="13" t="s">
        <v>73</v>
      </c>
      <c r="AY856" s="229" t="s">
        <v>119</v>
      </c>
    </row>
    <row r="857" s="13" customFormat="1">
      <c r="A857" s="13"/>
      <c r="B857" s="218"/>
      <c r="C857" s="219"/>
      <c r="D857" s="220" t="s">
        <v>128</v>
      </c>
      <c r="E857" s="221" t="s">
        <v>19</v>
      </c>
      <c r="F857" s="222" t="s">
        <v>1076</v>
      </c>
      <c r="G857" s="219"/>
      <c r="H857" s="223">
        <v>1</v>
      </c>
      <c r="I857" s="224"/>
      <c r="J857" s="219"/>
      <c r="K857" s="219"/>
      <c r="L857" s="225"/>
      <c r="M857" s="226"/>
      <c r="N857" s="227"/>
      <c r="O857" s="227"/>
      <c r="P857" s="227"/>
      <c r="Q857" s="227"/>
      <c r="R857" s="227"/>
      <c r="S857" s="227"/>
      <c r="T857" s="228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29" t="s">
        <v>128</v>
      </c>
      <c r="AU857" s="229" t="s">
        <v>84</v>
      </c>
      <c r="AV857" s="13" t="s">
        <v>84</v>
      </c>
      <c r="AW857" s="13" t="s">
        <v>34</v>
      </c>
      <c r="AX857" s="13" t="s">
        <v>73</v>
      </c>
      <c r="AY857" s="229" t="s">
        <v>119</v>
      </c>
    </row>
    <row r="858" s="15" customFormat="1">
      <c r="A858" s="15"/>
      <c r="B858" s="240"/>
      <c r="C858" s="241"/>
      <c r="D858" s="220" t="s">
        <v>128</v>
      </c>
      <c r="E858" s="242" t="s">
        <v>19</v>
      </c>
      <c r="F858" s="243" t="s">
        <v>218</v>
      </c>
      <c r="G858" s="241"/>
      <c r="H858" s="244">
        <v>2</v>
      </c>
      <c r="I858" s="245"/>
      <c r="J858" s="241"/>
      <c r="K858" s="241"/>
      <c r="L858" s="246"/>
      <c r="M858" s="247"/>
      <c r="N858" s="248"/>
      <c r="O858" s="248"/>
      <c r="P858" s="248"/>
      <c r="Q858" s="248"/>
      <c r="R858" s="248"/>
      <c r="S858" s="248"/>
      <c r="T858" s="249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T858" s="250" t="s">
        <v>128</v>
      </c>
      <c r="AU858" s="250" t="s">
        <v>84</v>
      </c>
      <c r="AV858" s="15" t="s">
        <v>126</v>
      </c>
      <c r="AW858" s="15" t="s">
        <v>34</v>
      </c>
      <c r="AX858" s="15" t="s">
        <v>81</v>
      </c>
      <c r="AY858" s="250" t="s">
        <v>119</v>
      </c>
    </row>
    <row r="859" s="2" customFormat="1" ht="37.8" customHeight="1">
      <c r="A859" s="39"/>
      <c r="B859" s="40"/>
      <c r="C859" s="205" t="s">
        <v>1081</v>
      </c>
      <c r="D859" s="205" t="s">
        <v>121</v>
      </c>
      <c r="E859" s="206" t="s">
        <v>1082</v>
      </c>
      <c r="F859" s="207" t="s">
        <v>1083</v>
      </c>
      <c r="G859" s="208" t="s">
        <v>208</v>
      </c>
      <c r="H859" s="209">
        <v>167</v>
      </c>
      <c r="I859" s="210"/>
      <c r="J859" s="211">
        <f>ROUND(I859*H859,2)</f>
        <v>0</v>
      </c>
      <c r="K859" s="207" t="s">
        <v>125</v>
      </c>
      <c r="L859" s="45"/>
      <c r="M859" s="212" t="s">
        <v>19</v>
      </c>
      <c r="N859" s="213" t="s">
        <v>44</v>
      </c>
      <c r="O859" s="85"/>
      <c r="P859" s="214">
        <f>O859*H859</f>
        <v>0</v>
      </c>
      <c r="Q859" s="214">
        <v>0</v>
      </c>
      <c r="R859" s="214">
        <f>Q859*H859</f>
        <v>0</v>
      </c>
      <c r="S859" s="214">
        <v>0</v>
      </c>
      <c r="T859" s="215">
        <f>S859*H859</f>
        <v>0</v>
      </c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R859" s="216" t="s">
        <v>126</v>
      </c>
      <c r="AT859" s="216" t="s">
        <v>121</v>
      </c>
      <c r="AU859" s="216" t="s">
        <v>84</v>
      </c>
      <c r="AY859" s="18" t="s">
        <v>119</v>
      </c>
      <c r="BE859" s="217">
        <f>IF(N859="základní",J859,0)</f>
        <v>0</v>
      </c>
      <c r="BF859" s="217">
        <f>IF(N859="snížená",J859,0)</f>
        <v>0</v>
      </c>
      <c r="BG859" s="217">
        <f>IF(N859="zákl. přenesená",J859,0)</f>
        <v>0</v>
      </c>
      <c r="BH859" s="217">
        <f>IF(N859="sníž. přenesená",J859,0)</f>
        <v>0</v>
      </c>
      <c r="BI859" s="217">
        <f>IF(N859="nulová",J859,0)</f>
        <v>0</v>
      </c>
      <c r="BJ859" s="18" t="s">
        <v>81</v>
      </c>
      <c r="BK859" s="217">
        <f>ROUND(I859*H859,2)</f>
        <v>0</v>
      </c>
      <c r="BL859" s="18" t="s">
        <v>126</v>
      </c>
      <c r="BM859" s="216" t="s">
        <v>1084</v>
      </c>
    </row>
    <row r="860" s="13" customFormat="1">
      <c r="A860" s="13"/>
      <c r="B860" s="218"/>
      <c r="C860" s="219"/>
      <c r="D860" s="220" t="s">
        <v>128</v>
      </c>
      <c r="E860" s="221" t="s">
        <v>19</v>
      </c>
      <c r="F860" s="222" t="s">
        <v>1085</v>
      </c>
      <c r="G860" s="219"/>
      <c r="H860" s="223">
        <v>167</v>
      </c>
      <c r="I860" s="224"/>
      <c r="J860" s="219"/>
      <c r="K860" s="219"/>
      <c r="L860" s="225"/>
      <c r="M860" s="226"/>
      <c r="N860" s="227"/>
      <c r="O860" s="227"/>
      <c r="P860" s="227"/>
      <c r="Q860" s="227"/>
      <c r="R860" s="227"/>
      <c r="S860" s="227"/>
      <c r="T860" s="228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29" t="s">
        <v>128</v>
      </c>
      <c r="AU860" s="229" t="s">
        <v>84</v>
      </c>
      <c r="AV860" s="13" t="s">
        <v>84</v>
      </c>
      <c r="AW860" s="13" t="s">
        <v>34</v>
      </c>
      <c r="AX860" s="13" t="s">
        <v>81</v>
      </c>
      <c r="AY860" s="229" t="s">
        <v>119</v>
      </c>
    </row>
    <row r="861" s="2" customFormat="1" ht="37.8" customHeight="1">
      <c r="A861" s="39"/>
      <c r="B861" s="40"/>
      <c r="C861" s="205" t="s">
        <v>1086</v>
      </c>
      <c r="D861" s="205" t="s">
        <v>121</v>
      </c>
      <c r="E861" s="206" t="s">
        <v>1087</v>
      </c>
      <c r="F861" s="207" t="s">
        <v>1088</v>
      </c>
      <c r="G861" s="208" t="s">
        <v>208</v>
      </c>
      <c r="H861" s="209">
        <v>571</v>
      </c>
      <c r="I861" s="210"/>
      <c r="J861" s="211">
        <f>ROUND(I861*H861,2)</f>
        <v>0</v>
      </c>
      <c r="K861" s="207" t="s">
        <v>125</v>
      </c>
      <c r="L861" s="45"/>
      <c r="M861" s="212" t="s">
        <v>19</v>
      </c>
      <c r="N861" s="213" t="s">
        <v>44</v>
      </c>
      <c r="O861" s="85"/>
      <c r="P861" s="214">
        <f>O861*H861</f>
        <v>0</v>
      </c>
      <c r="Q861" s="214">
        <v>0</v>
      </c>
      <c r="R861" s="214">
        <f>Q861*H861</f>
        <v>0</v>
      </c>
      <c r="S861" s="214">
        <v>0</v>
      </c>
      <c r="T861" s="215">
        <f>S861*H861</f>
        <v>0</v>
      </c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R861" s="216" t="s">
        <v>126</v>
      </c>
      <c r="AT861" s="216" t="s">
        <v>121</v>
      </c>
      <c r="AU861" s="216" t="s">
        <v>84</v>
      </c>
      <c r="AY861" s="18" t="s">
        <v>119</v>
      </c>
      <c r="BE861" s="217">
        <f>IF(N861="základní",J861,0)</f>
        <v>0</v>
      </c>
      <c r="BF861" s="217">
        <f>IF(N861="snížená",J861,0)</f>
        <v>0</v>
      </c>
      <c r="BG861" s="217">
        <f>IF(N861="zákl. přenesená",J861,0)</f>
        <v>0</v>
      </c>
      <c r="BH861" s="217">
        <f>IF(N861="sníž. přenesená",J861,0)</f>
        <v>0</v>
      </c>
      <c r="BI861" s="217">
        <f>IF(N861="nulová",J861,0)</f>
        <v>0</v>
      </c>
      <c r="BJ861" s="18" t="s">
        <v>81</v>
      </c>
      <c r="BK861" s="217">
        <f>ROUND(I861*H861,2)</f>
        <v>0</v>
      </c>
      <c r="BL861" s="18" t="s">
        <v>126</v>
      </c>
      <c r="BM861" s="216" t="s">
        <v>1089</v>
      </c>
    </row>
    <row r="862" s="14" customFormat="1">
      <c r="A862" s="14"/>
      <c r="B862" s="230"/>
      <c r="C862" s="231"/>
      <c r="D862" s="220" t="s">
        <v>128</v>
      </c>
      <c r="E862" s="232" t="s">
        <v>19</v>
      </c>
      <c r="F862" s="233" t="s">
        <v>1090</v>
      </c>
      <c r="G862" s="231"/>
      <c r="H862" s="232" t="s">
        <v>19</v>
      </c>
      <c r="I862" s="234"/>
      <c r="J862" s="231"/>
      <c r="K862" s="231"/>
      <c r="L862" s="235"/>
      <c r="M862" s="236"/>
      <c r="N862" s="237"/>
      <c r="O862" s="237"/>
      <c r="P862" s="237"/>
      <c r="Q862" s="237"/>
      <c r="R862" s="237"/>
      <c r="S862" s="237"/>
      <c r="T862" s="238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39" t="s">
        <v>128</v>
      </c>
      <c r="AU862" s="239" t="s">
        <v>84</v>
      </c>
      <c r="AV862" s="14" t="s">
        <v>81</v>
      </c>
      <c r="AW862" s="14" t="s">
        <v>34</v>
      </c>
      <c r="AX862" s="14" t="s">
        <v>73</v>
      </c>
      <c r="AY862" s="239" t="s">
        <v>119</v>
      </c>
    </row>
    <row r="863" s="13" customFormat="1">
      <c r="A863" s="13"/>
      <c r="B863" s="218"/>
      <c r="C863" s="219"/>
      <c r="D863" s="220" t="s">
        <v>128</v>
      </c>
      <c r="E863" s="221" t="s">
        <v>19</v>
      </c>
      <c r="F863" s="222" t="s">
        <v>216</v>
      </c>
      <c r="G863" s="219"/>
      <c r="H863" s="223">
        <v>537</v>
      </c>
      <c r="I863" s="224"/>
      <c r="J863" s="219"/>
      <c r="K863" s="219"/>
      <c r="L863" s="225"/>
      <c r="M863" s="226"/>
      <c r="N863" s="227"/>
      <c r="O863" s="227"/>
      <c r="P863" s="227"/>
      <c r="Q863" s="227"/>
      <c r="R863" s="227"/>
      <c r="S863" s="227"/>
      <c r="T863" s="228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29" t="s">
        <v>128</v>
      </c>
      <c r="AU863" s="229" t="s">
        <v>84</v>
      </c>
      <c r="AV863" s="13" t="s">
        <v>84</v>
      </c>
      <c r="AW863" s="13" t="s">
        <v>34</v>
      </c>
      <c r="AX863" s="13" t="s">
        <v>73</v>
      </c>
      <c r="AY863" s="229" t="s">
        <v>119</v>
      </c>
    </row>
    <row r="864" s="13" customFormat="1">
      <c r="A864" s="13"/>
      <c r="B864" s="218"/>
      <c r="C864" s="219"/>
      <c r="D864" s="220" t="s">
        <v>128</v>
      </c>
      <c r="E864" s="221" t="s">
        <v>19</v>
      </c>
      <c r="F864" s="222" t="s">
        <v>217</v>
      </c>
      <c r="G864" s="219"/>
      <c r="H864" s="223">
        <v>13</v>
      </c>
      <c r="I864" s="224"/>
      <c r="J864" s="219"/>
      <c r="K864" s="219"/>
      <c r="L864" s="225"/>
      <c r="M864" s="226"/>
      <c r="N864" s="227"/>
      <c r="O864" s="227"/>
      <c r="P864" s="227"/>
      <c r="Q864" s="227"/>
      <c r="R864" s="227"/>
      <c r="S864" s="227"/>
      <c r="T864" s="228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29" t="s">
        <v>128</v>
      </c>
      <c r="AU864" s="229" t="s">
        <v>84</v>
      </c>
      <c r="AV864" s="13" t="s">
        <v>84</v>
      </c>
      <c r="AW864" s="13" t="s">
        <v>34</v>
      </c>
      <c r="AX864" s="13" t="s">
        <v>73</v>
      </c>
      <c r="AY864" s="229" t="s">
        <v>119</v>
      </c>
    </row>
    <row r="865" s="13" customFormat="1">
      <c r="A865" s="13"/>
      <c r="B865" s="218"/>
      <c r="C865" s="219"/>
      <c r="D865" s="220" t="s">
        <v>128</v>
      </c>
      <c r="E865" s="221" t="s">
        <v>19</v>
      </c>
      <c r="F865" s="222" t="s">
        <v>1091</v>
      </c>
      <c r="G865" s="219"/>
      <c r="H865" s="223">
        <v>21</v>
      </c>
      <c r="I865" s="224"/>
      <c r="J865" s="219"/>
      <c r="K865" s="219"/>
      <c r="L865" s="225"/>
      <c r="M865" s="226"/>
      <c r="N865" s="227"/>
      <c r="O865" s="227"/>
      <c r="P865" s="227"/>
      <c r="Q865" s="227"/>
      <c r="R865" s="227"/>
      <c r="S865" s="227"/>
      <c r="T865" s="228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29" t="s">
        <v>128</v>
      </c>
      <c r="AU865" s="229" t="s">
        <v>84</v>
      </c>
      <c r="AV865" s="13" t="s">
        <v>84</v>
      </c>
      <c r="AW865" s="13" t="s">
        <v>34</v>
      </c>
      <c r="AX865" s="13" t="s">
        <v>73</v>
      </c>
      <c r="AY865" s="229" t="s">
        <v>119</v>
      </c>
    </row>
    <row r="866" s="15" customFormat="1">
      <c r="A866" s="15"/>
      <c r="B866" s="240"/>
      <c r="C866" s="241"/>
      <c r="D866" s="220" t="s">
        <v>128</v>
      </c>
      <c r="E866" s="242" t="s">
        <v>19</v>
      </c>
      <c r="F866" s="243" t="s">
        <v>218</v>
      </c>
      <c r="G866" s="241"/>
      <c r="H866" s="244">
        <v>571</v>
      </c>
      <c r="I866" s="245"/>
      <c r="J866" s="241"/>
      <c r="K866" s="241"/>
      <c r="L866" s="246"/>
      <c r="M866" s="247"/>
      <c r="N866" s="248"/>
      <c r="O866" s="248"/>
      <c r="P866" s="248"/>
      <c r="Q866" s="248"/>
      <c r="R866" s="248"/>
      <c r="S866" s="248"/>
      <c r="T866" s="249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T866" s="250" t="s">
        <v>128</v>
      </c>
      <c r="AU866" s="250" t="s">
        <v>84</v>
      </c>
      <c r="AV866" s="15" t="s">
        <v>126</v>
      </c>
      <c r="AW866" s="15" t="s">
        <v>34</v>
      </c>
      <c r="AX866" s="15" t="s">
        <v>81</v>
      </c>
      <c r="AY866" s="250" t="s">
        <v>119</v>
      </c>
    </row>
    <row r="867" s="2" customFormat="1" ht="24.15" customHeight="1">
      <c r="A867" s="39"/>
      <c r="B867" s="40"/>
      <c r="C867" s="205" t="s">
        <v>1092</v>
      </c>
      <c r="D867" s="205" t="s">
        <v>121</v>
      </c>
      <c r="E867" s="206" t="s">
        <v>1093</v>
      </c>
      <c r="F867" s="207" t="s">
        <v>1094</v>
      </c>
      <c r="G867" s="208" t="s">
        <v>124</v>
      </c>
      <c r="H867" s="209">
        <v>185</v>
      </c>
      <c r="I867" s="210"/>
      <c r="J867" s="211">
        <f>ROUND(I867*H867,2)</f>
        <v>0</v>
      </c>
      <c r="K867" s="207" t="s">
        <v>125</v>
      </c>
      <c r="L867" s="45"/>
      <c r="M867" s="212" t="s">
        <v>19</v>
      </c>
      <c r="N867" s="213" t="s">
        <v>44</v>
      </c>
      <c r="O867" s="85"/>
      <c r="P867" s="214">
        <f>O867*H867</f>
        <v>0</v>
      </c>
      <c r="Q867" s="214">
        <v>0</v>
      </c>
      <c r="R867" s="214">
        <f>Q867*H867</f>
        <v>0</v>
      </c>
      <c r="S867" s="214">
        <v>0</v>
      </c>
      <c r="T867" s="215">
        <f>S867*H867</f>
        <v>0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16" t="s">
        <v>126</v>
      </c>
      <c r="AT867" s="216" t="s">
        <v>121</v>
      </c>
      <c r="AU867" s="216" t="s">
        <v>84</v>
      </c>
      <c r="AY867" s="18" t="s">
        <v>119</v>
      </c>
      <c r="BE867" s="217">
        <f>IF(N867="základní",J867,0)</f>
        <v>0</v>
      </c>
      <c r="BF867" s="217">
        <f>IF(N867="snížená",J867,0)</f>
        <v>0</v>
      </c>
      <c r="BG867" s="217">
        <f>IF(N867="zákl. přenesená",J867,0)</f>
        <v>0</v>
      </c>
      <c r="BH867" s="217">
        <f>IF(N867="sníž. přenesená",J867,0)</f>
        <v>0</v>
      </c>
      <c r="BI867" s="217">
        <f>IF(N867="nulová",J867,0)</f>
        <v>0</v>
      </c>
      <c r="BJ867" s="18" t="s">
        <v>81</v>
      </c>
      <c r="BK867" s="217">
        <f>ROUND(I867*H867,2)</f>
        <v>0</v>
      </c>
      <c r="BL867" s="18" t="s">
        <v>126</v>
      </c>
      <c r="BM867" s="216" t="s">
        <v>1095</v>
      </c>
    </row>
    <row r="868" s="13" customFormat="1">
      <c r="A868" s="13"/>
      <c r="B868" s="218"/>
      <c r="C868" s="219"/>
      <c r="D868" s="220" t="s">
        <v>128</v>
      </c>
      <c r="E868" s="221" t="s">
        <v>19</v>
      </c>
      <c r="F868" s="222" t="s">
        <v>1096</v>
      </c>
      <c r="G868" s="219"/>
      <c r="H868" s="223">
        <v>185</v>
      </c>
      <c r="I868" s="224"/>
      <c r="J868" s="219"/>
      <c r="K868" s="219"/>
      <c r="L868" s="225"/>
      <c r="M868" s="226"/>
      <c r="N868" s="227"/>
      <c r="O868" s="227"/>
      <c r="P868" s="227"/>
      <c r="Q868" s="227"/>
      <c r="R868" s="227"/>
      <c r="S868" s="227"/>
      <c r="T868" s="228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29" t="s">
        <v>128</v>
      </c>
      <c r="AU868" s="229" t="s">
        <v>84</v>
      </c>
      <c r="AV868" s="13" t="s">
        <v>84</v>
      </c>
      <c r="AW868" s="13" t="s">
        <v>34</v>
      </c>
      <c r="AX868" s="13" t="s">
        <v>81</v>
      </c>
      <c r="AY868" s="229" t="s">
        <v>119</v>
      </c>
    </row>
    <row r="869" s="2" customFormat="1" ht="37.8" customHeight="1">
      <c r="A869" s="39"/>
      <c r="B869" s="40"/>
      <c r="C869" s="205" t="s">
        <v>1097</v>
      </c>
      <c r="D869" s="205" t="s">
        <v>121</v>
      </c>
      <c r="E869" s="206" t="s">
        <v>1098</v>
      </c>
      <c r="F869" s="207" t="s">
        <v>1099</v>
      </c>
      <c r="G869" s="208" t="s">
        <v>124</v>
      </c>
      <c r="H869" s="209">
        <v>1.3</v>
      </c>
      <c r="I869" s="210"/>
      <c r="J869" s="211">
        <f>ROUND(I869*H869,2)</f>
        <v>0</v>
      </c>
      <c r="K869" s="207" t="s">
        <v>125</v>
      </c>
      <c r="L869" s="45"/>
      <c r="M869" s="212" t="s">
        <v>19</v>
      </c>
      <c r="N869" s="213" t="s">
        <v>44</v>
      </c>
      <c r="O869" s="85"/>
      <c r="P869" s="214">
        <f>O869*H869</f>
        <v>0</v>
      </c>
      <c r="Q869" s="214">
        <v>0</v>
      </c>
      <c r="R869" s="214">
        <f>Q869*H869</f>
        <v>0</v>
      </c>
      <c r="S869" s="214">
        <v>0</v>
      </c>
      <c r="T869" s="215">
        <f>S869*H869</f>
        <v>0</v>
      </c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R869" s="216" t="s">
        <v>126</v>
      </c>
      <c r="AT869" s="216" t="s">
        <v>121</v>
      </c>
      <c r="AU869" s="216" t="s">
        <v>84</v>
      </c>
      <c r="AY869" s="18" t="s">
        <v>119</v>
      </c>
      <c r="BE869" s="217">
        <f>IF(N869="základní",J869,0)</f>
        <v>0</v>
      </c>
      <c r="BF869" s="217">
        <f>IF(N869="snížená",J869,0)</f>
        <v>0</v>
      </c>
      <c r="BG869" s="217">
        <f>IF(N869="zákl. přenesená",J869,0)</f>
        <v>0</v>
      </c>
      <c r="BH869" s="217">
        <f>IF(N869="sníž. přenesená",J869,0)</f>
        <v>0</v>
      </c>
      <c r="BI869" s="217">
        <f>IF(N869="nulová",J869,0)</f>
        <v>0</v>
      </c>
      <c r="BJ869" s="18" t="s">
        <v>81</v>
      </c>
      <c r="BK869" s="217">
        <f>ROUND(I869*H869,2)</f>
        <v>0</v>
      </c>
      <c r="BL869" s="18" t="s">
        <v>126</v>
      </c>
      <c r="BM869" s="216" t="s">
        <v>1100</v>
      </c>
    </row>
    <row r="870" s="13" customFormat="1">
      <c r="A870" s="13"/>
      <c r="B870" s="218"/>
      <c r="C870" s="219"/>
      <c r="D870" s="220" t="s">
        <v>128</v>
      </c>
      <c r="E870" s="221" t="s">
        <v>19</v>
      </c>
      <c r="F870" s="222" t="s">
        <v>1101</v>
      </c>
      <c r="G870" s="219"/>
      <c r="H870" s="223">
        <v>1.3</v>
      </c>
      <c r="I870" s="224"/>
      <c r="J870" s="219"/>
      <c r="K870" s="219"/>
      <c r="L870" s="225"/>
      <c r="M870" s="226"/>
      <c r="N870" s="227"/>
      <c r="O870" s="227"/>
      <c r="P870" s="227"/>
      <c r="Q870" s="227"/>
      <c r="R870" s="227"/>
      <c r="S870" s="227"/>
      <c r="T870" s="228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29" t="s">
        <v>128</v>
      </c>
      <c r="AU870" s="229" t="s">
        <v>84</v>
      </c>
      <c r="AV870" s="13" t="s">
        <v>84</v>
      </c>
      <c r="AW870" s="13" t="s">
        <v>34</v>
      </c>
      <c r="AX870" s="13" t="s">
        <v>81</v>
      </c>
      <c r="AY870" s="229" t="s">
        <v>119</v>
      </c>
    </row>
    <row r="871" s="12" customFormat="1" ht="22.8" customHeight="1">
      <c r="A871" s="12"/>
      <c r="B871" s="189"/>
      <c r="C871" s="190"/>
      <c r="D871" s="191" t="s">
        <v>72</v>
      </c>
      <c r="E871" s="203" t="s">
        <v>1102</v>
      </c>
      <c r="F871" s="203" t="s">
        <v>1103</v>
      </c>
      <c r="G871" s="190"/>
      <c r="H871" s="190"/>
      <c r="I871" s="193"/>
      <c r="J871" s="204">
        <f>BK871</f>
        <v>0</v>
      </c>
      <c r="K871" s="190"/>
      <c r="L871" s="195"/>
      <c r="M871" s="196"/>
      <c r="N871" s="197"/>
      <c r="O871" s="197"/>
      <c r="P871" s="198">
        <f>SUM(P872:P915)</f>
        <v>0</v>
      </c>
      <c r="Q871" s="197"/>
      <c r="R871" s="198">
        <f>SUM(R872:R915)</f>
        <v>0</v>
      </c>
      <c r="S871" s="197"/>
      <c r="T871" s="199">
        <f>SUM(T872:T915)</f>
        <v>0</v>
      </c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R871" s="200" t="s">
        <v>81</v>
      </c>
      <c r="AT871" s="201" t="s">
        <v>72</v>
      </c>
      <c r="AU871" s="201" t="s">
        <v>81</v>
      </c>
      <c r="AY871" s="200" t="s">
        <v>119</v>
      </c>
      <c r="BK871" s="202">
        <f>SUM(BK872:BK915)</f>
        <v>0</v>
      </c>
    </row>
    <row r="872" s="2" customFormat="1" ht="24.15" customHeight="1">
      <c r="A872" s="39"/>
      <c r="B872" s="40"/>
      <c r="C872" s="205" t="s">
        <v>1104</v>
      </c>
      <c r="D872" s="205" t="s">
        <v>121</v>
      </c>
      <c r="E872" s="206" t="s">
        <v>1105</v>
      </c>
      <c r="F872" s="207" t="s">
        <v>1106</v>
      </c>
      <c r="G872" s="208" t="s">
        <v>410</v>
      </c>
      <c r="H872" s="209">
        <v>1460.4000000000001</v>
      </c>
      <c r="I872" s="210"/>
      <c r="J872" s="211">
        <f>ROUND(I872*H872,2)</f>
        <v>0</v>
      </c>
      <c r="K872" s="207" t="s">
        <v>125</v>
      </c>
      <c r="L872" s="45"/>
      <c r="M872" s="212" t="s">
        <v>19</v>
      </c>
      <c r="N872" s="213" t="s">
        <v>44</v>
      </c>
      <c r="O872" s="85"/>
      <c r="P872" s="214">
        <f>O872*H872</f>
        <v>0</v>
      </c>
      <c r="Q872" s="214">
        <v>0</v>
      </c>
      <c r="R872" s="214">
        <f>Q872*H872</f>
        <v>0</v>
      </c>
      <c r="S872" s="214">
        <v>0</v>
      </c>
      <c r="T872" s="215">
        <f>S872*H872</f>
        <v>0</v>
      </c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R872" s="216" t="s">
        <v>126</v>
      </c>
      <c r="AT872" s="216" t="s">
        <v>121</v>
      </c>
      <c r="AU872" s="216" t="s">
        <v>84</v>
      </c>
      <c r="AY872" s="18" t="s">
        <v>119</v>
      </c>
      <c r="BE872" s="217">
        <f>IF(N872="základní",J872,0)</f>
        <v>0</v>
      </c>
      <c r="BF872" s="217">
        <f>IF(N872="snížená",J872,0)</f>
        <v>0</v>
      </c>
      <c r="BG872" s="217">
        <f>IF(N872="zákl. přenesená",J872,0)</f>
        <v>0</v>
      </c>
      <c r="BH872" s="217">
        <f>IF(N872="sníž. přenesená",J872,0)</f>
        <v>0</v>
      </c>
      <c r="BI872" s="217">
        <f>IF(N872="nulová",J872,0)</f>
        <v>0</v>
      </c>
      <c r="BJ872" s="18" t="s">
        <v>81</v>
      </c>
      <c r="BK872" s="217">
        <f>ROUND(I872*H872,2)</f>
        <v>0</v>
      </c>
      <c r="BL872" s="18" t="s">
        <v>126</v>
      </c>
      <c r="BM872" s="216" t="s">
        <v>1107</v>
      </c>
    </row>
    <row r="873" s="13" customFormat="1">
      <c r="A873" s="13"/>
      <c r="B873" s="218"/>
      <c r="C873" s="219"/>
      <c r="D873" s="220" t="s">
        <v>128</v>
      </c>
      <c r="E873" s="221" t="s">
        <v>19</v>
      </c>
      <c r="F873" s="222" t="s">
        <v>1108</v>
      </c>
      <c r="G873" s="219"/>
      <c r="H873" s="223">
        <v>1355.5</v>
      </c>
      <c r="I873" s="224"/>
      <c r="J873" s="219"/>
      <c r="K873" s="219"/>
      <c r="L873" s="225"/>
      <c r="M873" s="226"/>
      <c r="N873" s="227"/>
      <c r="O873" s="227"/>
      <c r="P873" s="227"/>
      <c r="Q873" s="227"/>
      <c r="R873" s="227"/>
      <c r="S873" s="227"/>
      <c r="T873" s="228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29" t="s">
        <v>128</v>
      </c>
      <c r="AU873" s="229" t="s">
        <v>84</v>
      </c>
      <c r="AV873" s="13" t="s">
        <v>84</v>
      </c>
      <c r="AW873" s="13" t="s">
        <v>34</v>
      </c>
      <c r="AX873" s="13" t="s">
        <v>73</v>
      </c>
      <c r="AY873" s="229" t="s">
        <v>119</v>
      </c>
    </row>
    <row r="874" s="13" customFormat="1">
      <c r="A874" s="13"/>
      <c r="B874" s="218"/>
      <c r="C874" s="219"/>
      <c r="D874" s="220" t="s">
        <v>128</v>
      </c>
      <c r="E874" s="221" t="s">
        <v>19</v>
      </c>
      <c r="F874" s="222" t="s">
        <v>1109</v>
      </c>
      <c r="G874" s="219"/>
      <c r="H874" s="223">
        <v>104.90000000000001</v>
      </c>
      <c r="I874" s="224"/>
      <c r="J874" s="219"/>
      <c r="K874" s="219"/>
      <c r="L874" s="225"/>
      <c r="M874" s="226"/>
      <c r="N874" s="227"/>
      <c r="O874" s="227"/>
      <c r="P874" s="227"/>
      <c r="Q874" s="227"/>
      <c r="R874" s="227"/>
      <c r="S874" s="227"/>
      <c r="T874" s="228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29" t="s">
        <v>128</v>
      </c>
      <c r="AU874" s="229" t="s">
        <v>84</v>
      </c>
      <c r="AV874" s="13" t="s">
        <v>84</v>
      </c>
      <c r="AW874" s="13" t="s">
        <v>34</v>
      </c>
      <c r="AX874" s="13" t="s">
        <v>73</v>
      </c>
      <c r="AY874" s="229" t="s">
        <v>119</v>
      </c>
    </row>
    <row r="875" s="15" customFormat="1">
      <c r="A875" s="15"/>
      <c r="B875" s="240"/>
      <c r="C875" s="241"/>
      <c r="D875" s="220" t="s">
        <v>128</v>
      </c>
      <c r="E875" s="242" t="s">
        <v>19</v>
      </c>
      <c r="F875" s="243" t="s">
        <v>218</v>
      </c>
      <c r="G875" s="241"/>
      <c r="H875" s="244">
        <v>1460.4000000000001</v>
      </c>
      <c r="I875" s="245"/>
      <c r="J875" s="241"/>
      <c r="K875" s="241"/>
      <c r="L875" s="246"/>
      <c r="M875" s="247"/>
      <c r="N875" s="248"/>
      <c r="O875" s="248"/>
      <c r="P875" s="248"/>
      <c r="Q875" s="248"/>
      <c r="R875" s="248"/>
      <c r="S875" s="248"/>
      <c r="T875" s="249"/>
      <c r="U875" s="15"/>
      <c r="V875" s="15"/>
      <c r="W875" s="15"/>
      <c r="X875" s="15"/>
      <c r="Y875" s="15"/>
      <c r="Z875" s="15"/>
      <c r="AA875" s="15"/>
      <c r="AB875" s="15"/>
      <c r="AC875" s="15"/>
      <c r="AD875" s="15"/>
      <c r="AE875" s="15"/>
      <c r="AT875" s="250" t="s">
        <v>128</v>
      </c>
      <c r="AU875" s="250" t="s">
        <v>84</v>
      </c>
      <c r="AV875" s="15" t="s">
        <v>126</v>
      </c>
      <c r="AW875" s="15" t="s">
        <v>34</v>
      </c>
      <c r="AX875" s="15" t="s">
        <v>81</v>
      </c>
      <c r="AY875" s="250" t="s">
        <v>119</v>
      </c>
    </row>
    <row r="876" s="2" customFormat="1" ht="24.15" customHeight="1">
      <c r="A876" s="39"/>
      <c r="B876" s="40"/>
      <c r="C876" s="205" t="s">
        <v>1110</v>
      </c>
      <c r="D876" s="205" t="s">
        <v>121</v>
      </c>
      <c r="E876" s="206" t="s">
        <v>1111</v>
      </c>
      <c r="F876" s="207" t="s">
        <v>1112</v>
      </c>
      <c r="G876" s="208" t="s">
        <v>410</v>
      </c>
      <c r="H876" s="209">
        <v>13143.6</v>
      </c>
      <c r="I876" s="210"/>
      <c r="J876" s="211">
        <f>ROUND(I876*H876,2)</f>
        <v>0</v>
      </c>
      <c r="K876" s="207" t="s">
        <v>125</v>
      </c>
      <c r="L876" s="45"/>
      <c r="M876" s="212" t="s">
        <v>19</v>
      </c>
      <c r="N876" s="213" t="s">
        <v>44</v>
      </c>
      <c r="O876" s="85"/>
      <c r="P876" s="214">
        <f>O876*H876</f>
        <v>0</v>
      </c>
      <c r="Q876" s="214">
        <v>0</v>
      </c>
      <c r="R876" s="214">
        <f>Q876*H876</f>
        <v>0</v>
      </c>
      <c r="S876" s="214">
        <v>0</v>
      </c>
      <c r="T876" s="215">
        <f>S876*H876</f>
        <v>0</v>
      </c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R876" s="216" t="s">
        <v>126</v>
      </c>
      <c r="AT876" s="216" t="s">
        <v>121</v>
      </c>
      <c r="AU876" s="216" t="s">
        <v>84</v>
      </c>
      <c r="AY876" s="18" t="s">
        <v>119</v>
      </c>
      <c r="BE876" s="217">
        <f>IF(N876="základní",J876,0)</f>
        <v>0</v>
      </c>
      <c r="BF876" s="217">
        <f>IF(N876="snížená",J876,0)</f>
        <v>0</v>
      </c>
      <c r="BG876" s="217">
        <f>IF(N876="zákl. přenesená",J876,0)</f>
        <v>0</v>
      </c>
      <c r="BH876" s="217">
        <f>IF(N876="sníž. přenesená",J876,0)</f>
        <v>0</v>
      </c>
      <c r="BI876" s="217">
        <f>IF(N876="nulová",J876,0)</f>
        <v>0</v>
      </c>
      <c r="BJ876" s="18" t="s">
        <v>81</v>
      </c>
      <c r="BK876" s="217">
        <f>ROUND(I876*H876,2)</f>
        <v>0</v>
      </c>
      <c r="BL876" s="18" t="s">
        <v>126</v>
      </c>
      <c r="BM876" s="216" t="s">
        <v>1113</v>
      </c>
    </row>
    <row r="877" s="14" customFormat="1">
      <c r="A877" s="14"/>
      <c r="B877" s="230"/>
      <c r="C877" s="231"/>
      <c r="D877" s="220" t="s">
        <v>128</v>
      </c>
      <c r="E877" s="232" t="s">
        <v>19</v>
      </c>
      <c r="F877" s="233" t="s">
        <v>1114</v>
      </c>
      <c r="G877" s="231"/>
      <c r="H877" s="232" t="s">
        <v>19</v>
      </c>
      <c r="I877" s="234"/>
      <c r="J877" s="231"/>
      <c r="K877" s="231"/>
      <c r="L877" s="235"/>
      <c r="M877" s="236"/>
      <c r="N877" s="237"/>
      <c r="O877" s="237"/>
      <c r="P877" s="237"/>
      <c r="Q877" s="237"/>
      <c r="R877" s="237"/>
      <c r="S877" s="237"/>
      <c r="T877" s="238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39" t="s">
        <v>128</v>
      </c>
      <c r="AU877" s="239" t="s">
        <v>84</v>
      </c>
      <c r="AV877" s="14" t="s">
        <v>81</v>
      </c>
      <c r="AW877" s="14" t="s">
        <v>34</v>
      </c>
      <c r="AX877" s="14" t="s">
        <v>73</v>
      </c>
      <c r="AY877" s="239" t="s">
        <v>119</v>
      </c>
    </row>
    <row r="878" s="13" customFormat="1">
      <c r="A878" s="13"/>
      <c r="B878" s="218"/>
      <c r="C878" s="219"/>
      <c r="D878" s="220" t="s">
        <v>128</v>
      </c>
      <c r="E878" s="221" t="s">
        <v>19</v>
      </c>
      <c r="F878" s="222" t="s">
        <v>1115</v>
      </c>
      <c r="G878" s="219"/>
      <c r="H878" s="223">
        <v>12199.5</v>
      </c>
      <c r="I878" s="224"/>
      <c r="J878" s="219"/>
      <c r="K878" s="219"/>
      <c r="L878" s="225"/>
      <c r="M878" s="226"/>
      <c r="N878" s="227"/>
      <c r="O878" s="227"/>
      <c r="P878" s="227"/>
      <c r="Q878" s="227"/>
      <c r="R878" s="227"/>
      <c r="S878" s="227"/>
      <c r="T878" s="228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29" t="s">
        <v>128</v>
      </c>
      <c r="AU878" s="229" t="s">
        <v>84</v>
      </c>
      <c r="AV878" s="13" t="s">
        <v>84</v>
      </c>
      <c r="AW878" s="13" t="s">
        <v>34</v>
      </c>
      <c r="AX878" s="13" t="s">
        <v>73</v>
      </c>
      <c r="AY878" s="229" t="s">
        <v>119</v>
      </c>
    </row>
    <row r="879" s="13" customFormat="1">
      <c r="A879" s="13"/>
      <c r="B879" s="218"/>
      <c r="C879" s="219"/>
      <c r="D879" s="220" t="s">
        <v>128</v>
      </c>
      <c r="E879" s="221" t="s">
        <v>19</v>
      </c>
      <c r="F879" s="222" t="s">
        <v>1116</v>
      </c>
      <c r="G879" s="219"/>
      <c r="H879" s="223">
        <v>944.10000000000002</v>
      </c>
      <c r="I879" s="224"/>
      <c r="J879" s="219"/>
      <c r="K879" s="219"/>
      <c r="L879" s="225"/>
      <c r="M879" s="226"/>
      <c r="N879" s="227"/>
      <c r="O879" s="227"/>
      <c r="P879" s="227"/>
      <c r="Q879" s="227"/>
      <c r="R879" s="227"/>
      <c r="S879" s="227"/>
      <c r="T879" s="228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29" t="s">
        <v>128</v>
      </c>
      <c r="AU879" s="229" t="s">
        <v>84</v>
      </c>
      <c r="AV879" s="13" t="s">
        <v>84</v>
      </c>
      <c r="AW879" s="13" t="s">
        <v>34</v>
      </c>
      <c r="AX879" s="13" t="s">
        <v>73</v>
      </c>
      <c r="AY879" s="229" t="s">
        <v>119</v>
      </c>
    </row>
    <row r="880" s="15" customFormat="1">
      <c r="A880" s="15"/>
      <c r="B880" s="240"/>
      <c r="C880" s="241"/>
      <c r="D880" s="220" t="s">
        <v>128</v>
      </c>
      <c r="E880" s="242" t="s">
        <v>19</v>
      </c>
      <c r="F880" s="243" t="s">
        <v>218</v>
      </c>
      <c r="G880" s="241"/>
      <c r="H880" s="244">
        <v>13143.6</v>
      </c>
      <c r="I880" s="245"/>
      <c r="J880" s="241"/>
      <c r="K880" s="241"/>
      <c r="L880" s="246"/>
      <c r="M880" s="247"/>
      <c r="N880" s="248"/>
      <c r="O880" s="248"/>
      <c r="P880" s="248"/>
      <c r="Q880" s="248"/>
      <c r="R880" s="248"/>
      <c r="S880" s="248"/>
      <c r="T880" s="249"/>
      <c r="U880" s="15"/>
      <c r="V880" s="15"/>
      <c r="W880" s="15"/>
      <c r="X880" s="15"/>
      <c r="Y880" s="15"/>
      <c r="Z880" s="15"/>
      <c r="AA880" s="15"/>
      <c r="AB880" s="15"/>
      <c r="AC880" s="15"/>
      <c r="AD880" s="15"/>
      <c r="AE880" s="15"/>
      <c r="AT880" s="250" t="s">
        <v>128</v>
      </c>
      <c r="AU880" s="250" t="s">
        <v>84</v>
      </c>
      <c r="AV880" s="15" t="s">
        <v>126</v>
      </c>
      <c r="AW880" s="15" t="s">
        <v>34</v>
      </c>
      <c r="AX880" s="15" t="s">
        <v>81</v>
      </c>
      <c r="AY880" s="250" t="s">
        <v>119</v>
      </c>
    </row>
    <row r="881" s="2" customFormat="1" ht="24.15" customHeight="1">
      <c r="A881" s="39"/>
      <c r="B881" s="40"/>
      <c r="C881" s="205" t="s">
        <v>1117</v>
      </c>
      <c r="D881" s="205" t="s">
        <v>121</v>
      </c>
      <c r="E881" s="206" t="s">
        <v>1118</v>
      </c>
      <c r="F881" s="207" t="s">
        <v>1119</v>
      </c>
      <c r="G881" s="208" t="s">
        <v>410</v>
      </c>
      <c r="H881" s="209">
        <v>645.10000000000002</v>
      </c>
      <c r="I881" s="210"/>
      <c r="J881" s="211">
        <f>ROUND(I881*H881,2)</f>
        <v>0</v>
      </c>
      <c r="K881" s="207" t="s">
        <v>125</v>
      </c>
      <c r="L881" s="45"/>
      <c r="M881" s="212" t="s">
        <v>19</v>
      </c>
      <c r="N881" s="213" t="s">
        <v>44</v>
      </c>
      <c r="O881" s="85"/>
      <c r="P881" s="214">
        <f>O881*H881</f>
        <v>0</v>
      </c>
      <c r="Q881" s="214">
        <v>0</v>
      </c>
      <c r="R881" s="214">
        <f>Q881*H881</f>
        <v>0</v>
      </c>
      <c r="S881" s="214">
        <v>0</v>
      </c>
      <c r="T881" s="215">
        <f>S881*H881</f>
        <v>0</v>
      </c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R881" s="216" t="s">
        <v>126</v>
      </c>
      <c r="AT881" s="216" t="s">
        <v>121</v>
      </c>
      <c r="AU881" s="216" t="s">
        <v>84</v>
      </c>
      <c r="AY881" s="18" t="s">
        <v>119</v>
      </c>
      <c r="BE881" s="217">
        <f>IF(N881="základní",J881,0)</f>
        <v>0</v>
      </c>
      <c r="BF881" s="217">
        <f>IF(N881="snížená",J881,0)</f>
        <v>0</v>
      </c>
      <c r="BG881" s="217">
        <f>IF(N881="zákl. přenesená",J881,0)</f>
        <v>0</v>
      </c>
      <c r="BH881" s="217">
        <f>IF(N881="sníž. přenesená",J881,0)</f>
        <v>0</v>
      </c>
      <c r="BI881" s="217">
        <f>IF(N881="nulová",J881,0)</f>
        <v>0</v>
      </c>
      <c r="BJ881" s="18" t="s">
        <v>81</v>
      </c>
      <c r="BK881" s="217">
        <f>ROUND(I881*H881,2)</f>
        <v>0</v>
      </c>
      <c r="BL881" s="18" t="s">
        <v>126</v>
      </c>
      <c r="BM881" s="216" t="s">
        <v>1120</v>
      </c>
    </row>
    <row r="882" s="13" customFormat="1">
      <c r="A882" s="13"/>
      <c r="B882" s="218"/>
      <c r="C882" s="219"/>
      <c r="D882" s="220" t="s">
        <v>128</v>
      </c>
      <c r="E882" s="221" t="s">
        <v>19</v>
      </c>
      <c r="F882" s="222" t="s">
        <v>1121</v>
      </c>
      <c r="G882" s="219"/>
      <c r="H882" s="223">
        <v>645.10000000000002</v>
      </c>
      <c r="I882" s="224"/>
      <c r="J882" s="219"/>
      <c r="K882" s="219"/>
      <c r="L882" s="225"/>
      <c r="M882" s="226"/>
      <c r="N882" s="227"/>
      <c r="O882" s="227"/>
      <c r="P882" s="227"/>
      <c r="Q882" s="227"/>
      <c r="R882" s="227"/>
      <c r="S882" s="227"/>
      <c r="T882" s="228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29" t="s">
        <v>128</v>
      </c>
      <c r="AU882" s="229" t="s">
        <v>84</v>
      </c>
      <c r="AV882" s="13" t="s">
        <v>84</v>
      </c>
      <c r="AW882" s="13" t="s">
        <v>34</v>
      </c>
      <c r="AX882" s="13" t="s">
        <v>81</v>
      </c>
      <c r="AY882" s="229" t="s">
        <v>119</v>
      </c>
    </row>
    <row r="883" s="2" customFormat="1" ht="24.15" customHeight="1">
      <c r="A883" s="39"/>
      <c r="B883" s="40"/>
      <c r="C883" s="205" t="s">
        <v>1122</v>
      </c>
      <c r="D883" s="205" t="s">
        <v>121</v>
      </c>
      <c r="E883" s="206" t="s">
        <v>1123</v>
      </c>
      <c r="F883" s="207" t="s">
        <v>1112</v>
      </c>
      <c r="G883" s="208" t="s">
        <v>410</v>
      </c>
      <c r="H883" s="209">
        <v>5805.8999999999996</v>
      </c>
      <c r="I883" s="210"/>
      <c r="J883" s="211">
        <f>ROUND(I883*H883,2)</f>
        <v>0</v>
      </c>
      <c r="K883" s="207" t="s">
        <v>125</v>
      </c>
      <c r="L883" s="45"/>
      <c r="M883" s="212" t="s">
        <v>19</v>
      </c>
      <c r="N883" s="213" t="s">
        <v>44</v>
      </c>
      <c r="O883" s="85"/>
      <c r="P883" s="214">
        <f>O883*H883</f>
        <v>0</v>
      </c>
      <c r="Q883" s="214">
        <v>0</v>
      </c>
      <c r="R883" s="214">
        <f>Q883*H883</f>
        <v>0</v>
      </c>
      <c r="S883" s="214">
        <v>0</v>
      </c>
      <c r="T883" s="215">
        <f>S883*H883</f>
        <v>0</v>
      </c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R883" s="216" t="s">
        <v>126</v>
      </c>
      <c r="AT883" s="216" t="s">
        <v>121</v>
      </c>
      <c r="AU883" s="216" t="s">
        <v>84</v>
      </c>
      <c r="AY883" s="18" t="s">
        <v>119</v>
      </c>
      <c r="BE883" s="217">
        <f>IF(N883="základní",J883,0)</f>
        <v>0</v>
      </c>
      <c r="BF883" s="217">
        <f>IF(N883="snížená",J883,0)</f>
        <v>0</v>
      </c>
      <c r="BG883" s="217">
        <f>IF(N883="zákl. přenesená",J883,0)</f>
        <v>0</v>
      </c>
      <c r="BH883" s="217">
        <f>IF(N883="sníž. přenesená",J883,0)</f>
        <v>0</v>
      </c>
      <c r="BI883" s="217">
        <f>IF(N883="nulová",J883,0)</f>
        <v>0</v>
      </c>
      <c r="BJ883" s="18" t="s">
        <v>81</v>
      </c>
      <c r="BK883" s="217">
        <f>ROUND(I883*H883,2)</f>
        <v>0</v>
      </c>
      <c r="BL883" s="18" t="s">
        <v>126</v>
      </c>
      <c r="BM883" s="216" t="s">
        <v>1124</v>
      </c>
    </row>
    <row r="884" s="14" customFormat="1">
      <c r="A884" s="14"/>
      <c r="B884" s="230"/>
      <c r="C884" s="231"/>
      <c r="D884" s="220" t="s">
        <v>128</v>
      </c>
      <c r="E884" s="232" t="s">
        <v>19</v>
      </c>
      <c r="F884" s="233" t="s">
        <v>1114</v>
      </c>
      <c r="G884" s="231"/>
      <c r="H884" s="232" t="s">
        <v>19</v>
      </c>
      <c r="I884" s="234"/>
      <c r="J884" s="231"/>
      <c r="K884" s="231"/>
      <c r="L884" s="235"/>
      <c r="M884" s="236"/>
      <c r="N884" s="237"/>
      <c r="O884" s="237"/>
      <c r="P884" s="237"/>
      <c r="Q884" s="237"/>
      <c r="R884" s="237"/>
      <c r="S884" s="237"/>
      <c r="T884" s="238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39" t="s">
        <v>128</v>
      </c>
      <c r="AU884" s="239" t="s">
        <v>84</v>
      </c>
      <c r="AV884" s="14" t="s">
        <v>81</v>
      </c>
      <c r="AW884" s="14" t="s">
        <v>34</v>
      </c>
      <c r="AX884" s="14" t="s">
        <v>73</v>
      </c>
      <c r="AY884" s="239" t="s">
        <v>119</v>
      </c>
    </row>
    <row r="885" s="13" customFormat="1">
      <c r="A885" s="13"/>
      <c r="B885" s="218"/>
      <c r="C885" s="219"/>
      <c r="D885" s="220" t="s">
        <v>128</v>
      </c>
      <c r="E885" s="221" t="s">
        <v>19</v>
      </c>
      <c r="F885" s="222" t="s">
        <v>1125</v>
      </c>
      <c r="G885" s="219"/>
      <c r="H885" s="223">
        <v>5805.8999999999996</v>
      </c>
      <c r="I885" s="224"/>
      <c r="J885" s="219"/>
      <c r="K885" s="219"/>
      <c r="L885" s="225"/>
      <c r="M885" s="226"/>
      <c r="N885" s="227"/>
      <c r="O885" s="227"/>
      <c r="P885" s="227"/>
      <c r="Q885" s="227"/>
      <c r="R885" s="227"/>
      <c r="S885" s="227"/>
      <c r="T885" s="228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29" t="s">
        <v>128</v>
      </c>
      <c r="AU885" s="229" t="s">
        <v>84</v>
      </c>
      <c r="AV885" s="13" t="s">
        <v>84</v>
      </c>
      <c r="AW885" s="13" t="s">
        <v>34</v>
      </c>
      <c r="AX885" s="13" t="s">
        <v>81</v>
      </c>
      <c r="AY885" s="229" t="s">
        <v>119</v>
      </c>
    </row>
    <row r="886" s="2" customFormat="1" ht="24.15" customHeight="1">
      <c r="A886" s="39"/>
      <c r="B886" s="40"/>
      <c r="C886" s="205" t="s">
        <v>1126</v>
      </c>
      <c r="D886" s="205" t="s">
        <v>121</v>
      </c>
      <c r="E886" s="206" t="s">
        <v>1127</v>
      </c>
      <c r="F886" s="207" t="s">
        <v>1128</v>
      </c>
      <c r="G886" s="208" t="s">
        <v>410</v>
      </c>
      <c r="H886" s="209">
        <v>192</v>
      </c>
      <c r="I886" s="210"/>
      <c r="J886" s="211">
        <f>ROUND(I886*H886,2)</f>
        <v>0</v>
      </c>
      <c r="K886" s="207" t="s">
        <v>125</v>
      </c>
      <c r="L886" s="45"/>
      <c r="M886" s="212" t="s">
        <v>19</v>
      </c>
      <c r="N886" s="213" t="s">
        <v>44</v>
      </c>
      <c r="O886" s="85"/>
      <c r="P886" s="214">
        <f>O886*H886</f>
        <v>0</v>
      </c>
      <c r="Q886" s="214">
        <v>0</v>
      </c>
      <c r="R886" s="214">
        <f>Q886*H886</f>
        <v>0</v>
      </c>
      <c r="S886" s="214">
        <v>0</v>
      </c>
      <c r="T886" s="215">
        <f>S886*H886</f>
        <v>0</v>
      </c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R886" s="216" t="s">
        <v>126</v>
      </c>
      <c r="AT886" s="216" t="s">
        <v>121</v>
      </c>
      <c r="AU886" s="216" t="s">
        <v>84</v>
      </c>
      <c r="AY886" s="18" t="s">
        <v>119</v>
      </c>
      <c r="BE886" s="217">
        <f>IF(N886="základní",J886,0)</f>
        <v>0</v>
      </c>
      <c r="BF886" s="217">
        <f>IF(N886="snížená",J886,0)</f>
        <v>0</v>
      </c>
      <c r="BG886" s="217">
        <f>IF(N886="zákl. přenesená",J886,0)</f>
        <v>0</v>
      </c>
      <c r="BH886" s="217">
        <f>IF(N886="sníž. přenesená",J886,0)</f>
        <v>0</v>
      </c>
      <c r="BI886" s="217">
        <f>IF(N886="nulová",J886,0)</f>
        <v>0</v>
      </c>
      <c r="BJ886" s="18" t="s">
        <v>81</v>
      </c>
      <c r="BK886" s="217">
        <f>ROUND(I886*H886,2)</f>
        <v>0</v>
      </c>
      <c r="BL886" s="18" t="s">
        <v>126</v>
      </c>
      <c r="BM886" s="216" t="s">
        <v>1129</v>
      </c>
    </row>
    <row r="887" s="13" customFormat="1">
      <c r="A887" s="13"/>
      <c r="B887" s="218"/>
      <c r="C887" s="219"/>
      <c r="D887" s="220" t="s">
        <v>128</v>
      </c>
      <c r="E887" s="221" t="s">
        <v>19</v>
      </c>
      <c r="F887" s="222" t="s">
        <v>1130</v>
      </c>
      <c r="G887" s="219"/>
      <c r="H887" s="223">
        <v>32.200000000000003</v>
      </c>
      <c r="I887" s="224"/>
      <c r="J887" s="219"/>
      <c r="K887" s="219"/>
      <c r="L887" s="225"/>
      <c r="M887" s="226"/>
      <c r="N887" s="227"/>
      <c r="O887" s="227"/>
      <c r="P887" s="227"/>
      <c r="Q887" s="227"/>
      <c r="R887" s="227"/>
      <c r="S887" s="227"/>
      <c r="T887" s="228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29" t="s">
        <v>128</v>
      </c>
      <c r="AU887" s="229" t="s">
        <v>84</v>
      </c>
      <c r="AV887" s="13" t="s">
        <v>84</v>
      </c>
      <c r="AW887" s="13" t="s">
        <v>34</v>
      </c>
      <c r="AX887" s="13" t="s">
        <v>73</v>
      </c>
      <c r="AY887" s="229" t="s">
        <v>119</v>
      </c>
    </row>
    <row r="888" s="13" customFormat="1">
      <c r="A888" s="13"/>
      <c r="B888" s="218"/>
      <c r="C888" s="219"/>
      <c r="D888" s="220" t="s">
        <v>128</v>
      </c>
      <c r="E888" s="221" t="s">
        <v>19</v>
      </c>
      <c r="F888" s="222" t="s">
        <v>1131</v>
      </c>
      <c r="G888" s="219"/>
      <c r="H888" s="223">
        <v>125.5</v>
      </c>
      <c r="I888" s="224"/>
      <c r="J888" s="219"/>
      <c r="K888" s="219"/>
      <c r="L888" s="225"/>
      <c r="M888" s="226"/>
      <c r="N888" s="227"/>
      <c r="O888" s="227"/>
      <c r="P888" s="227"/>
      <c r="Q888" s="227"/>
      <c r="R888" s="227"/>
      <c r="S888" s="227"/>
      <c r="T888" s="228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29" t="s">
        <v>128</v>
      </c>
      <c r="AU888" s="229" t="s">
        <v>84</v>
      </c>
      <c r="AV888" s="13" t="s">
        <v>84</v>
      </c>
      <c r="AW888" s="13" t="s">
        <v>34</v>
      </c>
      <c r="AX888" s="13" t="s">
        <v>73</v>
      </c>
      <c r="AY888" s="229" t="s">
        <v>119</v>
      </c>
    </row>
    <row r="889" s="13" customFormat="1">
      <c r="A889" s="13"/>
      <c r="B889" s="218"/>
      <c r="C889" s="219"/>
      <c r="D889" s="220" t="s">
        <v>128</v>
      </c>
      <c r="E889" s="221" t="s">
        <v>19</v>
      </c>
      <c r="F889" s="222" t="s">
        <v>1132</v>
      </c>
      <c r="G889" s="219"/>
      <c r="H889" s="223">
        <v>1.5</v>
      </c>
      <c r="I889" s="224"/>
      <c r="J889" s="219"/>
      <c r="K889" s="219"/>
      <c r="L889" s="225"/>
      <c r="M889" s="226"/>
      <c r="N889" s="227"/>
      <c r="O889" s="227"/>
      <c r="P889" s="227"/>
      <c r="Q889" s="227"/>
      <c r="R889" s="227"/>
      <c r="S889" s="227"/>
      <c r="T889" s="228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29" t="s">
        <v>128</v>
      </c>
      <c r="AU889" s="229" t="s">
        <v>84</v>
      </c>
      <c r="AV889" s="13" t="s">
        <v>84</v>
      </c>
      <c r="AW889" s="13" t="s">
        <v>34</v>
      </c>
      <c r="AX889" s="13" t="s">
        <v>73</v>
      </c>
      <c r="AY889" s="229" t="s">
        <v>119</v>
      </c>
    </row>
    <row r="890" s="13" customFormat="1">
      <c r="A890" s="13"/>
      <c r="B890" s="218"/>
      <c r="C890" s="219"/>
      <c r="D890" s="220" t="s">
        <v>128</v>
      </c>
      <c r="E890" s="221" t="s">
        <v>19</v>
      </c>
      <c r="F890" s="222" t="s">
        <v>1133</v>
      </c>
      <c r="G890" s="219"/>
      <c r="H890" s="223">
        <v>0.90000000000000002</v>
      </c>
      <c r="I890" s="224"/>
      <c r="J890" s="219"/>
      <c r="K890" s="219"/>
      <c r="L890" s="225"/>
      <c r="M890" s="226"/>
      <c r="N890" s="227"/>
      <c r="O890" s="227"/>
      <c r="P890" s="227"/>
      <c r="Q890" s="227"/>
      <c r="R890" s="227"/>
      <c r="S890" s="227"/>
      <c r="T890" s="228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29" t="s">
        <v>128</v>
      </c>
      <c r="AU890" s="229" t="s">
        <v>84</v>
      </c>
      <c r="AV890" s="13" t="s">
        <v>84</v>
      </c>
      <c r="AW890" s="13" t="s">
        <v>34</v>
      </c>
      <c r="AX890" s="13" t="s">
        <v>73</v>
      </c>
      <c r="AY890" s="229" t="s">
        <v>119</v>
      </c>
    </row>
    <row r="891" s="13" customFormat="1">
      <c r="A891" s="13"/>
      <c r="B891" s="218"/>
      <c r="C891" s="219"/>
      <c r="D891" s="220" t="s">
        <v>128</v>
      </c>
      <c r="E891" s="221" t="s">
        <v>19</v>
      </c>
      <c r="F891" s="222" t="s">
        <v>1134</v>
      </c>
      <c r="G891" s="219"/>
      <c r="H891" s="223">
        <v>28.800000000000001</v>
      </c>
      <c r="I891" s="224"/>
      <c r="J891" s="219"/>
      <c r="K891" s="219"/>
      <c r="L891" s="225"/>
      <c r="M891" s="226"/>
      <c r="N891" s="227"/>
      <c r="O891" s="227"/>
      <c r="P891" s="227"/>
      <c r="Q891" s="227"/>
      <c r="R891" s="227"/>
      <c r="S891" s="227"/>
      <c r="T891" s="228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29" t="s">
        <v>128</v>
      </c>
      <c r="AU891" s="229" t="s">
        <v>84</v>
      </c>
      <c r="AV891" s="13" t="s">
        <v>84</v>
      </c>
      <c r="AW891" s="13" t="s">
        <v>34</v>
      </c>
      <c r="AX891" s="13" t="s">
        <v>73</v>
      </c>
      <c r="AY891" s="229" t="s">
        <v>119</v>
      </c>
    </row>
    <row r="892" s="13" customFormat="1">
      <c r="A892" s="13"/>
      <c r="B892" s="218"/>
      <c r="C892" s="219"/>
      <c r="D892" s="220" t="s">
        <v>128</v>
      </c>
      <c r="E892" s="221" t="s">
        <v>19</v>
      </c>
      <c r="F892" s="222" t="s">
        <v>1135</v>
      </c>
      <c r="G892" s="219"/>
      <c r="H892" s="223">
        <v>0.80000000000000004</v>
      </c>
      <c r="I892" s="224"/>
      <c r="J892" s="219"/>
      <c r="K892" s="219"/>
      <c r="L892" s="225"/>
      <c r="M892" s="226"/>
      <c r="N892" s="227"/>
      <c r="O892" s="227"/>
      <c r="P892" s="227"/>
      <c r="Q892" s="227"/>
      <c r="R892" s="227"/>
      <c r="S892" s="227"/>
      <c r="T892" s="228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29" t="s">
        <v>128</v>
      </c>
      <c r="AU892" s="229" t="s">
        <v>84</v>
      </c>
      <c r="AV892" s="13" t="s">
        <v>84</v>
      </c>
      <c r="AW892" s="13" t="s">
        <v>34</v>
      </c>
      <c r="AX892" s="13" t="s">
        <v>73</v>
      </c>
      <c r="AY892" s="229" t="s">
        <v>119</v>
      </c>
    </row>
    <row r="893" s="13" customFormat="1">
      <c r="A893" s="13"/>
      <c r="B893" s="218"/>
      <c r="C893" s="219"/>
      <c r="D893" s="220" t="s">
        <v>128</v>
      </c>
      <c r="E893" s="221" t="s">
        <v>19</v>
      </c>
      <c r="F893" s="222" t="s">
        <v>1136</v>
      </c>
      <c r="G893" s="219"/>
      <c r="H893" s="223">
        <v>2.2999999999999998</v>
      </c>
      <c r="I893" s="224"/>
      <c r="J893" s="219"/>
      <c r="K893" s="219"/>
      <c r="L893" s="225"/>
      <c r="M893" s="226"/>
      <c r="N893" s="227"/>
      <c r="O893" s="227"/>
      <c r="P893" s="227"/>
      <c r="Q893" s="227"/>
      <c r="R893" s="227"/>
      <c r="S893" s="227"/>
      <c r="T893" s="228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29" t="s">
        <v>128</v>
      </c>
      <c r="AU893" s="229" t="s">
        <v>84</v>
      </c>
      <c r="AV893" s="13" t="s">
        <v>84</v>
      </c>
      <c r="AW893" s="13" t="s">
        <v>34</v>
      </c>
      <c r="AX893" s="13" t="s">
        <v>73</v>
      </c>
      <c r="AY893" s="229" t="s">
        <v>119</v>
      </c>
    </row>
    <row r="894" s="15" customFormat="1">
      <c r="A894" s="15"/>
      <c r="B894" s="240"/>
      <c r="C894" s="241"/>
      <c r="D894" s="220" t="s">
        <v>128</v>
      </c>
      <c r="E894" s="242" t="s">
        <v>19</v>
      </c>
      <c r="F894" s="243" t="s">
        <v>218</v>
      </c>
      <c r="G894" s="241"/>
      <c r="H894" s="244">
        <v>192.00000000000003</v>
      </c>
      <c r="I894" s="245"/>
      <c r="J894" s="241"/>
      <c r="K894" s="241"/>
      <c r="L894" s="246"/>
      <c r="M894" s="247"/>
      <c r="N894" s="248"/>
      <c r="O894" s="248"/>
      <c r="P894" s="248"/>
      <c r="Q894" s="248"/>
      <c r="R894" s="248"/>
      <c r="S894" s="248"/>
      <c r="T894" s="249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T894" s="250" t="s">
        <v>128</v>
      </c>
      <c r="AU894" s="250" t="s">
        <v>84</v>
      </c>
      <c r="AV894" s="15" t="s">
        <v>126</v>
      </c>
      <c r="AW894" s="15" t="s">
        <v>34</v>
      </c>
      <c r="AX894" s="15" t="s">
        <v>81</v>
      </c>
      <c r="AY894" s="250" t="s">
        <v>119</v>
      </c>
    </row>
    <row r="895" s="2" customFormat="1" ht="24.15" customHeight="1">
      <c r="A895" s="39"/>
      <c r="B895" s="40"/>
      <c r="C895" s="205" t="s">
        <v>1137</v>
      </c>
      <c r="D895" s="205" t="s">
        <v>121</v>
      </c>
      <c r="E895" s="206" t="s">
        <v>1138</v>
      </c>
      <c r="F895" s="207" t="s">
        <v>1139</v>
      </c>
      <c r="G895" s="208" t="s">
        <v>410</v>
      </c>
      <c r="H895" s="209">
        <v>912</v>
      </c>
      <c r="I895" s="210"/>
      <c r="J895" s="211">
        <f>ROUND(I895*H895,2)</f>
        <v>0</v>
      </c>
      <c r="K895" s="207" t="s">
        <v>125</v>
      </c>
      <c r="L895" s="45"/>
      <c r="M895" s="212" t="s">
        <v>19</v>
      </c>
      <c r="N895" s="213" t="s">
        <v>44</v>
      </c>
      <c r="O895" s="85"/>
      <c r="P895" s="214">
        <f>O895*H895</f>
        <v>0</v>
      </c>
      <c r="Q895" s="214">
        <v>0</v>
      </c>
      <c r="R895" s="214">
        <f>Q895*H895</f>
        <v>0</v>
      </c>
      <c r="S895" s="214">
        <v>0</v>
      </c>
      <c r="T895" s="215">
        <f>S895*H895</f>
        <v>0</v>
      </c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R895" s="216" t="s">
        <v>126</v>
      </c>
      <c r="AT895" s="216" t="s">
        <v>121</v>
      </c>
      <c r="AU895" s="216" t="s">
        <v>84</v>
      </c>
      <c r="AY895" s="18" t="s">
        <v>119</v>
      </c>
      <c r="BE895" s="217">
        <f>IF(N895="základní",J895,0)</f>
        <v>0</v>
      </c>
      <c r="BF895" s="217">
        <f>IF(N895="snížená",J895,0)</f>
        <v>0</v>
      </c>
      <c r="BG895" s="217">
        <f>IF(N895="zákl. přenesená",J895,0)</f>
        <v>0</v>
      </c>
      <c r="BH895" s="217">
        <f>IF(N895="sníž. přenesená",J895,0)</f>
        <v>0</v>
      </c>
      <c r="BI895" s="217">
        <f>IF(N895="nulová",J895,0)</f>
        <v>0</v>
      </c>
      <c r="BJ895" s="18" t="s">
        <v>81</v>
      </c>
      <c r="BK895" s="217">
        <f>ROUND(I895*H895,2)</f>
        <v>0</v>
      </c>
      <c r="BL895" s="18" t="s">
        <v>126</v>
      </c>
      <c r="BM895" s="216" t="s">
        <v>1140</v>
      </c>
    </row>
    <row r="896" s="14" customFormat="1">
      <c r="A896" s="14"/>
      <c r="B896" s="230"/>
      <c r="C896" s="231"/>
      <c r="D896" s="220" t="s">
        <v>128</v>
      </c>
      <c r="E896" s="232" t="s">
        <v>19</v>
      </c>
      <c r="F896" s="233" t="s">
        <v>1141</v>
      </c>
      <c r="G896" s="231"/>
      <c r="H896" s="232" t="s">
        <v>19</v>
      </c>
      <c r="I896" s="234"/>
      <c r="J896" s="231"/>
      <c r="K896" s="231"/>
      <c r="L896" s="235"/>
      <c r="M896" s="236"/>
      <c r="N896" s="237"/>
      <c r="O896" s="237"/>
      <c r="P896" s="237"/>
      <c r="Q896" s="237"/>
      <c r="R896" s="237"/>
      <c r="S896" s="237"/>
      <c r="T896" s="238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39" t="s">
        <v>128</v>
      </c>
      <c r="AU896" s="239" t="s">
        <v>84</v>
      </c>
      <c r="AV896" s="14" t="s">
        <v>81</v>
      </c>
      <c r="AW896" s="14" t="s">
        <v>34</v>
      </c>
      <c r="AX896" s="14" t="s">
        <v>73</v>
      </c>
      <c r="AY896" s="239" t="s">
        <v>119</v>
      </c>
    </row>
    <row r="897" s="13" customFormat="1">
      <c r="A897" s="13"/>
      <c r="B897" s="218"/>
      <c r="C897" s="219"/>
      <c r="D897" s="220" t="s">
        <v>128</v>
      </c>
      <c r="E897" s="221" t="s">
        <v>19</v>
      </c>
      <c r="F897" s="222" t="s">
        <v>1142</v>
      </c>
      <c r="G897" s="219"/>
      <c r="H897" s="223">
        <v>128.80000000000001</v>
      </c>
      <c r="I897" s="224"/>
      <c r="J897" s="219"/>
      <c r="K897" s="219"/>
      <c r="L897" s="225"/>
      <c r="M897" s="226"/>
      <c r="N897" s="227"/>
      <c r="O897" s="227"/>
      <c r="P897" s="227"/>
      <c r="Q897" s="227"/>
      <c r="R897" s="227"/>
      <c r="S897" s="227"/>
      <c r="T897" s="228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29" t="s">
        <v>128</v>
      </c>
      <c r="AU897" s="229" t="s">
        <v>84</v>
      </c>
      <c r="AV897" s="13" t="s">
        <v>84</v>
      </c>
      <c r="AW897" s="13" t="s">
        <v>34</v>
      </c>
      <c r="AX897" s="13" t="s">
        <v>73</v>
      </c>
      <c r="AY897" s="229" t="s">
        <v>119</v>
      </c>
    </row>
    <row r="898" s="13" customFormat="1">
      <c r="A898" s="13"/>
      <c r="B898" s="218"/>
      <c r="C898" s="219"/>
      <c r="D898" s="220" t="s">
        <v>128</v>
      </c>
      <c r="E898" s="221" t="s">
        <v>19</v>
      </c>
      <c r="F898" s="222" t="s">
        <v>1143</v>
      </c>
      <c r="G898" s="219"/>
      <c r="H898" s="223">
        <v>502</v>
      </c>
      <c r="I898" s="224"/>
      <c r="J898" s="219"/>
      <c r="K898" s="219"/>
      <c r="L898" s="225"/>
      <c r="M898" s="226"/>
      <c r="N898" s="227"/>
      <c r="O898" s="227"/>
      <c r="P898" s="227"/>
      <c r="Q898" s="227"/>
      <c r="R898" s="227"/>
      <c r="S898" s="227"/>
      <c r="T898" s="228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29" t="s">
        <v>128</v>
      </c>
      <c r="AU898" s="229" t="s">
        <v>84</v>
      </c>
      <c r="AV898" s="13" t="s">
        <v>84</v>
      </c>
      <c r="AW898" s="13" t="s">
        <v>34</v>
      </c>
      <c r="AX898" s="13" t="s">
        <v>73</v>
      </c>
      <c r="AY898" s="229" t="s">
        <v>119</v>
      </c>
    </row>
    <row r="899" s="13" customFormat="1">
      <c r="A899" s="13"/>
      <c r="B899" s="218"/>
      <c r="C899" s="219"/>
      <c r="D899" s="220" t="s">
        <v>128</v>
      </c>
      <c r="E899" s="221" t="s">
        <v>19</v>
      </c>
      <c r="F899" s="222" t="s">
        <v>1144</v>
      </c>
      <c r="G899" s="219"/>
      <c r="H899" s="223">
        <v>6</v>
      </c>
      <c r="I899" s="224"/>
      <c r="J899" s="219"/>
      <c r="K899" s="219"/>
      <c r="L899" s="225"/>
      <c r="M899" s="226"/>
      <c r="N899" s="227"/>
      <c r="O899" s="227"/>
      <c r="P899" s="227"/>
      <c r="Q899" s="227"/>
      <c r="R899" s="227"/>
      <c r="S899" s="227"/>
      <c r="T899" s="228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29" t="s">
        <v>128</v>
      </c>
      <c r="AU899" s="229" t="s">
        <v>84</v>
      </c>
      <c r="AV899" s="13" t="s">
        <v>84</v>
      </c>
      <c r="AW899" s="13" t="s">
        <v>34</v>
      </c>
      <c r="AX899" s="13" t="s">
        <v>73</v>
      </c>
      <c r="AY899" s="229" t="s">
        <v>119</v>
      </c>
    </row>
    <row r="900" s="13" customFormat="1">
      <c r="A900" s="13"/>
      <c r="B900" s="218"/>
      <c r="C900" s="219"/>
      <c r="D900" s="220" t="s">
        <v>128</v>
      </c>
      <c r="E900" s="221" t="s">
        <v>19</v>
      </c>
      <c r="F900" s="222" t="s">
        <v>1145</v>
      </c>
      <c r="G900" s="219"/>
      <c r="H900" s="223">
        <v>3.6000000000000001</v>
      </c>
      <c r="I900" s="224"/>
      <c r="J900" s="219"/>
      <c r="K900" s="219"/>
      <c r="L900" s="225"/>
      <c r="M900" s="226"/>
      <c r="N900" s="227"/>
      <c r="O900" s="227"/>
      <c r="P900" s="227"/>
      <c r="Q900" s="227"/>
      <c r="R900" s="227"/>
      <c r="S900" s="227"/>
      <c r="T900" s="228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29" t="s">
        <v>128</v>
      </c>
      <c r="AU900" s="229" t="s">
        <v>84</v>
      </c>
      <c r="AV900" s="13" t="s">
        <v>84</v>
      </c>
      <c r="AW900" s="13" t="s">
        <v>34</v>
      </c>
      <c r="AX900" s="13" t="s">
        <v>73</v>
      </c>
      <c r="AY900" s="229" t="s">
        <v>119</v>
      </c>
    </row>
    <row r="901" s="13" customFormat="1">
      <c r="A901" s="13"/>
      <c r="B901" s="218"/>
      <c r="C901" s="219"/>
      <c r="D901" s="220" t="s">
        <v>128</v>
      </c>
      <c r="E901" s="221" t="s">
        <v>19</v>
      </c>
      <c r="F901" s="222" t="s">
        <v>1146</v>
      </c>
      <c r="G901" s="219"/>
      <c r="H901" s="223">
        <v>3.2000000000000002</v>
      </c>
      <c r="I901" s="224"/>
      <c r="J901" s="219"/>
      <c r="K901" s="219"/>
      <c r="L901" s="225"/>
      <c r="M901" s="226"/>
      <c r="N901" s="227"/>
      <c r="O901" s="227"/>
      <c r="P901" s="227"/>
      <c r="Q901" s="227"/>
      <c r="R901" s="227"/>
      <c r="S901" s="227"/>
      <c r="T901" s="228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29" t="s">
        <v>128</v>
      </c>
      <c r="AU901" s="229" t="s">
        <v>84</v>
      </c>
      <c r="AV901" s="13" t="s">
        <v>84</v>
      </c>
      <c r="AW901" s="13" t="s">
        <v>34</v>
      </c>
      <c r="AX901" s="13" t="s">
        <v>73</v>
      </c>
      <c r="AY901" s="229" t="s">
        <v>119</v>
      </c>
    </row>
    <row r="902" s="13" customFormat="1">
      <c r="A902" s="13"/>
      <c r="B902" s="218"/>
      <c r="C902" s="219"/>
      <c r="D902" s="220" t="s">
        <v>128</v>
      </c>
      <c r="E902" s="221" t="s">
        <v>19</v>
      </c>
      <c r="F902" s="222" t="s">
        <v>1147</v>
      </c>
      <c r="G902" s="219"/>
      <c r="H902" s="223">
        <v>9.1999999999999993</v>
      </c>
      <c r="I902" s="224"/>
      <c r="J902" s="219"/>
      <c r="K902" s="219"/>
      <c r="L902" s="225"/>
      <c r="M902" s="226"/>
      <c r="N902" s="227"/>
      <c r="O902" s="227"/>
      <c r="P902" s="227"/>
      <c r="Q902" s="227"/>
      <c r="R902" s="227"/>
      <c r="S902" s="227"/>
      <c r="T902" s="228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29" t="s">
        <v>128</v>
      </c>
      <c r="AU902" s="229" t="s">
        <v>84</v>
      </c>
      <c r="AV902" s="13" t="s">
        <v>84</v>
      </c>
      <c r="AW902" s="13" t="s">
        <v>34</v>
      </c>
      <c r="AX902" s="13" t="s">
        <v>73</v>
      </c>
      <c r="AY902" s="229" t="s">
        <v>119</v>
      </c>
    </row>
    <row r="903" s="14" customFormat="1">
      <c r="A903" s="14"/>
      <c r="B903" s="230"/>
      <c r="C903" s="231"/>
      <c r="D903" s="220" t="s">
        <v>128</v>
      </c>
      <c r="E903" s="232" t="s">
        <v>19</v>
      </c>
      <c r="F903" s="233" t="s">
        <v>1114</v>
      </c>
      <c r="G903" s="231"/>
      <c r="H903" s="232" t="s">
        <v>19</v>
      </c>
      <c r="I903" s="234"/>
      <c r="J903" s="231"/>
      <c r="K903" s="231"/>
      <c r="L903" s="235"/>
      <c r="M903" s="236"/>
      <c r="N903" s="237"/>
      <c r="O903" s="237"/>
      <c r="P903" s="237"/>
      <c r="Q903" s="237"/>
      <c r="R903" s="237"/>
      <c r="S903" s="237"/>
      <c r="T903" s="238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39" t="s">
        <v>128</v>
      </c>
      <c r="AU903" s="239" t="s">
        <v>84</v>
      </c>
      <c r="AV903" s="14" t="s">
        <v>81</v>
      </c>
      <c r="AW903" s="14" t="s">
        <v>34</v>
      </c>
      <c r="AX903" s="14" t="s">
        <v>73</v>
      </c>
      <c r="AY903" s="239" t="s">
        <v>119</v>
      </c>
    </row>
    <row r="904" s="13" customFormat="1">
      <c r="A904" s="13"/>
      <c r="B904" s="218"/>
      <c r="C904" s="219"/>
      <c r="D904" s="220" t="s">
        <v>128</v>
      </c>
      <c r="E904" s="221" t="s">
        <v>19</v>
      </c>
      <c r="F904" s="222" t="s">
        <v>1148</v>
      </c>
      <c r="G904" s="219"/>
      <c r="H904" s="223">
        <v>259.19999999999999</v>
      </c>
      <c r="I904" s="224"/>
      <c r="J904" s="219"/>
      <c r="K904" s="219"/>
      <c r="L904" s="225"/>
      <c r="M904" s="226"/>
      <c r="N904" s="227"/>
      <c r="O904" s="227"/>
      <c r="P904" s="227"/>
      <c r="Q904" s="227"/>
      <c r="R904" s="227"/>
      <c r="S904" s="227"/>
      <c r="T904" s="228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29" t="s">
        <v>128</v>
      </c>
      <c r="AU904" s="229" t="s">
        <v>84</v>
      </c>
      <c r="AV904" s="13" t="s">
        <v>84</v>
      </c>
      <c r="AW904" s="13" t="s">
        <v>34</v>
      </c>
      <c r="AX904" s="13" t="s">
        <v>73</v>
      </c>
      <c r="AY904" s="229" t="s">
        <v>119</v>
      </c>
    </row>
    <row r="905" s="15" customFormat="1">
      <c r="A905" s="15"/>
      <c r="B905" s="240"/>
      <c r="C905" s="241"/>
      <c r="D905" s="220" t="s">
        <v>128</v>
      </c>
      <c r="E905" s="242" t="s">
        <v>19</v>
      </c>
      <c r="F905" s="243" t="s">
        <v>218</v>
      </c>
      <c r="G905" s="241"/>
      <c r="H905" s="244">
        <v>912</v>
      </c>
      <c r="I905" s="245"/>
      <c r="J905" s="241"/>
      <c r="K905" s="241"/>
      <c r="L905" s="246"/>
      <c r="M905" s="247"/>
      <c r="N905" s="248"/>
      <c r="O905" s="248"/>
      <c r="P905" s="248"/>
      <c r="Q905" s="248"/>
      <c r="R905" s="248"/>
      <c r="S905" s="248"/>
      <c r="T905" s="249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T905" s="250" t="s">
        <v>128</v>
      </c>
      <c r="AU905" s="250" t="s">
        <v>84</v>
      </c>
      <c r="AV905" s="15" t="s">
        <v>126</v>
      </c>
      <c r="AW905" s="15" t="s">
        <v>34</v>
      </c>
      <c r="AX905" s="15" t="s">
        <v>81</v>
      </c>
      <c r="AY905" s="250" t="s">
        <v>119</v>
      </c>
    </row>
    <row r="906" s="2" customFormat="1" ht="24.15" customHeight="1">
      <c r="A906" s="39"/>
      <c r="B906" s="40"/>
      <c r="C906" s="205" t="s">
        <v>1149</v>
      </c>
      <c r="D906" s="205" t="s">
        <v>121</v>
      </c>
      <c r="E906" s="206" t="s">
        <v>1150</v>
      </c>
      <c r="F906" s="207" t="s">
        <v>1151</v>
      </c>
      <c r="G906" s="208" t="s">
        <v>410</v>
      </c>
      <c r="H906" s="209">
        <v>67.299999999999997</v>
      </c>
      <c r="I906" s="210"/>
      <c r="J906" s="211">
        <f>ROUND(I906*H906,2)</f>
        <v>0</v>
      </c>
      <c r="K906" s="207" t="s">
        <v>125</v>
      </c>
      <c r="L906" s="45"/>
      <c r="M906" s="212" t="s">
        <v>19</v>
      </c>
      <c r="N906" s="213" t="s">
        <v>44</v>
      </c>
      <c r="O906" s="85"/>
      <c r="P906" s="214">
        <f>O906*H906</f>
        <v>0</v>
      </c>
      <c r="Q906" s="214">
        <v>0</v>
      </c>
      <c r="R906" s="214">
        <f>Q906*H906</f>
        <v>0</v>
      </c>
      <c r="S906" s="214">
        <v>0</v>
      </c>
      <c r="T906" s="215">
        <f>S906*H906</f>
        <v>0</v>
      </c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R906" s="216" t="s">
        <v>126</v>
      </c>
      <c r="AT906" s="216" t="s">
        <v>121</v>
      </c>
      <c r="AU906" s="216" t="s">
        <v>84</v>
      </c>
      <c r="AY906" s="18" t="s">
        <v>119</v>
      </c>
      <c r="BE906" s="217">
        <f>IF(N906="základní",J906,0)</f>
        <v>0</v>
      </c>
      <c r="BF906" s="217">
        <f>IF(N906="snížená",J906,0)</f>
        <v>0</v>
      </c>
      <c r="BG906" s="217">
        <f>IF(N906="zákl. přenesená",J906,0)</f>
        <v>0</v>
      </c>
      <c r="BH906" s="217">
        <f>IF(N906="sníž. přenesená",J906,0)</f>
        <v>0</v>
      </c>
      <c r="BI906" s="217">
        <f>IF(N906="nulová",J906,0)</f>
        <v>0</v>
      </c>
      <c r="BJ906" s="18" t="s">
        <v>81</v>
      </c>
      <c r="BK906" s="217">
        <f>ROUND(I906*H906,2)</f>
        <v>0</v>
      </c>
      <c r="BL906" s="18" t="s">
        <v>126</v>
      </c>
      <c r="BM906" s="216" t="s">
        <v>1152</v>
      </c>
    </row>
    <row r="907" s="13" customFormat="1">
      <c r="A907" s="13"/>
      <c r="B907" s="218"/>
      <c r="C907" s="219"/>
      <c r="D907" s="220" t="s">
        <v>128</v>
      </c>
      <c r="E907" s="221" t="s">
        <v>19</v>
      </c>
      <c r="F907" s="222" t="s">
        <v>1134</v>
      </c>
      <c r="G907" s="219"/>
      <c r="H907" s="223">
        <v>28.800000000000001</v>
      </c>
      <c r="I907" s="224"/>
      <c r="J907" s="219"/>
      <c r="K907" s="219"/>
      <c r="L907" s="225"/>
      <c r="M907" s="226"/>
      <c r="N907" s="227"/>
      <c r="O907" s="227"/>
      <c r="P907" s="227"/>
      <c r="Q907" s="227"/>
      <c r="R907" s="227"/>
      <c r="S907" s="227"/>
      <c r="T907" s="228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29" t="s">
        <v>128</v>
      </c>
      <c r="AU907" s="229" t="s">
        <v>84</v>
      </c>
      <c r="AV907" s="13" t="s">
        <v>84</v>
      </c>
      <c r="AW907" s="13" t="s">
        <v>34</v>
      </c>
      <c r="AX907" s="13" t="s">
        <v>73</v>
      </c>
      <c r="AY907" s="229" t="s">
        <v>119</v>
      </c>
    </row>
    <row r="908" s="13" customFormat="1">
      <c r="A908" s="13"/>
      <c r="B908" s="218"/>
      <c r="C908" s="219"/>
      <c r="D908" s="220" t="s">
        <v>128</v>
      </c>
      <c r="E908" s="221" t="s">
        <v>19</v>
      </c>
      <c r="F908" s="222" t="s">
        <v>1153</v>
      </c>
      <c r="G908" s="219"/>
      <c r="H908" s="223">
        <v>38.5</v>
      </c>
      <c r="I908" s="224"/>
      <c r="J908" s="219"/>
      <c r="K908" s="219"/>
      <c r="L908" s="225"/>
      <c r="M908" s="226"/>
      <c r="N908" s="227"/>
      <c r="O908" s="227"/>
      <c r="P908" s="227"/>
      <c r="Q908" s="227"/>
      <c r="R908" s="227"/>
      <c r="S908" s="227"/>
      <c r="T908" s="228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29" t="s">
        <v>128</v>
      </c>
      <c r="AU908" s="229" t="s">
        <v>84</v>
      </c>
      <c r="AV908" s="13" t="s">
        <v>84</v>
      </c>
      <c r="AW908" s="13" t="s">
        <v>34</v>
      </c>
      <c r="AX908" s="13" t="s">
        <v>73</v>
      </c>
      <c r="AY908" s="229" t="s">
        <v>119</v>
      </c>
    </row>
    <row r="909" s="15" customFormat="1">
      <c r="A909" s="15"/>
      <c r="B909" s="240"/>
      <c r="C909" s="241"/>
      <c r="D909" s="220" t="s">
        <v>128</v>
      </c>
      <c r="E909" s="242" t="s">
        <v>19</v>
      </c>
      <c r="F909" s="243" t="s">
        <v>218</v>
      </c>
      <c r="G909" s="241"/>
      <c r="H909" s="244">
        <v>67.299999999999997</v>
      </c>
      <c r="I909" s="245"/>
      <c r="J909" s="241"/>
      <c r="K909" s="241"/>
      <c r="L909" s="246"/>
      <c r="M909" s="247"/>
      <c r="N909" s="248"/>
      <c r="O909" s="248"/>
      <c r="P909" s="248"/>
      <c r="Q909" s="248"/>
      <c r="R909" s="248"/>
      <c r="S909" s="248"/>
      <c r="T909" s="249"/>
      <c r="U909" s="15"/>
      <c r="V909" s="15"/>
      <c r="W909" s="15"/>
      <c r="X909" s="15"/>
      <c r="Y909" s="15"/>
      <c r="Z909" s="15"/>
      <c r="AA909" s="15"/>
      <c r="AB909" s="15"/>
      <c r="AC909" s="15"/>
      <c r="AD909" s="15"/>
      <c r="AE909" s="15"/>
      <c r="AT909" s="250" t="s">
        <v>128</v>
      </c>
      <c r="AU909" s="250" t="s">
        <v>84</v>
      </c>
      <c r="AV909" s="15" t="s">
        <v>126</v>
      </c>
      <c r="AW909" s="15" t="s">
        <v>34</v>
      </c>
      <c r="AX909" s="15" t="s">
        <v>81</v>
      </c>
      <c r="AY909" s="250" t="s">
        <v>119</v>
      </c>
    </row>
    <row r="910" s="2" customFormat="1" ht="24.15" customHeight="1">
      <c r="A910" s="39"/>
      <c r="B910" s="40"/>
      <c r="C910" s="205" t="s">
        <v>1154</v>
      </c>
      <c r="D910" s="205" t="s">
        <v>121</v>
      </c>
      <c r="E910" s="206" t="s">
        <v>1155</v>
      </c>
      <c r="F910" s="207" t="s">
        <v>415</v>
      </c>
      <c r="G910" s="208" t="s">
        <v>410</v>
      </c>
      <c r="H910" s="209">
        <v>1460.4000000000001</v>
      </c>
      <c r="I910" s="210"/>
      <c r="J910" s="211">
        <f>ROUND(I910*H910,2)</f>
        <v>0</v>
      </c>
      <c r="K910" s="207" t="s">
        <v>125</v>
      </c>
      <c r="L910" s="45"/>
      <c r="M910" s="212" t="s">
        <v>19</v>
      </c>
      <c r="N910" s="213" t="s">
        <v>44</v>
      </c>
      <c r="O910" s="85"/>
      <c r="P910" s="214">
        <f>O910*H910</f>
        <v>0</v>
      </c>
      <c r="Q910" s="214">
        <v>0</v>
      </c>
      <c r="R910" s="214">
        <f>Q910*H910</f>
        <v>0</v>
      </c>
      <c r="S910" s="214">
        <v>0</v>
      </c>
      <c r="T910" s="215">
        <f>S910*H910</f>
        <v>0</v>
      </c>
      <c r="U910" s="39"/>
      <c r="V910" s="39"/>
      <c r="W910" s="39"/>
      <c r="X910" s="39"/>
      <c r="Y910" s="39"/>
      <c r="Z910" s="39"/>
      <c r="AA910" s="39"/>
      <c r="AB910" s="39"/>
      <c r="AC910" s="39"/>
      <c r="AD910" s="39"/>
      <c r="AE910" s="39"/>
      <c r="AR910" s="216" t="s">
        <v>126</v>
      </c>
      <c r="AT910" s="216" t="s">
        <v>121</v>
      </c>
      <c r="AU910" s="216" t="s">
        <v>84</v>
      </c>
      <c r="AY910" s="18" t="s">
        <v>119</v>
      </c>
      <c r="BE910" s="217">
        <f>IF(N910="základní",J910,0)</f>
        <v>0</v>
      </c>
      <c r="BF910" s="217">
        <f>IF(N910="snížená",J910,0)</f>
        <v>0</v>
      </c>
      <c r="BG910" s="217">
        <f>IF(N910="zákl. přenesená",J910,0)</f>
        <v>0</v>
      </c>
      <c r="BH910" s="217">
        <f>IF(N910="sníž. přenesená",J910,0)</f>
        <v>0</v>
      </c>
      <c r="BI910" s="217">
        <f>IF(N910="nulová",J910,0)</f>
        <v>0</v>
      </c>
      <c r="BJ910" s="18" t="s">
        <v>81</v>
      </c>
      <c r="BK910" s="217">
        <f>ROUND(I910*H910,2)</f>
        <v>0</v>
      </c>
      <c r="BL910" s="18" t="s">
        <v>126</v>
      </c>
      <c r="BM910" s="216" t="s">
        <v>1156</v>
      </c>
    </row>
    <row r="911" s="13" customFormat="1">
      <c r="A911" s="13"/>
      <c r="B911" s="218"/>
      <c r="C911" s="219"/>
      <c r="D911" s="220" t="s">
        <v>128</v>
      </c>
      <c r="E911" s="221" t="s">
        <v>19</v>
      </c>
      <c r="F911" s="222" t="s">
        <v>1108</v>
      </c>
      <c r="G911" s="219"/>
      <c r="H911" s="223">
        <v>1355.5</v>
      </c>
      <c r="I911" s="224"/>
      <c r="J911" s="219"/>
      <c r="K911" s="219"/>
      <c r="L911" s="225"/>
      <c r="M911" s="226"/>
      <c r="N911" s="227"/>
      <c r="O911" s="227"/>
      <c r="P911" s="227"/>
      <c r="Q911" s="227"/>
      <c r="R911" s="227"/>
      <c r="S911" s="227"/>
      <c r="T911" s="228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29" t="s">
        <v>128</v>
      </c>
      <c r="AU911" s="229" t="s">
        <v>84</v>
      </c>
      <c r="AV911" s="13" t="s">
        <v>84</v>
      </c>
      <c r="AW911" s="13" t="s">
        <v>34</v>
      </c>
      <c r="AX911" s="13" t="s">
        <v>73</v>
      </c>
      <c r="AY911" s="229" t="s">
        <v>119</v>
      </c>
    </row>
    <row r="912" s="13" customFormat="1">
      <c r="A912" s="13"/>
      <c r="B912" s="218"/>
      <c r="C912" s="219"/>
      <c r="D912" s="220" t="s">
        <v>128</v>
      </c>
      <c r="E912" s="221" t="s">
        <v>19</v>
      </c>
      <c r="F912" s="222" t="s">
        <v>1157</v>
      </c>
      <c r="G912" s="219"/>
      <c r="H912" s="223">
        <v>104.90000000000001</v>
      </c>
      <c r="I912" s="224"/>
      <c r="J912" s="219"/>
      <c r="K912" s="219"/>
      <c r="L912" s="225"/>
      <c r="M912" s="226"/>
      <c r="N912" s="227"/>
      <c r="O912" s="227"/>
      <c r="P912" s="227"/>
      <c r="Q912" s="227"/>
      <c r="R912" s="227"/>
      <c r="S912" s="227"/>
      <c r="T912" s="228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29" t="s">
        <v>128</v>
      </c>
      <c r="AU912" s="229" t="s">
        <v>84</v>
      </c>
      <c r="AV912" s="13" t="s">
        <v>84</v>
      </c>
      <c r="AW912" s="13" t="s">
        <v>34</v>
      </c>
      <c r="AX912" s="13" t="s">
        <v>73</v>
      </c>
      <c r="AY912" s="229" t="s">
        <v>119</v>
      </c>
    </row>
    <row r="913" s="15" customFormat="1">
      <c r="A913" s="15"/>
      <c r="B913" s="240"/>
      <c r="C913" s="241"/>
      <c r="D913" s="220" t="s">
        <v>128</v>
      </c>
      <c r="E913" s="242" t="s">
        <v>19</v>
      </c>
      <c r="F913" s="243" t="s">
        <v>218</v>
      </c>
      <c r="G913" s="241"/>
      <c r="H913" s="244">
        <v>1460.4000000000001</v>
      </c>
      <c r="I913" s="245"/>
      <c r="J913" s="241"/>
      <c r="K913" s="241"/>
      <c r="L913" s="246"/>
      <c r="M913" s="247"/>
      <c r="N913" s="248"/>
      <c r="O913" s="248"/>
      <c r="P913" s="248"/>
      <c r="Q913" s="248"/>
      <c r="R913" s="248"/>
      <c r="S913" s="248"/>
      <c r="T913" s="249"/>
      <c r="U913" s="15"/>
      <c r="V913" s="15"/>
      <c r="W913" s="15"/>
      <c r="X913" s="15"/>
      <c r="Y913" s="15"/>
      <c r="Z913" s="15"/>
      <c r="AA913" s="15"/>
      <c r="AB913" s="15"/>
      <c r="AC913" s="15"/>
      <c r="AD913" s="15"/>
      <c r="AE913" s="15"/>
      <c r="AT913" s="250" t="s">
        <v>128</v>
      </c>
      <c r="AU913" s="250" t="s">
        <v>84</v>
      </c>
      <c r="AV913" s="15" t="s">
        <v>126</v>
      </c>
      <c r="AW913" s="15" t="s">
        <v>34</v>
      </c>
      <c r="AX913" s="15" t="s">
        <v>81</v>
      </c>
      <c r="AY913" s="250" t="s">
        <v>119</v>
      </c>
    </row>
    <row r="914" s="2" customFormat="1" ht="24.15" customHeight="1">
      <c r="A914" s="39"/>
      <c r="B914" s="40"/>
      <c r="C914" s="205" t="s">
        <v>1158</v>
      </c>
      <c r="D914" s="205" t="s">
        <v>121</v>
      </c>
      <c r="E914" s="206" t="s">
        <v>1159</v>
      </c>
      <c r="F914" s="207" t="s">
        <v>1160</v>
      </c>
      <c r="G914" s="208" t="s">
        <v>410</v>
      </c>
      <c r="H914" s="209">
        <v>645.10000000000002</v>
      </c>
      <c r="I914" s="210"/>
      <c r="J914" s="211">
        <f>ROUND(I914*H914,2)</f>
        <v>0</v>
      </c>
      <c r="K914" s="207" t="s">
        <v>125</v>
      </c>
      <c r="L914" s="45"/>
      <c r="M914" s="212" t="s">
        <v>19</v>
      </c>
      <c r="N914" s="213" t="s">
        <v>44</v>
      </c>
      <c r="O914" s="85"/>
      <c r="P914" s="214">
        <f>O914*H914</f>
        <v>0</v>
      </c>
      <c r="Q914" s="214">
        <v>0</v>
      </c>
      <c r="R914" s="214">
        <f>Q914*H914</f>
        <v>0</v>
      </c>
      <c r="S914" s="214">
        <v>0</v>
      </c>
      <c r="T914" s="215">
        <f>S914*H914</f>
        <v>0</v>
      </c>
      <c r="U914" s="39"/>
      <c r="V914" s="39"/>
      <c r="W914" s="39"/>
      <c r="X914" s="39"/>
      <c r="Y914" s="39"/>
      <c r="Z914" s="39"/>
      <c r="AA914" s="39"/>
      <c r="AB914" s="39"/>
      <c r="AC914" s="39"/>
      <c r="AD914" s="39"/>
      <c r="AE914" s="39"/>
      <c r="AR914" s="216" t="s">
        <v>126</v>
      </c>
      <c r="AT914" s="216" t="s">
        <v>121</v>
      </c>
      <c r="AU914" s="216" t="s">
        <v>84</v>
      </c>
      <c r="AY914" s="18" t="s">
        <v>119</v>
      </c>
      <c r="BE914" s="217">
        <f>IF(N914="základní",J914,0)</f>
        <v>0</v>
      </c>
      <c r="BF914" s="217">
        <f>IF(N914="snížená",J914,0)</f>
        <v>0</v>
      </c>
      <c r="BG914" s="217">
        <f>IF(N914="zákl. přenesená",J914,0)</f>
        <v>0</v>
      </c>
      <c r="BH914" s="217">
        <f>IF(N914="sníž. přenesená",J914,0)</f>
        <v>0</v>
      </c>
      <c r="BI914" s="217">
        <f>IF(N914="nulová",J914,0)</f>
        <v>0</v>
      </c>
      <c r="BJ914" s="18" t="s">
        <v>81</v>
      </c>
      <c r="BK914" s="217">
        <f>ROUND(I914*H914,2)</f>
        <v>0</v>
      </c>
      <c r="BL914" s="18" t="s">
        <v>126</v>
      </c>
      <c r="BM914" s="216" t="s">
        <v>1161</v>
      </c>
    </row>
    <row r="915" s="13" customFormat="1">
      <c r="A915" s="13"/>
      <c r="B915" s="218"/>
      <c r="C915" s="219"/>
      <c r="D915" s="220" t="s">
        <v>128</v>
      </c>
      <c r="E915" s="221" t="s">
        <v>19</v>
      </c>
      <c r="F915" s="222" t="s">
        <v>1121</v>
      </c>
      <c r="G915" s="219"/>
      <c r="H915" s="223">
        <v>645.10000000000002</v>
      </c>
      <c r="I915" s="224"/>
      <c r="J915" s="219"/>
      <c r="K915" s="219"/>
      <c r="L915" s="225"/>
      <c r="M915" s="226"/>
      <c r="N915" s="227"/>
      <c r="O915" s="227"/>
      <c r="P915" s="227"/>
      <c r="Q915" s="227"/>
      <c r="R915" s="227"/>
      <c r="S915" s="227"/>
      <c r="T915" s="228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29" t="s">
        <v>128</v>
      </c>
      <c r="AU915" s="229" t="s">
        <v>84</v>
      </c>
      <c r="AV915" s="13" t="s">
        <v>84</v>
      </c>
      <c r="AW915" s="13" t="s">
        <v>34</v>
      </c>
      <c r="AX915" s="13" t="s">
        <v>81</v>
      </c>
      <c r="AY915" s="229" t="s">
        <v>119</v>
      </c>
    </row>
    <row r="916" s="12" customFormat="1" ht="22.8" customHeight="1">
      <c r="A916" s="12"/>
      <c r="B916" s="189"/>
      <c r="C916" s="190"/>
      <c r="D916" s="191" t="s">
        <v>72</v>
      </c>
      <c r="E916" s="203" t="s">
        <v>1162</v>
      </c>
      <c r="F916" s="203" t="s">
        <v>1163</v>
      </c>
      <c r="G916" s="190"/>
      <c r="H916" s="190"/>
      <c r="I916" s="193"/>
      <c r="J916" s="204">
        <f>BK916</f>
        <v>0</v>
      </c>
      <c r="K916" s="190"/>
      <c r="L916" s="195"/>
      <c r="M916" s="196"/>
      <c r="N916" s="197"/>
      <c r="O916" s="197"/>
      <c r="P916" s="198">
        <f>P917</f>
        <v>0</v>
      </c>
      <c r="Q916" s="197"/>
      <c r="R916" s="198">
        <f>R917</f>
        <v>0</v>
      </c>
      <c r="S916" s="197"/>
      <c r="T916" s="199">
        <f>T917</f>
        <v>0</v>
      </c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R916" s="200" t="s">
        <v>81</v>
      </c>
      <c r="AT916" s="201" t="s">
        <v>72</v>
      </c>
      <c r="AU916" s="201" t="s">
        <v>81</v>
      </c>
      <c r="AY916" s="200" t="s">
        <v>119</v>
      </c>
      <c r="BK916" s="202">
        <f>BK917</f>
        <v>0</v>
      </c>
    </row>
    <row r="917" s="2" customFormat="1" ht="24.15" customHeight="1">
      <c r="A917" s="39"/>
      <c r="B917" s="40"/>
      <c r="C917" s="205" t="s">
        <v>1164</v>
      </c>
      <c r="D917" s="205" t="s">
        <v>121</v>
      </c>
      <c r="E917" s="206" t="s">
        <v>1165</v>
      </c>
      <c r="F917" s="207" t="s">
        <v>1166</v>
      </c>
      <c r="G917" s="208" t="s">
        <v>410</v>
      </c>
      <c r="H917" s="209">
        <v>1488.7829999999999</v>
      </c>
      <c r="I917" s="210"/>
      <c r="J917" s="211">
        <f>ROUND(I917*H917,2)</f>
        <v>0</v>
      </c>
      <c r="K917" s="207" t="s">
        <v>125</v>
      </c>
      <c r="L917" s="45"/>
      <c r="M917" s="261" t="s">
        <v>19</v>
      </c>
      <c r="N917" s="262" t="s">
        <v>44</v>
      </c>
      <c r="O917" s="263"/>
      <c r="P917" s="264">
        <f>O917*H917</f>
        <v>0</v>
      </c>
      <c r="Q917" s="264">
        <v>0</v>
      </c>
      <c r="R917" s="264">
        <f>Q917*H917</f>
        <v>0</v>
      </c>
      <c r="S917" s="264">
        <v>0</v>
      </c>
      <c r="T917" s="265">
        <f>S917*H917</f>
        <v>0</v>
      </c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  <c r="AR917" s="216" t="s">
        <v>126</v>
      </c>
      <c r="AT917" s="216" t="s">
        <v>121</v>
      </c>
      <c r="AU917" s="216" t="s">
        <v>84</v>
      </c>
      <c r="AY917" s="18" t="s">
        <v>119</v>
      </c>
      <c r="BE917" s="217">
        <f>IF(N917="základní",J917,0)</f>
        <v>0</v>
      </c>
      <c r="BF917" s="217">
        <f>IF(N917="snížená",J917,0)</f>
        <v>0</v>
      </c>
      <c r="BG917" s="217">
        <f>IF(N917="zákl. přenesená",J917,0)</f>
        <v>0</v>
      </c>
      <c r="BH917" s="217">
        <f>IF(N917="sníž. přenesená",J917,0)</f>
        <v>0</v>
      </c>
      <c r="BI917" s="217">
        <f>IF(N917="nulová",J917,0)</f>
        <v>0</v>
      </c>
      <c r="BJ917" s="18" t="s">
        <v>81</v>
      </c>
      <c r="BK917" s="217">
        <f>ROUND(I917*H917,2)</f>
        <v>0</v>
      </c>
      <c r="BL917" s="18" t="s">
        <v>126</v>
      </c>
      <c r="BM917" s="216" t="s">
        <v>1167</v>
      </c>
    </row>
    <row r="918" s="2" customFormat="1" ht="6.96" customHeight="1">
      <c r="A918" s="39"/>
      <c r="B918" s="60"/>
      <c r="C918" s="61"/>
      <c r="D918" s="61"/>
      <c r="E918" s="61"/>
      <c r="F918" s="61"/>
      <c r="G918" s="61"/>
      <c r="H918" s="61"/>
      <c r="I918" s="61"/>
      <c r="J918" s="61"/>
      <c r="K918" s="61"/>
      <c r="L918" s="45"/>
      <c r="M918" s="39"/>
      <c r="O918" s="39"/>
      <c r="P918" s="39"/>
      <c r="Q918" s="39"/>
      <c r="R918" s="39"/>
      <c r="S918" s="39"/>
      <c r="T918" s="39"/>
      <c r="U918" s="39"/>
      <c r="V918" s="39"/>
      <c r="W918" s="39"/>
      <c r="X918" s="39"/>
      <c r="Y918" s="39"/>
      <c r="Z918" s="39"/>
      <c r="AA918" s="39"/>
      <c r="AB918" s="39"/>
      <c r="AC918" s="39"/>
      <c r="AD918" s="39"/>
      <c r="AE918" s="39"/>
    </row>
  </sheetData>
  <sheetProtection sheet="1" autoFilter="0" formatColumns="0" formatRows="0" objects="1" scenarios="1" spinCount="100000" saltValue="toNwqgPqOz8aza30ayluravinS2jt411hHH21dCrJV8c6Wr46soi0mdOtIsZYLQzEnBjmWnlzY5LZfOLQava4A==" hashValue="pfBqxMC3x5k5eBv7zjOm9XJ/v5o+mAanz+UY0QBPiLk0Mmv/Od6C8JLV0fiJIi3wkE7ynyhKfQ3O3jAEUo38yg==" algorithmName="SHA-512" password="CC35"/>
  <autoFilter ref="C87:K91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84</v>
      </c>
    </row>
    <row r="4" s="1" customFormat="1" ht="24.96" customHeight="1">
      <c r="B4" s="21"/>
      <c r="D4" s="131" t="s">
        <v>88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REKONSTRUKCE ULICE KOSMONAUTŮ V DOMAŽLICÍCH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1168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1. 4. 2022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32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ROUND((SUM(BE84:BE116)),  2)</f>
        <v>0</v>
      </c>
      <c r="G33" s="39"/>
      <c r="H33" s="39"/>
      <c r="I33" s="149">
        <v>0.20999999999999999</v>
      </c>
      <c r="J33" s="148">
        <f>ROUND(((SUM(BE84:BE116))*I33),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ROUND((SUM(BF84:BF116)),  2)</f>
        <v>0</v>
      </c>
      <c r="G34" s="39"/>
      <c r="H34" s="39"/>
      <c r="I34" s="149">
        <v>0.14999999999999999</v>
      </c>
      <c r="J34" s="148">
        <f>ROUND(((SUM(BF84:BF116))*I34),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ROUND((SUM(BG84:BG116)),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ROUND((SUM(BH84:BH116)),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ROUND((SUM(BI84:BI116)),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REKONSTRUKCE ULICE KOSMONAUTŮ V DOMAŽLICÍCH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901 -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Domažlice</v>
      </c>
      <c r="G52" s="41"/>
      <c r="H52" s="41"/>
      <c r="I52" s="33" t="s">
        <v>23</v>
      </c>
      <c r="J52" s="73" t="str">
        <f>IF(J12="","",J12)</f>
        <v>1. 4. 2022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Domažlice</v>
      </c>
      <c r="G54" s="41"/>
      <c r="H54" s="41"/>
      <c r="I54" s="33" t="s">
        <v>31</v>
      </c>
      <c r="J54" s="37" t="str">
        <f>E21</f>
        <v>Ing. Jaroslav Rojt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Jan Leinhäupel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92</v>
      </c>
      <c r="D57" s="163"/>
      <c r="E57" s="163"/>
      <c r="F57" s="163"/>
      <c r="G57" s="163"/>
      <c r="H57" s="163"/>
      <c r="I57" s="163"/>
      <c r="J57" s="164" t="s">
        <v>93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66"/>
      <c r="C60" s="167"/>
      <c r="D60" s="168" t="s">
        <v>1169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1170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1171</v>
      </c>
      <c r="E62" s="175"/>
      <c r="F62" s="175"/>
      <c r="G62" s="175"/>
      <c r="H62" s="175"/>
      <c r="I62" s="175"/>
      <c r="J62" s="176">
        <f>J95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1172</v>
      </c>
      <c r="E63" s="175"/>
      <c r="F63" s="175"/>
      <c r="G63" s="175"/>
      <c r="H63" s="175"/>
      <c r="I63" s="175"/>
      <c r="J63" s="176">
        <f>J99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1173</v>
      </c>
      <c r="E64" s="175"/>
      <c r="F64" s="175"/>
      <c r="G64" s="175"/>
      <c r="H64" s="175"/>
      <c r="I64" s="175"/>
      <c r="J64" s="176">
        <f>J111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104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REKONSTRUKCE ULICE KOSMONAUTŮ V DOMAŽLICÍCH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89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901 - Vedlejší rozpočtové náklady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Domažlice</v>
      </c>
      <c r="G78" s="41"/>
      <c r="H78" s="41"/>
      <c r="I78" s="33" t="s">
        <v>23</v>
      </c>
      <c r="J78" s="73" t="str">
        <f>IF(J12="","",J12)</f>
        <v>1. 4. 2022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Město Domažlice</v>
      </c>
      <c r="G80" s="41"/>
      <c r="H80" s="41"/>
      <c r="I80" s="33" t="s">
        <v>31</v>
      </c>
      <c r="J80" s="37" t="str">
        <f>E21</f>
        <v>Ing. Jaroslav Rojt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35</v>
      </c>
      <c r="J81" s="37" t="str">
        <f>E24</f>
        <v>Jan Leinhäupel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105</v>
      </c>
      <c r="D83" s="181" t="s">
        <v>58</v>
      </c>
      <c r="E83" s="181" t="s">
        <v>54</v>
      </c>
      <c r="F83" s="181" t="s">
        <v>55</v>
      </c>
      <c r="G83" s="181" t="s">
        <v>106</v>
      </c>
      <c r="H83" s="181" t="s">
        <v>107</v>
      </c>
      <c r="I83" s="181" t="s">
        <v>108</v>
      </c>
      <c r="J83" s="181" t="s">
        <v>93</v>
      </c>
      <c r="K83" s="182" t="s">
        <v>109</v>
      </c>
      <c r="L83" s="183"/>
      <c r="M83" s="93" t="s">
        <v>19</v>
      </c>
      <c r="N83" s="94" t="s">
        <v>43</v>
      </c>
      <c r="O83" s="94" t="s">
        <v>110</v>
      </c>
      <c r="P83" s="94" t="s">
        <v>111</v>
      </c>
      <c r="Q83" s="94" t="s">
        <v>112</v>
      </c>
      <c r="R83" s="94" t="s">
        <v>113</v>
      </c>
      <c r="S83" s="94" t="s">
        <v>114</v>
      </c>
      <c r="T83" s="95" t="s">
        <v>115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116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72</v>
      </c>
      <c r="AU84" s="18" t="s">
        <v>94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72</v>
      </c>
      <c r="E85" s="192" t="s">
        <v>1174</v>
      </c>
      <c r="F85" s="192" t="s">
        <v>86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P86+P95+P99+P111</f>
        <v>0</v>
      </c>
      <c r="Q85" s="197"/>
      <c r="R85" s="198">
        <f>R86+R95+R99+R111</f>
        <v>0</v>
      </c>
      <c r="S85" s="197"/>
      <c r="T85" s="199">
        <f>T86+T95+T99+T111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143</v>
      </c>
      <c r="AT85" s="201" t="s">
        <v>72</v>
      </c>
      <c r="AU85" s="201" t="s">
        <v>73</v>
      </c>
      <c r="AY85" s="200" t="s">
        <v>119</v>
      </c>
      <c r="BK85" s="202">
        <f>BK86+BK95+BK99+BK111</f>
        <v>0</v>
      </c>
    </row>
    <row r="86" s="12" customFormat="1" ht="22.8" customHeight="1">
      <c r="A86" s="12"/>
      <c r="B86" s="189"/>
      <c r="C86" s="190"/>
      <c r="D86" s="191" t="s">
        <v>72</v>
      </c>
      <c r="E86" s="203" t="s">
        <v>1175</v>
      </c>
      <c r="F86" s="203" t="s">
        <v>1176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SUM(P87:P94)</f>
        <v>0</v>
      </c>
      <c r="Q86" s="197"/>
      <c r="R86" s="198">
        <f>SUM(R87:R94)</f>
        <v>0</v>
      </c>
      <c r="S86" s="197"/>
      <c r="T86" s="199">
        <f>SUM(T87:T94)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143</v>
      </c>
      <c r="AT86" s="201" t="s">
        <v>72</v>
      </c>
      <c r="AU86" s="201" t="s">
        <v>81</v>
      </c>
      <c r="AY86" s="200" t="s">
        <v>119</v>
      </c>
      <c r="BK86" s="202">
        <f>SUM(BK87:BK94)</f>
        <v>0</v>
      </c>
    </row>
    <row r="87" s="2" customFormat="1" ht="24.15" customHeight="1">
      <c r="A87" s="39"/>
      <c r="B87" s="40"/>
      <c r="C87" s="205" t="s">
        <v>81</v>
      </c>
      <c r="D87" s="205" t="s">
        <v>121</v>
      </c>
      <c r="E87" s="206" t="s">
        <v>1177</v>
      </c>
      <c r="F87" s="207" t="s">
        <v>1178</v>
      </c>
      <c r="G87" s="208" t="s">
        <v>1179</v>
      </c>
      <c r="H87" s="209">
        <v>1</v>
      </c>
      <c r="I87" s="210"/>
      <c r="J87" s="211">
        <f>ROUND(I87*H87,2)</f>
        <v>0</v>
      </c>
      <c r="K87" s="207" t="s">
        <v>125</v>
      </c>
      <c r="L87" s="45"/>
      <c r="M87" s="212" t="s">
        <v>19</v>
      </c>
      <c r="N87" s="213" t="s">
        <v>44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1180</v>
      </c>
      <c r="AT87" s="216" t="s">
        <v>121</v>
      </c>
      <c r="AU87" s="216" t="s">
        <v>84</v>
      </c>
      <c r="AY87" s="18" t="s">
        <v>119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81</v>
      </c>
      <c r="BK87" s="217">
        <f>ROUND(I87*H87,2)</f>
        <v>0</v>
      </c>
      <c r="BL87" s="18" t="s">
        <v>1180</v>
      </c>
      <c r="BM87" s="216" t="s">
        <v>1181</v>
      </c>
    </row>
    <row r="88" s="13" customFormat="1">
      <c r="A88" s="13"/>
      <c r="B88" s="218"/>
      <c r="C88" s="219"/>
      <c r="D88" s="220" t="s">
        <v>128</v>
      </c>
      <c r="E88" s="221" t="s">
        <v>19</v>
      </c>
      <c r="F88" s="222" t="s">
        <v>1182</v>
      </c>
      <c r="G88" s="219"/>
      <c r="H88" s="223">
        <v>1</v>
      </c>
      <c r="I88" s="224"/>
      <c r="J88" s="219"/>
      <c r="K88" s="219"/>
      <c r="L88" s="225"/>
      <c r="M88" s="226"/>
      <c r="N88" s="227"/>
      <c r="O88" s="227"/>
      <c r="P88" s="227"/>
      <c r="Q88" s="227"/>
      <c r="R88" s="227"/>
      <c r="S88" s="227"/>
      <c r="T88" s="228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9" t="s">
        <v>128</v>
      </c>
      <c r="AU88" s="229" t="s">
        <v>84</v>
      </c>
      <c r="AV88" s="13" t="s">
        <v>84</v>
      </c>
      <c r="AW88" s="13" t="s">
        <v>34</v>
      </c>
      <c r="AX88" s="13" t="s">
        <v>81</v>
      </c>
      <c r="AY88" s="229" t="s">
        <v>119</v>
      </c>
    </row>
    <row r="89" s="2" customFormat="1" ht="24.15" customHeight="1">
      <c r="A89" s="39"/>
      <c r="B89" s="40"/>
      <c r="C89" s="205" t="s">
        <v>84</v>
      </c>
      <c r="D89" s="205" t="s">
        <v>121</v>
      </c>
      <c r="E89" s="206" t="s">
        <v>1183</v>
      </c>
      <c r="F89" s="207" t="s">
        <v>1184</v>
      </c>
      <c r="G89" s="208" t="s">
        <v>1179</v>
      </c>
      <c r="H89" s="209">
        <v>1</v>
      </c>
      <c r="I89" s="210"/>
      <c r="J89" s="211">
        <f>ROUND(I89*H89,2)</f>
        <v>0</v>
      </c>
      <c r="K89" s="207" t="s">
        <v>125</v>
      </c>
      <c r="L89" s="45"/>
      <c r="M89" s="212" t="s">
        <v>19</v>
      </c>
      <c r="N89" s="213" t="s">
        <v>44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1180</v>
      </c>
      <c r="AT89" s="216" t="s">
        <v>121</v>
      </c>
      <c r="AU89" s="216" t="s">
        <v>84</v>
      </c>
      <c r="AY89" s="18" t="s">
        <v>119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81</v>
      </c>
      <c r="BK89" s="217">
        <f>ROUND(I89*H89,2)</f>
        <v>0</v>
      </c>
      <c r="BL89" s="18" t="s">
        <v>1180</v>
      </c>
      <c r="BM89" s="216" t="s">
        <v>1185</v>
      </c>
    </row>
    <row r="90" s="13" customFormat="1">
      <c r="A90" s="13"/>
      <c r="B90" s="218"/>
      <c r="C90" s="219"/>
      <c r="D90" s="220" t="s">
        <v>128</v>
      </c>
      <c r="E90" s="221" t="s">
        <v>19</v>
      </c>
      <c r="F90" s="222" t="s">
        <v>1186</v>
      </c>
      <c r="G90" s="219"/>
      <c r="H90" s="223">
        <v>1</v>
      </c>
      <c r="I90" s="224"/>
      <c r="J90" s="219"/>
      <c r="K90" s="219"/>
      <c r="L90" s="225"/>
      <c r="M90" s="226"/>
      <c r="N90" s="227"/>
      <c r="O90" s="227"/>
      <c r="P90" s="227"/>
      <c r="Q90" s="227"/>
      <c r="R90" s="227"/>
      <c r="S90" s="227"/>
      <c r="T90" s="22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9" t="s">
        <v>128</v>
      </c>
      <c r="AU90" s="229" t="s">
        <v>84</v>
      </c>
      <c r="AV90" s="13" t="s">
        <v>84</v>
      </c>
      <c r="AW90" s="13" t="s">
        <v>34</v>
      </c>
      <c r="AX90" s="13" t="s">
        <v>81</v>
      </c>
      <c r="AY90" s="229" t="s">
        <v>119</v>
      </c>
    </row>
    <row r="91" s="2" customFormat="1" ht="24.15" customHeight="1">
      <c r="A91" s="39"/>
      <c r="B91" s="40"/>
      <c r="C91" s="205" t="s">
        <v>135</v>
      </c>
      <c r="D91" s="205" t="s">
        <v>121</v>
      </c>
      <c r="E91" s="206" t="s">
        <v>1187</v>
      </c>
      <c r="F91" s="207" t="s">
        <v>1188</v>
      </c>
      <c r="G91" s="208" t="s">
        <v>1179</v>
      </c>
      <c r="H91" s="209">
        <v>1</v>
      </c>
      <c r="I91" s="210"/>
      <c r="J91" s="211">
        <f>ROUND(I91*H91,2)</f>
        <v>0</v>
      </c>
      <c r="K91" s="207" t="s">
        <v>125</v>
      </c>
      <c r="L91" s="45"/>
      <c r="M91" s="212" t="s">
        <v>19</v>
      </c>
      <c r="N91" s="213" t="s">
        <v>44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1180</v>
      </c>
      <c r="AT91" s="216" t="s">
        <v>121</v>
      </c>
      <c r="AU91" s="216" t="s">
        <v>84</v>
      </c>
      <c r="AY91" s="18" t="s">
        <v>119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81</v>
      </c>
      <c r="BK91" s="217">
        <f>ROUND(I91*H91,2)</f>
        <v>0</v>
      </c>
      <c r="BL91" s="18" t="s">
        <v>1180</v>
      </c>
      <c r="BM91" s="216" t="s">
        <v>1189</v>
      </c>
    </row>
    <row r="92" s="13" customFormat="1">
      <c r="A92" s="13"/>
      <c r="B92" s="218"/>
      <c r="C92" s="219"/>
      <c r="D92" s="220" t="s">
        <v>128</v>
      </c>
      <c r="E92" s="221" t="s">
        <v>19</v>
      </c>
      <c r="F92" s="222" t="s">
        <v>1190</v>
      </c>
      <c r="G92" s="219"/>
      <c r="H92" s="223">
        <v>1</v>
      </c>
      <c r="I92" s="224"/>
      <c r="J92" s="219"/>
      <c r="K92" s="219"/>
      <c r="L92" s="225"/>
      <c r="M92" s="226"/>
      <c r="N92" s="227"/>
      <c r="O92" s="227"/>
      <c r="P92" s="227"/>
      <c r="Q92" s="227"/>
      <c r="R92" s="227"/>
      <c r="S92" s="227"/>
      <c r="T92" s="22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9" t="s">
        <v>128</v>
      </c>
      <c r="AU92" s="229" t="s">
        <v>84</v>
      </c>
      <c r="AV92" s="13" t="s">
        <v>84</v>
      </c>
      <c r="AW92" s="13" t="s">
        <v>34</v>
      </c>
      <c r="AX92" s="13" t="s">
        <v>81</v>
      </c>
      <c r="AY92" s="229" t="s">
        <v>119</v>
      </c>
    </row>
    <row r="93" s="2" customFormat="1" ht="24.15" customHeight="1">
      <c r="A93" s="39"/>
      <c r="B93" s="40"/>
      <c r="C93" s="205" t="s">
        <v>126</v>
      </c>
      <c r="D93" s="205" t="s">
        <v>121</v>
      </c>
      <c r="E93" s="206" t="s">
        <v>1191</v>
      </c>
      <c r="F93" s="207" t="s">
        <v>1192</v>
      </c>
      <c r="G93" s="208" t="s">
        <v>1179</v>
      </c>
      <c r="H93" s="209">
        <v>1</v>
      </c>
      <c r="I93" s="210"/>
      <c r="J93" s="211">
        <f>ROUND(I93*H93,2)</f>
        <v>0</v>
      </c>
      <c r="K93" s="207" t="s">
        <v>125</v>
      </c>
      <c r="L93" s="45"/>
      <c r="M93" s="212" t="s">
        <v>19</v>
      </c>
      <c r="N93" s="213" t="s">
        <v>44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1180</v>
      </c>
      <c r="AT93" s="216" t="s">
        <v>121</v>
      </c>
      <c r="AU93" s="216" t="s">
        <v>84</v>
      </c>
      <c r="AY93" s="18" t="s">
        <v>119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81</v>
      </c>
      <c r="BK93" s="217">
        <f>ROUND(I93*H93,2)</f>
        <v>0</v>
      </c>
      <c r="BL93" s="18" t="s">
        <v>1180</v>
      </c>
      <c r="BM93" s="216" t="s">
        <v>1193</v>
      </c>
    </row>
    <row r="94" s="13" customFormat="1">
      <c r="A94" s="13"/>
      <c r="B94" s="218"/>
      <c r="C94" s="219"/>
      <c r="D94" s="220" t="s">
        <v>128</v>
      </c>
      <c r="E94" s="221" t="s">
        <v>19</v>
      </c>
      <c r="F94" s="222" t="s">
        <v>1194</v>
      </c>
      <c r="G94" s="219"/>
      <c r="H94" s="223">
        <v>1</v>
      </c>
      <c r="I94" s="224"/>
      <c r="J94" s="219"/>
      <c r="K94" s="219"/>
      <c r="L94" s="225"/>
      <c r="M94" s="226"/>
      <c r="N94" s="227"/>
      <c r="O94" s="227"/>
      <c r="P94" s="227"/>
      <c r="Q94" s="227"/>
      <c r="R94" s="227"/>
      <c r="S94" s="227"/>
      <c r="T94" s="22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9" t="s">
        <v>128</v>
      </c>
      <c r="AU94" s="229" t="s">
        <v>84</v>
      </c>
      <c r="AV94" s="13" t="s">
        <v>84</v>
      </c>
      <c r="AW94" s="13" t="s">
        <v>34</v>
      </c>
      <c r="AX94" s="13" t="s">
        <v>81</v>
      </c>
      <c r="AY94" s="229" t="s">
        <v>119</v>
      </c>
    </row>
    <row r="95" s="12" customFormat="1" ht="22.8" customHeight="1">
      <c r="A95" s="12"/>
      <c r="B95" s="189"/>
      <c r="C95" s="190"/>
      <c r="D95" s="191" t="s">
        <v>72</v>
      </c>
      <c r="E95" s="203" t="s">
        <v>1195</v>
      </c>
      <c r="F95" s="203" t="s">
        <v>1196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SUM(P96:P98)</f>
        <v>0</v>
      </c>
      <c r="Q95" s="197"/>
      <c r="R95" s="198">
        <f>SUM(R96:R98)</f>
        <v>0</v>
      </c>
      <c r="S95" s="197"/>
      <c r="T95" s="199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143</v>
      </c>
      <c r="AT95" s="201" t="s">
        <v>72</v>
      </c>
      <c r="AU95" s="201" t="s">
        <v>81</v>
      </c>
      <c r="AY95" s="200" t="s">
        <v>119</v>
      </c>
      <c r="BK95" s="202">
        <f>SUM(BK96:BK98)</f>
        <v>0</v>
      </c>
    </row>
    <row r="96" s="2" customFormat="1" ht="24.15" customHeight="1">
      <c r="A96" s="39"/>
      <c r="B96" s="40"/>
      <c r="C96" s="205" t="s">
        <v>143</v>
      </c>
      <c r="D96" s="205" t="s">
        <v>121</v>
      </c>
      <c r="E96" s="206" t="s">
        <v>1197</v>
      </c>
      <c r="F96" s="207" t="s">
        <v>1196</v>
      </c>
      <c r="G96" s="208" t="s">
        <v>1179</v>
      </c>
      <c r="H96" s="209">
        <v>1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44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1180</v>
      </c>
      <c r="AT96" s="216" t="s">
        <v>121</v>
      </c>
      <c r="AU96" s="216" t="s">
        <v>84</v>
      </c>
      <c r="AY96" s="18" t="s">
        <v>119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81</v>
      </c>
      <c r="BK96" s="217">
        <f>ROUND(I96*H96,2)</f>
        <v>0</v>
      </c>
      <c r="BL96" s="18" t="s">
        <v>1180</v>
      </c>
      <c r="BM96" s="216" t="s">
        <v>1198</v>
      </c>
    </row>
    <row r="97" s="13" customFormat="1">
      <c r="A97" s="13"/>
      <c r="B97" s="218"/>
      <c r="C97" s="219"/>
      <c r="D97" s="220" t="s">
        <v>128</v>
      </c>
      <c r="E97" s="221" t="s">
        <v>19</v>
      </c>
      <c r="F97" s="222" t="s">
        <v>1199</v>
      </c>
      <c r="G97" s="219"/>
      <c r="H97" s="223">
        <v>1</v>
      </c>
      <c r="I97" s="224"/>
      <c r="J97" s="219"/>
      <c r="K97" s="219"/>
      <c r="L97" s="225"/>
      <c r="M97" s="226"/>
      <c r="N97" s="227"/>
      <c r="O97" s="227"/>
      <c r="P97" s="227"/>
      <c r="Q97" s="227"/>
      <c r="R97" s="227"/>
      <c r="S97" s="227"/>
      <c r="T97" s="22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9" t="s">
        <v>128</v>
      </c>
      <c r="AU97" s="229" t="s">
        <v>84</v>
      </c>
      <c r="AV97" s="13" t="s">
        <v>84</v>
      </c>
      <c r="AW97" s="13" t="s">
        <v>34</v>
      </c>
      <c r="AX97" s="13" t="s">
        <v>81</v>
      </c>
      <c r="AY97" s="229" t="s">
        <v>119</v>
      </c>
    </row>
    <row r="98" s="14" customFormat="1">
      <c r="A98" s="14"/>
      <c r="B98" s="230"/>
      <c r="C98" s="231"/>
      <c r="D98" s="220" t="s">
        <v>128</v>
      </c>
      <c r="E98" s="232" t="s">
        <v>19</v>
      </c>
      <c r="F98" s="233" t="s">
        <v>1200</v>
      </c>
      <c r="G98" s="231"/>
      <c r="H98" s="232" t="s">
        <v>19</v>
      </c>
      <c r="I98" s="234"/>
      <c r="J98" s="231"/>
      <c r="K98" s="231"/>
      <c r="L98" s="235"/>
      <c r="M98" s="236"/>
      <c r="N98" s="237"/>
      <c r="O98" s="237"/>
      <c r="P98" s="237"/>
      <c r="Q98" s="237"/>
      <c r="R98" s="237"/>
      <c r="S98" s="237"/>
      <c r="T98" s="23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39" t="s">
        <v>128</v>
      </c>
      <c r="AU98" s="239" t="s">
        <v>84</v>
      </c>
      <c r="AV98" s="14" t="s">
        <v>81</v>
      </c>
      <c r="AW98" s="14" t="s">
        <v>34</v>
      </c>
      <c r="AX98" s="14" t="s">
        <v>73</v>
      </c>
      <c r="AY98" s="239" t="s">
        <v>119</v>
      </c>
    </row>
    <row r="99" s="12" customFormat="1" ht="22.8" customHeight="1">
      <c r="A99" s="12"/>
      <c r="B99" s="189"/>
      <c r="C99" s="190"/>
      <c r="D99" s="191" t="s">
        <v>72</v>
      </c>
      <c r="E99" s="203" t="s">
        <v>1201</v>
      </c>
      <c r="F99" s="203" t="s">
        <v>1202</v>
      </c>
      <c r="G99" s="190"/>
      <c r="H99" s="190"/>
      <c r="I99" s="193"/>
      <c r="J99" s="204">
        <f>BK99</f>
        <v>0</v>
      </c>
      <c r="K99" s="190"/>
      <c r="L99" s="195"/>
      <c r="M99" s="196"/>
      <c r="N99" s="197"/>
      <c r="O99" s="197"/>
      <c r="P99" s="198">
        <f>SUM(P100:P110)</f>
        <v>0</v>
      </c>
      <c r="Q99" s="197"/>
      <c r="R99" s="198">
        <f>SUM(R100:R110)</f>
        <v>0</v>
      </c>
      <c r="S99" s="197"/>
      <c r="T99" s="199">
        <f>SUM(T100:T110)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143</v>
      </c>
      <c r="AT99" s="201" t="s">
        <v>72</v>
      </c>
      <c r="AU99" s="201" t="s">
        <v>81</v>
      </c>
      <c r="AY99" s="200" t="s">
        <v>119</v>
      </c>
      <c r="BK99" s="202">
        <f>SUM(BK100:BK110)</f>
        <v>0</v>
      </c>
    </row>
    <row r="100" s="2" customFormat="1" ht="14.4" customHeight="1">
      <c r="A100" s="39"/>
      <c r="B100" s="40"/>
      <c r="C100" s="205" t="s">
        <v>149</v>
      </c>
      <c r="D100" s="205" t="s">
        <v>121</v>
      </c>
      <c r="E100" s="206" t="s">
        <v>1203</v>
      </c>
      <c r="F100" s="207" t="s">
        <v>1204</v>
      </c>
      <c r="G100" s="208" t="s">
        <v>132</v>
      </c>
      <c r="H100" s="209">
        <v>2</v>
      </c>
      <c r="I100" s="210"/>
      <c r="J100" s="211">
        <f>ROUND(I100*H100,2)</f>
        <v>0</v>
      </c>
      <c r="K100" s="207" t="s">
        <v>125</v>
      </c>
      <c r="L100" s="45"/>
      <c r="M100" s="212" t="s">
        <v>19</v>
      </c>
      <c r="N100" s="213" t="s">
        <v>44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1180</v>
      </c>
      <c r="AT100" s="216" t="s">
        <v>121</v>
      </c>
      <c r="AU100" s="216" t="s">
        <v>84</v>
      </c>
      <c r="AY100" s="18" t="s">
        <v>119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81</v>
      </c>
      <c r="BK100" s="217">
        <f>ROUND(I100*H100,2)</f>
        <v>0</v>
      </c>
      <c r="BL100" s="18" t="s">
        <v>1180</v>
      </c>
      <c r="BM100" s="216" t="s">
        <v>1205</v>
      </c>
    </row>
    <row r="101" s="13" customFormat="1">
      <c r="A101" s="13"/>
      <c r="B101" s="218"/>
      <c r="C101" s="219"/>
      <c r="D101" s="220" t="s">
        <v>128</v>
      </c>
      <c r="E101" s="221" t="s">
        <v>19</v>
      </c>
      <c r="F101" s="222" t="s">
        <v>1206</v>
      </c>
      <c r="G101" s="219"/>
      <c r="H101" s="223">
        <v>1</v>
      </c>
      <c r="I101" s="224"/>
      <c r="J101" s="219"/>
      <c r="K101" s="219"/>
      <c r="L101" s="225"/>
      <c r="M101" s="226"/>
      <c r="N101" s="227"/>
      <c r="O101" s="227"/>
      <c r="P101" s="227"/>
      <c r="Q101" s="227"/>
      <c r="R101" s="227"/>
      <c r="S101" s="227"/>
      <c r="T101" s="22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9" t="s">
        <v>128</v>
      </c>
      <c r="AU101" s="229" t="s">
        <v>84</v>
      </c>
      <c r="AV101" s="13" t="s">
        <v>84</v>
      </c>
      <c r="AW101" s="13" t="s">
        <v>34</v>
      </c>
      <c r="AX101" s="13" t="s">
        <v>73</v>
      </c>
      <c r="AY101" s="229" t="s">
        <v>119</v>
      </c>
    </row>
    <row r="102" s="13" customFormat="1">
      <c r="A102" s="13"/>
      <c r="B102" s="218"/>
      <c r="C102" s="219"/>
      <c r="D102" s="220" t="s">
        <v>128</v>
      </c>
      <c r="E102" s="221" t="s">
        <v>19</v>
      </c>
      <c r="F102" s="222" t="s">
        <v>1207</v>
      </c>
      <c r="G102" s="219"/>
      <c r="H102" s="223">
        <v>1</v>
      </c>
      <c r="I102" s="224"/>
      <c r="J102" s="219"/>
      <c r="K102" s="219"/>
      <c r="L102" s="225"/>
      <c r="M102" s="226"/>
      <c r="N102" s="227"/>
      <c r="O102" s="227"/>
      <c r="P102" s="227"/>
      <c r="Q102" s="227"/>
      <c r="R102" s="227"/>
      <c r="S102" s="227"/>
      <c r="T102" s="22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9" t="s">
        <v>128</v>
      </c>
      <c r="AU102" s="229" t="s">
        <v>84</v>
      </c>
      <c r="AV102" s="13" t="s">
        <v>84</v>
      </c>
      <c r="AW102" s="13" t="s">
        <v>34</v>
      </c>
      <c r="AX102" s="13" t="s">
        <v>73</v>
      </c>
      <c r="AY102" s="229" t="s">
        <v>119</v>
      </c>
    </row>
    <row r="103" s="15" customFormat="1">
      <c r="A103" s="15"/>
      <c r="B103" s="240"/>
      <c r="C103" s="241"/>
      <c r="D103" s="220" t="s">
        <v>128</v>
      </c>
      <c r="E103" s="242" t="s">
        <v>19</v>
      </c>
      <c r="F103" s="243" t="s">
        <v>218</v>
      </c>
      <c r="G103" s="241"/>
      <c r="H103" s="244">
        <v>2</v>
      </c>
      <c r="I103" s="245"/>
      <c r="J103" s="241"/>
      <c r="K103" s="241"/>
      <c r="L103" s="246"/>
      <c r="M103" s="247"/>
      <c r="N103" s="248"/>
      <c r="O103" s="248"/>
      <c r="P103" s="248"/>
      <c r="Q103" s="248"/>
      <c r="R103" s="248"/>
      <c r="S103" s="248"/>
      <c r="T103" s="249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0" t="s">
        <v>128</v>
      </c>
      <c r="AU103" s="250" t="s">
        <v>84</v>
      </c>
      <c r="AV103" s="15" t="s">
        <v>126</v>
      </c>
      <c r="AW103" s="15" t="s">
        <v>34</v>
      </c>
      <c r="AX103" s="15" t="s">
        <v>81</v>
      </c>
      <c r="AY103" s="250" t="s">
        <v>119</v>
      </c>
    </row>
    <row r="104" s="2" customFormat="1" ht="14.4" customHeight="1">
      <c r="A104" s="39"/>
      <c r="B104" s="40"/>
      <c r="C104" s="205" t="s">
        <v>154</v>
      </c>
      <c r="D104" s="205" t="s">
        <v>121</v>
      </c>
      <c r="E104" s="206" t="s">
        <v>1208</v>
      </c>
      <c r="F104" s="207" t="s">
        <v>1209</v>
      </c>
      <c r="G104" s="208" t="s">
        <v>132</v>
      </c>
      <c r="H104" s="209">
        <v>6</v>
      </c>
      <c r="I104" s="210"/>
      <c r="J104" s="211">
        <f>ROUND(I104*H104,2)</f>
        <v>0</v>
      </c>
      <c r="K104" s="207" t="s">
        <v>125</v>
      </c>
      <c r="L104" s="45"/>
      <c r="M104" s="212" t="s">
        <v>19</v>
      </c>
      <c r="N104" s="213" t="s">
        <v>44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1180</v>
      </c>
      <c r="AT104" s="216" t="s">
        <v>121</v>
      </c>
      <c r="AU104" s="216" t="s">
        <v>84</v>
      </c>
      <c r="AY104" s="18" t="s">
        <v>119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81</v>
      </c>
      <c r="BK104" s="217">
        <f>ROUND(I104*H104,2)</f>
        <v>0</v>
      </c>
      <c r="BL104" s="18" t="s">
        <v>1180</v>
      </c>
      <c r="BM104" s="216" t="s">
        <v>1210</v>
      </c>
    </row>
    <row r="105" s="13" customFormat="1">
      <c r="A105" s="13"/>
      <c r="B105" s="218"/>
      <c r="C105" s="219"/>
      <c r="D105" s="220" t="s">
        <v>128</v>
      </c>
      <c r="E105" s="221" t="s">
        <v>19</v>
      </c>
      <c r="F105" s="222" t="s">
        <v>1211</v>
      </c>
      <c r="G105" s="219"/>
      <c r="H105" s="223">
        <v>6</v>
      </c>
      <c r="I105" s="224"/>
      <c r="J105" s="219"/>
      <c r="K105" s="219"/>
      <c r="L105" s="225"/>
      <c r="M105" s="226"/>
      <c r="N105" s="227"/>
      <c r="O105" s="227"/>
      <c r="P105" s="227"/>
      <c r="Q105" s="227"/>
      <c r="R105" s="227"/>
      <c r="S105" s="227"/>
      <c r="T105" s="22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9" t="s">
        <v>128</v>
      </c>
      <c r="AU105" s="229" t="s">
        <v>84</v>
      </c>
      <c r="AV105" s="13" t="s">
        <v>84</v>
      </c>
      <c r="AW105" s="13" t="s">
        <v>34</v>
      </c>
      <c r="AX105" s="13" t="s">
        <v>81</v>
      </c>
      <c r="AY105" s="229" t="s">
        <v>119</v>
      </c>
    </row>
    <row r="106" s="14" customFormat="1">
      <c r="A106" s="14"/>
      <c r="B106" s="230"/>
      <c r="C106" s="231"/>
      <c r="D106" s="220" t="s">
        <v>128</v>
      </c>
      <c r="E106" s="232" t="s">
        <v>19</v>
      </c>
      <c r="F106" s="233" t="s">
        <v>1212</v>
      </c>
      <c r="G106" s="231"/>
      <c r="H106" s="232" t="s">
        <v>19</v>
      </c>
      <c r="I106" s="234"/>
      <c r="J106" s="231"/>
      <c r="K106" s="231"/>
      <c r="L106" s="235"/>
      <c r="M106" s="236"/>
      <c r="N106" s="237"/>
      <c r="O106" s="237"/>
      <c r="P106" s="237"/>
      <c r="Q106" s="237"/>
      <c r="R106" s="237"/>
      <c r="S106" s="237"/>
      <c r="T106" s="23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9" t="s">
        <v>128</v>
      </c>
      <c r="AU106" s="239" t="s">
        <v>84</v>
      </c>
      <c r="AV106" s="14" t="s">
        <v>81</v>
      </c>
      <c r="AW106" s="14" t="s">
        <v>34</v>
      </c>
      <c r="AX106" s="14" t="s">
        <v>73</v>
      </c>
      <c r="AY106" s="239" t="s">
        <v>119</v>
      </c>
    </row>
    <row r="107" s="2" customFormat="1" ht="14.4" customHeight="1">
      <c r="A107" s="39"/>
      <c r="B107" s="40"/>
      <c r="C107" s="205" t="s">
        <v>158</v>
      </c>
      <c r="D107" s="205" t="s">
        <v>121</v>
      </c>
      <c r="E107" s="206" t="s">
        <v>1213</v>
      </c>
      <c r="F107" s="207" t="s">
        <v>1214</v>
      </c>
      <c r="G107" s="208" t="s">
        <v>132</v>
      </c>
      <c r="H107" s="209">
        <v>2</v>
      </c>
      <c r="I107" s="210"/>
      <c r="J107" s="211">
        <f>ROUND(I107*H107,2)</f>
        <v>0</v>
      </c>
      <c r="K107" s="207" t="s">
        <v>125</v>
      </c>
      <c r="L107" s="45"/>
      <c r="M107" s="212" t="s">
        <v>19</v>
      </c>
      <c r="N107" s="213" t="s">
        <v>44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1180</v>
      </c>
      <c r="AT107" s="216" t="s">
        <v>121</v>
      </c>
      <c r="AU107" s="216" t="s">
        <v>84</v>
      </c>
      <c r="AY107" s="18" t="s">
        <v>119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81</v>
      </c>
      <c r="BK107" s="217">
        <f>ROUND(I107*H107,2)</f>
        <v>0</v>
      </c>
      <c r="BL107" s="18" t="s">
        <v>1180</v>
      </c>
      <c r="BM107" s="216" t="s">
        <v>1215</v>
      </c>
    </row>
    <row r="108" s="13" customFormat="1">
      <c r="A108" s="13"/>
      <c r="B108" s="218"/>
      <c r="C108" s="219"/>
      <c r="D108" s="220" t="s">
        <v>128</v>
      </c>
      <c r="E108" s="221" t="s">
        <v>19</v>
      </c>
      <c r="F108" s="222" t="s">
        <v>1206</v>
      </c>
      <c r="G108" s="219"/>
      <c r="H108" s="223">
        <v>1</v>
      </c>
      <c r="I108" s="224"/>
      <c r="J108" s="219"/>
      <c r="K108" s="219"/>
      <c r="L108" s="225"/>
      <c r="M108" s="226"/>
      <c r="N108" s="227"/>
      <c r="O108" s="227"/>
      <c r="P108" s="227"/>
      <c r="Q108" s="227"/>
      <c r="R108" s="227"/>
      <c r="S108" s="227"/>
      <c r="T108" s="22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9" t="s">
        <v>128</v>
      </c>
      <c r="AU108" s="229" t="s">
        <v>84</v>
      </c>
      <c r="AV108" s="13" t="s">
        <v>84</v>
      </c>
      <c r="AW108" s="13" t="s">
        <v>34</v>
      </c>
      <c r="AX108" s="13" t="s">
        <v>73</v>
      </c>
      <c r="AY108" s="229" t="s">
        <v>119</v>
      </c>
    </row>
    <row r="109" s="13" customFormat="1">
      <c r="A109" s="13"/>
      <c r="B109" s="218"/>
      <c r="C109" s="219"/>
      <c r="D109" s="220" t="s">
        <v>128</v>
      </c>
      <c r="E109" s="221" t="s">
        <v>19</v>
      </c>
      <c r="F109" s="222" t="s">
        <v>1207</v>
      </c>
      <c r="G109" s="219"/>
      <c r="H109" s="223">
        <v>1</v>
      </c>
      <c r="I109" s="224"/>
      <c r="J109" s="219"/>
      <c r="K109" s="219"/>
      <c r="L109" s="225"/>
      <c r="M109" s="226"/>
      <c r="N109" s="227"/>
      <c r="O109" s="227"/>
      <c r="P109" s="227"/>
      <c r="Q109" s="227"/>
      <c r="R109" s="227"/>
      <c r="S109" s="227"/>
      <c r="T109" s="22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9" t="s">
        <v>128</v>
      </c>
      <c r="AU109" s="229" t="s">
        <v>84</v>
      </c>
      <c r="AV109" s="13" t="s">
        <v>84</v>
      </c>
      <c r="AW109" s="13" t="s">
        <v>34</v>
      </c>
      <c r="AX109" s="13" t="s">
        <v>73</v>
      </c>
      <c r="AY109" s="229" t="s">
        <v>119</v>
      </c>
    </row>
    <row r="110" s="15" customFormat="1">
      <c r="A110" s="15"/>
      <c r="B110" s="240"/>
      <c r="C110" s="241"/>
      <c r="D110" s="220" t="s">
        <v>128</v>
      </c>
      <c r="E110" s="242" t="s">
        <v>19</v>
      </c>
      <c r="F110" s="243" t="s">
        <v>218</v>
      </c>
      <c r="G110" s="241"/>
      <c r="H110" s="244">
        <v>2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0" t="s">
        <v>128</v>
      </c>
      <c r="AU110" s="250" t="s">
        <v>84</v>
      </c>
      <c r="AV110" s="15" t="s">
        <v>126</v>
      </c>
      <c r="AW110" s="15" t="s">
        <v>34</v>
      </c>
      <c r="AX110" s="15" t="s">
        <v>81</v>
      </c>
      <c r="AY110" s="250" t="s">
        <v>119</v>
      </c>
    </row>
    <row r="111" s="12" customFormat="1" ht="22.8" customHeight="1">
      <c r="A111" s="12"/>
      <c r="B111" s="189"/>
      <c r="C111" s="190"/>
      <c r="D111" s="191" t="s">
        <v>72</v>
      </c>
      <c r="E111" s="203" t="s">
        <v>1216</v>
      </c>
      <c r="F111" s="203" t="s">
        <v>1217</v>
      </c>
      <c r="G111" s="190"/>
      <c r="H111" s="190"/>
      <c r="I111" s="193"/>
      <c r="J111" s="204">
        <f>BK111</f>
        <v>0</v>
      </c>
      <c r="K111" s="190"/>
      <c r="L111" s="195"/>
      <c r="M111" s="196"/>
      <c r="N111" s="197"/>
      <c r="O111" s="197"/>
      <c r="P111" s="198">
        <f>SUM(P112:P116)</f>
        <v>0</v>
      </c>
      <c r="Q111" s="197"/>
      <c r="R111" s="198">
        <f>SUM(R112:R116)</f>
        <v>0</v>
      </c>
      <c r="S111" s="197"/>
      <c r="T111" s="199">
        <f>SUM(T112:T116)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0" t="s">
        <v>143</v>
      </c>
      <c r="AT111" s="201" t="s">
        <v>72</v>
      </c>
      <c r="AU111" s="201" t="s">
        <v>81</v>
      </c>
      <c r="AY111" s="200" t="s">
        <v>119</v>
      </c>
      <c r="BK111" s="202">
        <f>SUM(BK112:BK116)</f>
        <v>0</v>
      </c>
    </row>
    <row r="112" s="2" customFormat="1" ht="24.15" customHeight="1">
      <c r="A112" s="39"/>
      <c r="B112" s="40"/>
      <c r="C112" s="205" t="s">
        <v>164</v>
      </c>
      <c r="D112" s="205" t="s">
        <v>121</v>
      </c>
      <c r="E112" s="206" t="s">
        <v>1218</v>
      </c>
      <c r="F112" s="207" t="s">
        <v>1219</v>
      </c>
      <c r="G112" s="208" t="s">
        <v>1179</v>
      </c>
      <c r="H112" s="209">
        <v>1</v>
      </c>
      <c r="I112" s="210"/>
      <c r="J112" s="211">
        <f>ROUND(I112*H112,2)</f>
        <v>0</v>
      </c>
      <c r="K112" s="207" t="s">
        <v>125</v>
      </c>
      <c r="L112" s="45"/>
      <c r="M112" s="212" t="s">
        <v>19</v>
      </c>
      <c r="N112" s="213" t="s">
        <v>44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1180</v>
      </c>
      <c r="AT112" s="216" t="s">
        <v>121</v>
      </c>
      <c r="AU112" s="216" t="s">
        <v>84</v>
      </c>
      <c r="AY112" s="18" t="s">
        <v>119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81</v>
      </c>
      <c r="BK112" s="217">
        <f>ROUND(I112*H112,2)</f>
        <v>0</v>
      </c>
      <c r="BL112" s="18" t="s">
        <v>1180</v>
      </c>
      <c r="BM112" s="216" t="s">
        <v>1220</v>
      </c>
    </row>
    <row r="113" s="13" customFormat="1">
      <c r="A113" s="13"/>
      <c r="B113" s="218"/>
      <c r="C113" s="219"/>
      <c r="D113" s="220" t="s">
        <v>128</v>
      </c>
      <c r="E113" s="221" t="s">
        <v>19</v>
      </c>
      <c r="F113" s="222" t="s">
        <v>1221</v>
      </c>
      <c r="G113" s="219"/>
      <c r="H113" s="223">
        <v>1</v>
      </c>
      <c r="I113" s="224"/>
      <c r="J113" s="219"/>
      <c r="K113" s="219"/>
      <c r="L113" s="225"/>
      <c r="M113" s="226"/>
      <c r="N113" s="227"/>
      <c r="O113" s="227"/>
      <c r="P113" s="227"/>
      <c r="Q113" s="227"/>
      <c r="R113" s="227"/>
      <c r="S113" s="227"/>
      <c r="T113" s="22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9" t="s">
        <v>128</v>
      </c>
      <c r="AU113" s="229" t="s">
        <v>84</v>
      </c>
      <c r="AV113" s="13" t="s">
        <v>84</v>
      </c>
      <c r="AW113" s="13" t="s">
        <v>34</v>
      </c>
      <c r="AX113" s="13" t="s">
        <v>81</v>
      </c>
      <c r="AY113" s="229" t="s">
        <v>119</v>
      </c>
    </row>
    <row r="114" s="2" customFormat="1" ht="24.15" customHeight="1">
      <c r="A114" s="39"/>
      <c r="B114" s="40"/>
      <c r="C114" s="205" t="s">
        <v>169</v>
      </c>
      <c r="D114" s="205" t="s">
        <v>121</v>
      </c>
      <c r="E114" s="206" t="s">
        <v>1222</v>
      </c>
      <c r="F114" s="207" t="s">
        <v>1223</v>
      </c>
      <c r="G114" s="208" t="s">
        <v>1179</v>
      </c>
      <c r="H114" s="209">
        <v>1</v>
      </c>
      <c r="I114" s="210"/>
      <c r="J114" s="211">
        <f>ROUND(I114*H114,2)</f>
        <v>0</v>
      </c>
      <c r="K114" s="207" t="s">
        <v>125</v>
      </c>
      <c r="L114" s="45"/>
      <c r="M114" s="212" t="s">
        <v>19</v>
      </c>
      <c r="N114" s="213" t="s">
        <v>44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1180</v>
      </c>
      <c r="AT114" s="216" t="s">
        <v>121</v>
      </c>
      <c r="AU114" s="216" t="s">
        <v>84</v>
      </c>
      <c r="AY114" s="18" t="s">
        <v>119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81</v>
      </c>
      <c r="BK114" s="217">
        <f>ROUND(I114*H114,2)</f>
        <v>0</v>
      </c>
      <c r="BL114" s="18" t="s">
        <v>1180</v>
      </c>
      <c r="BM114" s="216" t="s">
        <v>1224</v>
      </c>
    </row>
    <row r="115" s="13" customFormat="1">
      <c r="A115" s="13"/>
      <c r="B115" s="218"/>
      <c r="C115" s="219"/>
      <c r="D115" s="220" t="s">
        <v>128</v>
      </c>
      <c r="E115" s="221" t="s">
        <v>19</v>
      </c>
      <c r="F115" s="222" t="s">
        <v>1225</v>
      </c>
      <c r="G115" s="219"/>
      <c r="H115" s="223">
        <v>1</v>
      </c>
      <c r="I115" s="224"/>
      <c r="J115" s="219"/>
      <c r="K115" s="219"/>
      <c r="L115" s="225"/>
      <c r="M115" s="226"/>
      <c r="N115" s="227"/>
      <c r="O115" s="227"/>
      <c r="P115" s="227"/>
      <c r="Q115" s="227"/>
      <c r="R115" s="227"/>
      <c r="S115" s="227"/>
      <c r="T115" s="22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9" t="s">
        <v>128</v>
      </c>
      <c r="AU115" s="229" t="s">
        <v>84</v>
      </c>
      <c r="AV115" s="13" t="s">
        <v>84</v>
      </c>
      <c r="AW115" s="13" t="s">
        <v>34</v>
      </c>
      <c r="AX115" s="13" t="s">
        <v>81</v>
      </c>
      <c r="AY115" s="229" t="s">
        <v>119</v>
      </c>
    </row>
    <row r="116" s="14" customFormat="1">
      <c r="A116" s="14"/>
      <c r="B116" s="230"/>
      <c r="C116" s="231"/>
      <c r="D116" s="220" t="s">
        <v>128</v>
      </c>
      <c r="E116" s="232" t="s">
        <v>19</v>
      </c>
      <c r="F116" s="233" t="s">
        <v>1226</v>
      </c>
      <c r="G116" s="231"/>
      <c r="H116" s="232" t="s">
        <v>19</v>
      </c>
      <c r="I116" s="234"/>
      <c r="J116" s="231"/>
      <c r="K116" s="231"/>
      <c r="L116" s="235"/>
      <c r="M116" s="266"/>
      <c r="N116" s="267"/>
      <c r="O116" s="267"/>
      <c r="P116" s="267"/>
      <c r="Q116" s="267"/>
      <c r="R116" s="267"/>
      <c r="S116" s="267"/>
      <c r="T116" s="26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39" t="s">
        <v>128</v>
      </c>
      <c r="AU116" s="239" t="s">
        <v>84</v>
      </c>
      <c r="AV116" s="14" t="s">
        <v>81</v>
      </c>
      <c r="AW116" s="14" t="s">
        <v>34</v>
      </c>
      <c r="AX116" s="14" t="s">
        <v>73</v>
      </c>
      <c r="AY116" s="239" t="s">
        <v>119</v>
      </c>
    </row>
    <row r="117" s="2" customFormat="1" ht="6.96" customHeight="1">
      <c r="A117" s="39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45"/>
      <c r="M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</sheetData>
  <sheetProtection sheet="1" autoFilter="0" formatColumns="0" formatRows="0" objects="1" scenarios="1" spinCount="100000" saltValue="Y3f8RAkbhU6UVzANDDutPYDXhuxiMlxxIYcXTi+xCxhOYGWZl3lJujqnfKZ3GsH9xw2KgO8FqEFHSndeOyloQQ==" hashValue="R6FWrhGBltphXLQk/+TNTdiyaKtPe4hlq07K9YOpnJLDDKm2B2UYW1XhoFRDFLnRI+TH2UUsE4xHZJ98mUV2hA==" algorithmName="SHA-512" password="CC35"/>
  <autoFilter ref="C83:K11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9" customWidth="1"/>
    <col min="2" max="2" width="1.667969" style="269" customWidth="1"/>
    <col min="3" max="4" width="5" style="269" customWidth="1"/>
    <col min="5" max="5" width="11.66016" style="269" customWidth="1"/>
    <col min="6" max="6" width="9.160156" style="269" customWidth="1"/>
    <col min="7" max="7" width="5" style="269" customWidth="1"/>
    <col min="8" max="8" width="77.83203" style="269" customWidth="1"/>
    <col min="9" max="10" width="20" style="269" customWidth="1"/>
    <col min="11" max="11" width="1.667969" style="269" customWidth="1"/>
  </cols>
  <sheetData>
    <row r="1" s="1" customFormat="1" ht="37.5" customHeight="1"/>
    <row r="2" s="1" customFormat="1" ht="7.5" customHeight="1">
      <c r="B2" s="270"/>
      <c r="C2" s="271"/>
      <c r="D2" s="271"/>
      <c r="E2" s="271"/>
      <c r="F2" s="271"/>
      <c r="G2" s="271"/>
      <c r="H2" s="271"/>
      <c r="I2" s="271"/>
      <c r="J2" s="271"/>
      <c r="K2" s="272"/>
    </row>
    <row r="3" s="16" customFormat="1" ht="45" customHeight="1">
      <c r="B3" s="273"/>
      <c r="C3" s="274" t="s">
        <v>1227</v>
      </c>
      <c r="D3" s="274"/>
      <c r="E3" s="274"/>
      <c r="F3" s="274"/>
      <c r="G3" s="274"/>
      <c r="H3" s="274"/>
      <c r="I3" s="274"/>
      <c r="J3" s="274"/>
      <c r="K3" s="275"/>
    </row>
    <row r="4" s="1" customFormat="1" ht="25.5" customHeight="1">
      <c r="B4" s="276"/>
      <c r="C4" s="277" t="s">
        <v>1228</v>
      </c>
      <c r="D4" s="277"/>
      <c r="E4" s="277"/>
      <c r="F4" s="277"/>
      <c r="G4" s="277"/>
      <c r="H4" s="277"/>
      <c r="I4" s="277"/>
      <c r="J4" s="277"/>
      <c r="K4" s="278"/>
    </row>
    <row r="5" s="1" customFormat="1" ht="5.25" customHeight="1">
      <c r="B5" s="276"/>
      <c r="C5" s="279"/>
      <c r="D5" s="279"/>
      <c r="E5" s="279"/>
      <c r="F5" s="279"/>
      <c r="G5" s="279"/>
      <c r="H5" s="279"/>
      <c r="I5" s="279"/>
      <c r="J5" s="279"/>
      <c r="K5" s="278"/>
    </row>
    <row r="6" s="1" customFormat="1" ht="15" customHeight="1">
      <c r="B6" s="276"/>
      <c r="C6" s="280" t="s">
        <v>1229</v>
      </c>
      <c r="D6" s="280"/>
      <c r="E6" s="280"/>
      <c r="F6" s="280"/>
      <c r="G6" s="280"/>
      <c r="H6" s="280"/>
      <c r="I6" s="280"/>
      <c r="J6" s="280"/>
      <c r="K6" s="278"/>
    </row>
    <row r="7" s="1" customFormat="1" ht="15" customHeight="1">
      <c r="B7" s="281"/>
      <c r="C7" s="280" t="s">
        <v>1230</v>
      </c>
      <c r="D7" s="280"/>
      <c r="E7" s="280"/>
      <c r="F7" s="280"/>
      <c r="G7" s="280"/>
      <c r="H7" s="280"/>
      <c r="I7" s="280"/>
      <c r="J7" s="280"/>
      <c r="K7" s="278"/>
    </row>
    <row r="8" s="1" customFormat="1" ht="12.75" customHeight="1">
      <c r="B8" s="281"/>
      <c r="C8" s="280"/>
      <c r="D8" s="280"/>
      <c r="E8" s="280"/>
      <c r="F8" s="280"/>
      <c r="G8" s="280"/>
      <c r="H8" s="280"/>
      <c r="I8" s="280"/>
      <c r="J8" s="280"/>
      <c r="K8" s="278"/>
    </row>
    <row r="9" s="1" customFormat="1" ht="15" customHeight="1">
      <c r="B9" s="281"/>
      <c r="C9" s="280" t="s">
        <v>1231</v>
      </c>
      <c r="D9" s="280"/>
      <c r="E9" s="280"/>
      <c r="F9" s="280"/>
      <c r="G9" s="280"/>
      <c r="H9" s="280"/>
      <c r="I9" s="280"/>
      <c r="J9" s="280"/>
      <c r="K9" s="278"/>
    </row>
    <row r="10" s="1" customFormat="1" ht="15" customHeight="1">
      <c r="B10" s="281"/>
      <c r="C10" s="280"/>
      <c r="D10" s="280" t="s">
        <v>1232</v>
      </c>
      <c r="E10" s="280"/>
      <c r="F10" s="280"/>
      <c r="G10" s="280"/>
      <c r="H10" s="280"/>
      <c r="I10" s="280"/>
      <c r="J10" s="280"/>
      <c r="K10" s="278"/>
    </row>
    <row r="11" s="1" customFormat="1" ht="15" customHeight="1">
      <c r="B11" s="281"/>
      <c r="C11" s="282"/>
      <c r="D11" s="280" t="s">
        <v>1233</v>
      </c>
      <c r="E11" s="280"/>
      <c r="F11" s="280"/>
      <c r="G11" s="280"/>
      <c r="H11" s="280"/>
      <c r="I11" s="280"/>
      <c r="J11" s="280"/>
      <c r="K11" s="278"/>
    </row>
    <row r="12" s="1" customFormat="1" ht="15" customHeight="1">
      <c r="B12" s="281"/>
      <c r="C12" s="282"/>
      <c r="D12" s="280"/>
      <c r="E12" s="280"/>
      <c r="F12" s="280"/>
      <c r="G12" s="280"/>
      <c r="H12" s="280"/>
      <c r="I12" s="280"/>
      <c r="J12" s="280"/>
      <c r="K12" s="278"/>
    </row>
    <row r="13" s="1" customFormat="1" ht="15" customHeight="1">
      <c r="B13" s="281"/>
      <c r="C13" s="282"/>
      <c r="D13" s="283" t="s">
        <v>1234</v>
      </c>
      <c r="E13" s="280"/>
      <c r="F13" s="280"/>
      <c r="G13" s="280"/>
      <c r="H13" s="280"/>
      <c r="I13" s="280"/>
      <c r="J13" s="280"/>
      <c r="K13" s="278"/>
    </row>
    <row r="14" s="1" customFormat="1" ht="12.75" customHeight="1">
      <c r="B14" s="281"/>
      <c r="C14" s="282"/>
      <c r="D14" s="282"/>
      <c r="E14" s="282"/>
      <c r="F14" s="282"/>
      <c r="G14" s="282"/>
      <c r="H14" s="282"/>
      <c r="I14" s="282"/>
      <c r="J14" s="282"/>
      <c r="K14" s="278"/>
    </row>
    <row r="15" s="1" customFormat="1" ht="15" customHeight="1">
      <c r="B15" s="281"/>
      <c r="C15" s="282"/>
      <c r="D15" s="280" t="s">
        <v>1235</v>
      </c>
      <c r="E15" s="280"/>
      <c r="F15" s="280"/>
      <c r="G15" s="280"/>
      <c r="H15" s="280"/>
      <c r="I15" s="280"/>
      <c r="J15" s="280"/>
      <c r="K15" s="278"/>
    </row>
    <row r="16" s="1" customFormat="1" ht="15" customHeight="1">
      <c r="B16" s="281"/>
      <c r="C16" s="282"/>
      <c r="D16" s="280" t="s">
        <v>1236</v>
      </c>
      <c r="E16" s="280"/>
      <c r="F16" s="280"/>
      <c r="G16" s="280"/>
      <c r="H16" s="280"/>
      <c r="I16" s="280"/>
      <c r="J16" s="280"/>
      <c r="K16" s="278"/>
    </row>
    <row r="17" s="1" customFormat="1" ht="15" customHeight="1">
      <c r="B17" s="281"/>
      <c r="C17" s="282"/>
      <c r="D17" s="280" t="s">
        <v>1237</v>
      </c>
      <c r="E17" s="280"/>
      <c r="F17" s="280"/>
      <c r="G17" s="280"/>
      <c r="H17" s="280"/>
      <c r="I17" s="280"/>
      <c r="J17" s="280"/>
      <c r="K17" s="278"/>
    </row>
    <row r="18" s="1" customFormat="1" ht="15" customHeight="1">
      <c r="B18" s="281"/>
      <c r="C18" s="282"/>
      <c r="D18" s="282"/>
      <c r="E18" s="284" t="s">
        <v>80</v>
      </c>
      <c r="F18" s="280" t="s">
        <v>1238</v>
      </c>
      <c r="G18" s="280"/>
      <c r="H18" s="280"/>
      <c r="I18" s="280"/>
      <c r="J18" s="280"/>
      <c r="K18" s="278"/>
    </row>
    <row r="19" s="1" customFormat="1" ht="15" customHeight="1">
      <c r="B19" s="281"/>
      <c r="C19" s="282"/>
      <c r="D19" s="282"/>
      <c r="E19" s="284" t="s">
        <v>1239</v>
      </c>
      <c r="F19" s="280" t="s">
        <v>1240</v>
      </c>
      <c r="G19" s="280"/>
      <c r="H19" s="280"/>
      <c r="I19" s="280"/>
      <c r="J19" s="280"/>
      <c r="K19" s="278"/>
    </row>
    <row r="20" s="1" customFormat="1" ht="15" customHeight="1">
      <c r="B20" s="281"/>
      <c r="C20" s="282"/>
      <c r="D20" s="282"/>
      <c r="E20" s="284" t="s">
        <v>1241</v>
      </c>
      <c r="F20" s="280" t="s">
        <v>1242</v>
      </c>
      <c r="G20" s="280"/>
      <c r="H20" s="280"/>
      <c r="I20" s="280"/>
      <c r="J20" s="280"/>
      <c r="K20" s="278"/>
    </row>
    <row r="21" s="1" customFormat="1" ht="15" customHeight="1">
      <c r="B21" s="281"/>
      <c r="C21" s="282"/>
      <c r="D21" s="282"/>
      <c r="E21" s="284" t="s">
        <v>1243</v>
      </c>
      <c r="F21" s="280" t="s">
        <v>1244</v>
      </c>
      <c r="G21" s="280"/>
      <c r="H21" s="280"/>
      <c r="I21" s="280"/>
      <c r="J21" s="280"/>
      <c r="K21" s="278"/>
    </row>
    <row r="22" s="1" customFormat="1" ht="15" customHeight="1">
      <c r="B22" s="281"/>
      <c r="C22" s="282"/>
      <c r="D22" s="282"/>
      <c r="E22" s="284" t="s">
        <v>1245</v>
      </c>
      <c r="F22" s="280" t="s">
        <v>1246</v>
      </c>
      <c r="G22" s="280"/>
      <c r="H22" s="280"/>
      <c r="I22" s="280"/>
      <c r="J22" s="280"/>
      <c r="K22" s="278"/>
    </row>
    <row r="23" s="1" customFormat="1" ht="15" customHeight="1">
      <c r="B23" s="281"/>
      <c r="C23" s="282"/>
      <c r="D23" s="282"/>
      <c r="E23" s="284" t="s">
        <v>1247</v>
      </c>
      <c r="F23" s="280" t="s">
        <v>1248</v>
      </c>
      <c r="G23" s="280"/>
      <c r="H23" s="280"/>
      <c r="I23" s="280"/>
      <c r="J23" s="280"/>
      <c r="K23" s="278"/>
    </row>
    <row r="24" s="1" customFormat="1" ht="12.75" customHeight="1">
      <c r="B24" s="281"/>
      <c r="C24" s="282"/>
      <c r="D24" s="282"/>
      <c r="E24" s="282"/>
      <c r="F24" s="282"/>
      <c r="G24" s="282"/>
      <c r="H24" s="282"/>
      <c r="I24" s="282"/>
      <c r="J24" s="282"/>
      <c r="K24" s="278"/>
    </row>
    <row r="25" s="1" customFormat="1" ht="15" customHeight="1">
      <c r="B25" s="281"/>
      <c r="C25" s="280" t="s">
        <v>1249</v>
      </c>
      <c r="D25" s="280"/>
      <c r="E25" s="280"/>
      <c r="F25" s="280"/>
      <c r="G25" s="280"/>
      <c r="H25" s="280"/>
      <c r="I25" s="280"/>
      <c r="J25" s="280"/>
      <c r="K25" s="278"/>
    </row>
    <row r="26" s="1" customFormat="1" ht="15" customHeight="1">
      <c r="B26" s="281"/>
      <c r="C26" s="280" t="s">
        <v>1250</v>
      </c>
      <c r="D26" s="280"/>
      <c r="E26" s="280"/>
      <c r="F26" s="280"/>
      <c r="G26" s="280"/>
      <c r="H26" s="280"/>
      <c r="I26" s="280"/>
      <c r="J26" s="280"/>
      <c r="K26" s="278"/>
    </row>
    <row r="27" s="1" customFormat="1" ht="15" customHeight="1">
      <c r="B27" s="281"/>
      <c r="C27" s="280"/>
      <c r="D27" s="280" t="s">
        <v>1251</v>
      </c>
      <c r="E27" s="280"/>
      <c r="F27" s="280"/>
      <c r="G27" s="280"/>
      <c r="H27" s="280"/>
      <c r="I27" s="280"/>
      <c r="J27" s="280"/>
      <c r="K27" s="278"/>
    </row>
    <row r="28" s="1" customFormat="1" ht="15" customHeight="1">
      <c r="B28" s="281"/>
      <c r="C28" s="282"/>
      <c r="D28" s="280" t="s">
        <v>1252</v>
      </c>
      <c r="E28" s="280"/>
      <c r="F28" s="280"/>
      <c r="G28" s="280"/>
      <c r="H28" s="280"/>
      <c r="I28" s="280"/>
      <c r="J28" s="280"/>
      <c r="K28" s="278"/>
    </row>
    <row r="29" s="1" customFormat="1" ht="12.75" customHeight="1">
      <c r="B29" s="281"/>
      <c r="C29" s="282"/>
      <c r="D29" s="282"/>
      <c r="E29" s="282"/>
      <c r="F29" s="282"/>
      <c r="G29" s="282"/>
      <c r="H29" s="282"/>
      <c r="I29" s="282"/>
      <c r="J29" s="282"/>
      <c r="K29" s="278"/>
    </row>
    <row r="30" s="1" customFormat="1" ht="15" customHeight="1">
      <c r="B30" s="281"/>
      <c r="C30" s="282"/>
      <c r="D30" s="280" t="s">
        <v>1253</v>
      </c>
      <c r="E30" s="280"/>
      <c r="F30" s="280"/>
      <c r="G30" s="280"/>
      <c r="H30" s="280"/>
      <c r="I30" s="280"/>
      <c r="J30" s="280"/>
      <c r="K30" s="278"/>
    </row>
    <row r="31" s="1" customFormat="1" ht="15" customHeight="1">
      <c r="B31" s="281"/>
      <c r="C31" s="282"/>
      <c r="D31" s="280" t="s">
        <v>1254</v>
      </c>
      <c r="E31" s="280"/>
      <c r="F31" s="280"/>
      <c r="G31" s="280"/>
      <c r="H31" s="280"/>
      <c r="I31" s="280"/>
      <c r="J31" s="280"/>
      <c r="K31" s="278"/>
    </row>
    <row r="32" s="1" customFormat="1" ht="12.75" customHeight="1">
      <c r="B32" s="281"/>
      <c r="C32" s="282"/>
      <c r="D32" s="282"/>
      <c r="E32" s="282"/>
      <c r="F32" s="282"/>
      <c r="G32" s="282"/>
      <c r="H32" s="282"/>
      <c r="I32" s="282"/>
      <c r="J32" s="282"/>
      <c r="K32" s="278"/>
    </row>
    <row r="33" s="1" customFormat="1" ht="15" customHeight="1">
      <c r="B33" s="281"/>
      <c r="C33" s="282"/>
      <c r="D33" s="280" t="s">
        <v>1255</v>
      </c>
      <c r="E33" s="280"/>
      <c r="F33" s="280"/>
      <c r="G33" s="280"/>
      <c r="H33" s="280"/>
      <c r="I33" s="280"/>
      <c r="J33" s="280"/>
      <c r="K33" s="278"/>
    </row>
    <row r="34" s="1" customFormat="1" ht="15" customHeight="1">
      <c r="B34" s="281"/>
      <c r="C34" s="282"/>
      <c r="D34" s="280" t="s">
        <v>1256</v>
      </c>
      <c r="E34" s="280"/>
      <c r="F34" s="280"/>
      <c r="G34" s="280"/>
      <c r="H34" s="280"/>
      <c r="I34" s="280"/>
      <c r="J34" s="280"/>
      <c r="K34" s="278"/>
    </row>
    <row r="35" s="1" customFormat="1" ht="15" customHeight="1">
      <c r="B35" s="281"/>
      <c r="C35" s="282"/>
      <c r="D35" s="280" t="s">
        <v>1257</v>
      </c>
      <c r="E35" s="280"/>
      <c r="F35" s="280"/>
      <c r="G35" s="280"/>
      <c r="H35" s="280"/>
      <c r="I35" s="280"/>
      <c r="J35" s="280"/>
      <c r="K35" s="278"/>
    </row>
    <row r="36" s="1" customFormat="1" ht="15" customHeight="1">
      <c r="B36" s="281"/>
      <c r="C36" s="282"/>
      <c r="D36" s="280"/>
      <c r="E36" s="283" t="s">
        <v>105</v>
      </c>
      <c r="F36" s="280"/>
      <c r="G36" s="280" t="s">
        <v>1258</v>
      </c>
      <c r="H36" s="280"/>
      <c r="I36" s="280"/>
      <c r="J36" s="280"/>
      <c r="K36" s="278"/>
    </row>
    <row r="37" s="1" customFormat="1" ht="30.75" customHeight="1">
      <c r="B37" s="281"/>
      <c r="C37" s="282"/>
      <c r="D37" s="280"/>
      <c r="E37" s="283" t="s">
        <v>1259</v>
      </c>
      <c r="F37" s="280"/>
      <c r="G37" s="280" t="s">
        <v>1260</v>
      </c>
      <c r="H37" s="280"/>
      <c r="I37" s="280"/>
      <c r="J37" s="280"/>
      <c r="K37" s="278"/>
    </row>
    <row r="38" s="1" customFormat="1" ht="15" customHeight="1">
      <c r="B38" s="281"/>
      <c r="C38" s="282"/>
      <c r="D38" s="280"/>
      <c r="E38" s="283" t="s">
        <v>54</v>
      </c>
      <c r="F38" s="280"/>
      <c r="G38" s="280" t="s">
        <v>1261</v>
      </c>
      <c r="H38" s="280"/>
      <c r="I38" s="280"/>
      <c r="J38" s="280"/>
      <c r="K38" s="278"/>
    </row>
    <row r="39" s="1" customFormat="1" ht="15" customHeight="1">
      <c r="B39" s="281"/>
      <c r="C39" s="282"/>
      <c r="D39" s="280"/>
      <c r="E39" s="283" t="s">
        <v>55</v>
      </c>
      <c r="F39" s="280"/>
      <c r="G39" s="280" t="s">
        <v>1262</v>
      </c>
      <c r="H39" s="280"/>
      <c r="I39" s="280"/>
      <c r="J39" s="280"/>
      <c r="K39" s="278"/>
    </row>
    <row r="40" s="1" customFormat="1" ht="15" customHeight="1">
      <c r="B40" s="281"/>
      <c r="C40" s="282"/>
      <c r="D40" s="280"/>
      <c r="E40" s="283" t="s">
        <v>106</v>
      </c>
      <c r="F40" s="280"/>
      <c r="G40" s="280" t="s">
        <v>1263</v>
      </c>
      <c r="H40" s="280"/>
      <c r="I40" s="280"/>
      <c r="J40" s="280"/>
      <c r="K40" s="278"/>
    </row>
    <row r="41" s="1" customFormat="1" ht="15" customHeight="1">
      <c r="B41" s="281"/>
      <c r="C41" s="282"/>
      <c r="D41" s="280"/>
      <c r="E41" s="283" t="s">
        <v>107</v>
      </c>
      <c r="F41" s="280"/>
      <c r="G41" s="280" t="s">
        <v>1264</v>
      </c>
      <c r="H41" s="280"/>
      <c r="I41" s="280"/>
      <c r="J41" s="280"/>
      <c r="K41" s="278"/>
    </row>
    <row r="42" s="1" customFormat="1" ht="15" customHeight="1">
      <c r="B42" s="281"/>
      <c r="C42" s="282"/>
      <c r="D42" s="280"/>
      <c r="E42" s="283" t="s">
        <v>1265</v>
      </c>
      <c r="F42" s="280"/>
      <c r="G42" s="280" t="s">
        <v>1266</v>
      </c>
      <c r="H42" s="280"/>
      <c r="I42" s="280"/>
      <c r="J42" s="280"/>
      <c r="K42" s="278"/>
    </row>
    <row r="43" s="1" customFormat="1" ht="15" customHeight="1">
      <c r="B43" s="281"/>
      <c r="C43" s="282"/>
      <c r="D43" s="280"/>
      <c r="E43" s="283"/>
      <c r="F43" s="280"/>
      <c r="G43" s="280" t="s">
        <v>1267</v>
      </c>
      <c r="H43" s="280"/>
      <c r="I43" s="280"/>
      <c r="J43" s="280"/>
      <c r="K43" s="278"/>
    </row>
    <row r="44" s="1" customFormat="1" ht="15" customHeight="1">
      <c r="B44" s="281"/>
      <c r="C44" s="282"/>
      <c r="D44" s="280"/>
      <c r="E44" s="283" t="s">
        <v>1268</v>
      </c>
      <c r="F44" s="280"/>
      <c r="G44" s="280" t="s">
        <v>1269</v>
      </c>
      <c r="H44" s="280"/>
      <c r="I44" s="280"/>
      <c r="J44" s="280"/>
      <c r="K44" s="278"/>
    </row>
    <row r="45" s="1" customFormat="1" ht="15" customHeight="1">
      <c r="B45" s="281"/>
      <c r="C45" s="282"/>
      <c r="D45" s="280"/>
      <c r="E45" s="283" t="s">
        <v>109</v>
      </c>
      <c r="F45" s="280"/>
      <c r="G45" s="280" t="s">
        <v>1270</v>
      </c>
      <c r="H45" s="280"/>
      <c r="I45" s="280"/>
      <c r="J45" s="280"/>
      <c r="K45" s="278"/>
    </row>
    <row r="46" s="1" customFormat="1" ht="12.75" customHeight="1">
      <c r="B46" s="281"/>
      <c r="C46" s="282"/>
      <c r="D46" s="280"/>
      <c r="E46" s="280"/>
      <c r="F46" s="280"/>
      <c r="G46" s="280"/>
      <c r="H46" s="280"/>
      <c r="I46" s="280"/>
      <c r="J46" s="280"/>
      <c r="K46" s="278"/>
    </row>
    <row r="47" s="1" customFormat="1" ht="15" customHeight="1">
      <c r="B47" s="281"/>
      <c r="C47" s="282"/>
      <c r="D47" s="280" t="s">
        <v>1271</v>
      </c>
      <c r="E47" s="280"/>
      <c r="F47" s="280"/>
      <c r="G47" s="280"/>
      <c r="H47" s="280"/>
      <c r="I47" s="280"/>
      <c r="J47" s="280"/>
      <c r="K47" s="278"/>
    </row>
    <row r="48" s="1" customFormat="1" ht="15" customHeight="1">
      <c r="B48" s="281"/>
      <c r="C48" s="282"/>
      <c r="D48" s="282"/>
      <c r="E48" s="280" t="s">
        <v>1272</v>
      </c>
      <c r="F48" s="280"/>
      <c r="G48" s="280"/>
      <c r="H48" s="280"/>
      <c r="I48" s="280"/>
      <c r="J48" s="280"/>
      <c r="K48" s="278"/>
    </row>
    <row r="49" s="1" customFormat="1" ht="15" customHeight="1">
      <c r="B49" s="281"/>
      <c r="C49" s="282"/>
      <c r="D49" s="282"/>
      <c r="E49" s="280" t="s">
        <v>1273</v>
      </c>
      <c r="F49" s="280"/>
      <c r="G49" s="280"/>
      <c r="H49" s="280"/>
      <c r="I49" s="280"/>
      <c r="J49" s="280"/>
      <c r="K49" s="278"/>
    </row>
    <row r="50" s="1" customFormat="1" ht="15" customHeight="1">
      <c r="B50" s="281"/>
      <c r="C50" s="282"/>
      <c r="D50" s="282"/>
      <c r="E50" s="280" t="s">
        <v>1274</v>
      </c>
      <c r="F50" s="280"/>
      <c r="G50" s="280"/>
      <c r="H50" s="280"/>
      <c r="I50" s="280"/>
      <c r="J50" s="280"/>
      <c r="K50" s="278"/>
    </row>
    <row r="51" s="1" customFormat="1" ht="15" customHeight="1">
      <c r="B51" s="281"/>
      <c r="C51" s="282"/>
      <c r="D51" s="280" t="s">
        <v>1275</v>
      </c>
      <c r="E51" s="280"/>
      <c r="F51" s="280"/>
      <c r="G51" s="280"/>
      <c r="H51" s="280"/>
      <c r="I51" s="280"/>
      <c r="J51" s="280"/>
      <c r="K51" s="278"/>
    </row>
    <row r="52" s="1" customFormat="1" ht="25.5" customHeight="1">
      <c r="B52" s="276"/>
      <c r="C52" s="277" t="s">
        <v>1276</v>
      </c>
      <c r="D52" s="277"/>
      <c r="E52" s="277"/>
      <c r="F52" s="277"/>
      <c r="G52" s="277"/>
      <c r="H52" s="277"/>
      <c r="I52" s="277"/>
      <c r="J52" s="277"/>
      <c r="K52" s="278"/>
    </row>
    <row r="53" s="1" customFormat="1" ht="5.25" customHeight="1">
      <c r="B53" s="276"/>
      <c r="C53" s="279"/>
      <c r="D53" s="279"/>
      <c r="E53" s="279"/>
      <c r="F53" s="279"/>
      <c r="G53" s="279"/>
      <c r="H53" s="279"/>
      <c r="I53" s="279"/>
      <c r="J53" s="279"/>
      <c r="K53" s="278"/>
    </row>
    <row r="54" s="1" customFormat="1" ht="15" customHeight="1">
      <c r="B54" s="276"/>
      <c r="C54" s="280" t="s">
        <v>1277</v>
      </c>
      <c r="D54" s="280"/>
      <c r="E54" s="280"/>
      <c r="F54" s="280"/>
      <c r="G54" s="280"/>
      <c r="H54" s="280"/>
      <c r="I54" s="280"/>
      <c r="J54" s="280"/>
      <c r="K54" s="278"/>
    </row>
    <row r="55" s="1" customFormat="1" ht="15" customHeight="1">
      <c r="B55" s="276"/>
      <c r="C55" s="280" t="s">
        <v>1278</v>
      </c>
      <c r="D55" s="280"/>
      <c r="E55" s="280"/>
      <c r="F55" s="280"/>
      <c r="G55" s="280"/>
      <c r="H55" s="280"/>
      <c r="I55" s="280"/>
      <c r="J55" s="280"/>
      <c r="K55" s="278"/>
    </row>
    <row r="56" s="1" customFormat="1" ht="12.75" customHeight="1">
      <c r="B56" s="276"/>
      <c r="C56" s="280"/>
      <c r="D56" s="280"/>
      <c r="E56" s="280"/>
      <c r="F56" s="280"/>
      <c r="G56" s="280"/>
      <c r="H56" s="280"/>
      <c r="I56" s="280"/>
      <c r="J56" s="280"/>
      <c r="K56" s="278"/>
    </row>
    <row r="57" s="1" customFormat="1" ht="15" customHeight="1">
      <c r="B57" s="276"/>
      <c r="C57" s="280" t="s">
        <v>1279</v>
      </c>
      <c r="D57" s="280"/>
      <c r="E57" s="280"/>
      <c r="F57" s="280"/>
      <c r="G57" s="280"/>
      <c r="H57" s="280"/>
      <c r="I57" s="280"/>
      <c r="J57" s="280"/>
      <c r="K57" s="278"/>
    </row>
    <row r="58" s="1" customFormat="1" ht="15" customHeight="1">
      <c r="B58" s="276"/>
      <c r="C58" s="282"/>
      <c r="D58" s="280" t="s">
        <v>1280</v>
      </c>
      <c r="E58" s="280"/>
      <c r="F58" s="280"/>
      <c r="G58" s="280"/>
      <c r="H58" s="280"/>
      <c r="I58" s="280"/>
      <c r="J58" s="280"/>
      <c r="K58" s="278"/>
    </row>
    <row r="59" s="1" customFormat="1" ht="15" customHeight="1">
      <c r="B59" s="276"/>
      <c r="C59" s="282"/>
      <c r="D59" s="280" t="s">
        <v>1281</v>
      </c>
      <c r="E59" s="280"/>
      <c r="F59" s="280"/>
      <c r="G59" s="280"/>
      <c r="H59" s="280"/>
      <c r="I59" s="280"/>
      <c r="J59" s="280"/>
      <c r="K59" s="278"/>
    </row>
    <row r="60" s="1" customFormat="1" ht="15" customHeight="1">
      <c r="B60" s="276"/>
      <c r="C60" s="282"/>
      <c r="D60" s="280" t="s">
        <v>1282</v>
      </c>
      <c r="E60" s="280"/>
      <c r="F60" s="280"/>
      <c r="G60" s="280"/>
      <c r="H60" s="280"/>
      <c r="I60" s="280"/>
      <c r="J60" s="280"/>
      <c r="K60" s="278"/>
    </row>
    <row r="61" s="1" customFormat="1" ht="15" customHeight="1">
      <c r="B61" s="276"/>
      <c r="C61" s="282"/>
      <c r="D61" s="280" t="s">
        <v>1283</v>
      </c>
      <c r="E61" s="280"/>
      <c r="F61" s="280"/>
      <c r="G61" s="280"/>
      <c r="H61" s="280"/>
      <c r="I61" s="280"/>
      <c r="J61" s="280"/>
      <c r="K61" s="278"/>
    </row>
    <row r="62" s="1" customFormat="1" ht="15" customHeight="1">
      <c r="B62" s="276"/>
      <c r="C62" s="282"/>
      <c r="D62" s="285" t="s">
        <v>1284</v>
      </c>
      <c r="E62" s="285"/>
      <c r="F62" s="285"/>
      <c r="G62" s="285"/>
      <c r="H62" s="285"/>
      <c r="I62" s="285"/>
      <c r="J62" s="285"/>
      <c r="K62" s="278"/>
    </row>
    <row r="63" s="1" customFormat="1" ht="15" customHeight="1">
      <c r="B63" s="276"/>
      <c r="C63" s="282"/>
      <c r="D63" s="280" t="s">
        <v>1285</v>
      </c>
      <c r="E63" s="280"/>
      <c r="F63" s="280"/>
      <c r="G63" s="280"/>
      <c r="H63" s="280"/>
      <c r="I63" s="280"/>
      <c r="J63" s="280"/>
      <c r="K63" s="278"/>
    </row>
    <row r="64" s="1" customFormat="1" ht="12.75" customHeight="1">
      <c r="B64" s="276"/>
      <c r="C64" s="282"/>
      <c r="D64" s="282"/>
      <c r="E64" s="286"/>
      <c r="F64" s="282"/>
      <c r="G64" s="282"/>
      <c r="H64" s="282"/>
      <c r="I64" s="282"/>
      <c r="J64" s="282"/>
      <c r="K64" s="278"/>
    </row>
    <row r="65" s="1" customFormat="1" ht="15" customHeight="1">
      <c r="B65" s="276"/>
      <c r="C65" s="282"/>
      <c r="D65" s="280" t="s">
        <v>1286</v>
      </c>
      <c r="E65" s="280"/>
      <c r="F65" s="280"/>
      <c r="G65" s="280"/>
      <c r="H65" s="280"/>
      <c r="I65" s="280"/>
      <c r="J65" s="280"/>
      <c r="K65" s="278"/>
    </row>
    <row r="66" s="1" customFormat="1" ht="15" customHeight="1">
      <c r="B66" s="276"/>
      <c r="C66" s="282"/>
      <c r="D66" s="285" t="s">
        <v>1287</v>
      </c>
      <c r="E66" s="285"/>
      <c r="F66" s="285"/>
      <c r="G66" s="285"/>
      <c r="H66" s="285"/>
      <c r="I66" s="285"/>
      <c r="J66" s="285"/>
      <c r="K66" s="278"/>
    </row>
    <row r="67" s="1" customFormat="1" ht="15" customHeight="1">
      <c r="B67" s="276"/>
      <c r="C67" s="282"/>
      <c r="D67" s="280" t="s">
        <v>1288</v>
      </c>
      <c r="E67" s="280"/>
      <c r="F67" s="280"/>
      <c r="G67" s="280"/>
      <c r="H67" s="280"/>
      <c r="I67" s="280"/>
      <c r="J67" s="280"/>
      <c r="K67" s="278"/>
    </row>
    <row r="68" s="1" customFormat="1" ht="15" customHeight="1">
      <c r="B68" s="276"/>
      <c r="C68" s="282"/>
      <c r="D68" s="280" t="s">
        <v>1289</v>
      </c>
      <c r="E68" s="280"/>
      <c r="F68" s="280"/>
      <c r="G68" s="280"/>
      <c r="H68" s="280"/>
      <c r="I68" s="280"/>
      <c r="J68" s="280"/>
      <c r="K68" s="278"/>
    </row>
    <row r="69" s="1" customFormat="1" ht="15" customHeight="1">
      <c r="B69" s="276"/>
      <c r="C69" s="282"/>
      <c r="D69" s="280" t="s">
        <v>1290</v>
      </c>
      <c r="E69" s="280"/>
      <c r="F69" s="280"/>
      <c r="G69" s="280"/>
      <c r="H69" s="280"/>
      <c r="I69" s="280"/>
      <c r="J69" s="280"/>
      <c r="K69" s="278"/>
    </row>
    <row r="70" s="1" customFormat="1" ht="15" customHeight="1">
      <c r="B70" s="276"/>
      <c r="C70" s="282"/>
      <c r="D70" s="280" t="s">
        <v>1291</v>
      </c>
      <c r="E70" s="280"/>
      <c r="F70" s="280"/>
      <c r="G70" s="280"/>
      <c r="H70" s="280"/>
      <c r="I70" s="280"/>
      <c r="J70" s="280"/>
      <c r="K70" s="278"/>
    </row>
    <row r="71" s="1" customFormat="1" ht="12.75" customHeight="1">
      <c r="B71" s="287"/>
      <c r="C71" s="288"/>
      <c r="D71" s="288"/>
      <c r="E71" s="288"/>
      <c r="F71" s="288"/>
      <c r="G71" s="288"/>
      <c r="H71" s="288"/>
      <c r="I71" s="288"/>
      <c r="J71" s="288"/>
      <c r="K71" s="289"/>
    </row>
    <row r="72" s="1" customFormat="1" ht="18.75" customHeight="1">
      <c r="B72" s="290"/>
      <c r="C72" s="290"/>
      <c r="D72" s="290"/>
      <c r="E72" s="290"/>
      <c r="F72" s="290"/>
      <c r="G72" s="290"/>
      <c r="H72" s="290"/>
      <c r="I72" s="290"/>
      <c r="J72" s="290"/>
      <c r="K72" s="291"/>
    </row>
    <row r="73" s="1" customFormat="1" ht="18.75" customHeight="1">
      <c r="B73" s="291"/>
      <c r="C73" s="291"/>
      <c r="D73" s="291"/>
      <c r="E73" s="291"/>
      <c r="F73" s="291"/>
      <c r="G73" s="291"/>
      <c r="H73" s="291"/>
      <c r="I73" s="291"/>
      <c r="J73" s="291"/>
      <c r="K73" s="291"/>
    </row>
    <row r="74" s="1" customFormat="1" ht="7.5" customHeight="1">
      <c r="B74" s="292"/>
      <c r="C74" s="293"/>
      <c r="D74" s="293"/>
      <c r="E74" s="293"/>
      <c r="F74" s="293"/>
      <c r="G74" s="293"/>
      <c r="H74" s="293"/>
      <c r="I74" s="293"/>
      <c r="J74" s="293"/>
      <c r="K74" s="294"/>
    </row>
    <row r="75" s="1" customFormat="1" ht="45" customHeight="1">
      <c r="B75" s="295"/>
      <c r="C75" s="296" t="s">
        <v>1292</v>
      </c>
      <c r="D75" s="296"/>
      <c r="E75" s="296"/>
      <c r="F75" s="296"/>
      <c r="G75" s="296"/>
      <c r="H75" s="296"/>
      <c r="I75" s="296"/>
      <c r="J75" s="296"/>
      <c r="K75" s="297"/>
    </row>
    <row r="76" s="1" customFormat="1" ht="17.25" customHeight="1">
      <c r="B76" s="295"/>
      <c r="C76" s="298" t="s">
        <v>1293</v>
      </c>
      <c r="D76" s="298"/>
      <c r="E76" s="298"/>
      <c r="F76" s="298" t="s">
        <v>1294</v>
      </c>
      <c r="G76" s="299"/>
      <c r="H76" s="298" t="s">
        <v>55</v>
      </c>
      <c r="I76" s="298" t="s">
        <v>58</v>
      </c>
      <c r="J76" s="298" t="s">
        <v>1295</v>
      </c>
      <c r="K76" s="297"/>
    </row>
    <row r="77" s="1" customFormat="1" ht="17.25" customHeight="1">
      <c r="B77" s="295"/>
      <c r="C77" s="300" t="s">
        <v>1296</v>
      </c>
      <c r="D77" s="300"/>
      <c r="E77" s="300"/>
      <c r="F77" s="301" t="s">
        <v>1297</v>
      </c>
      <c r="G77" s="302"/>
      <c r="H77" s="300"/>
      <c r="I77" s="300"/>
      <c r="J77" s="300" t="s">
        <v>1298</v>
      </c>
      <c r="K77" s="297"/>
    </row>
    <row r="78" s="1" customFormat="1" ht="5.25" customHeight="1">
      <c r="B78" s="295"/>
      <c r="C78" s="303"/>
      <c r="D78" s="303"/>
      <c r="E78" s="303"/>
      <c r="F78" s="303"/>
      <c r="G78" s="304"/>
      <c r="H78" s="303"/>
      <c r="I78" s="303"/>
      <c r="J78" s="303"/>
      <c r="K78" s="297"/>
    </row>
    <row r="79" s="1" customFormat="1" ht="15" customHeight="1">
      <c r="B79" s="295"/>
      <c r="C79" s="283" t="s">
        <v>54</v>
      </c>
      <c r="D79" s="305"/>
      <c r="E79" s="305"/>
      <c r="F79" s="306" t="s">
        <v>1299</v>
      </c>
      <c r="G79" s="307"/>
      <c r="H79" s="283" t="s">
        <v>1300</v>
      </c>
      <c r="I79" s="283" t="s">
        <v>1301</v>
      </c>
      <c r="J79" s="283">
        <v>20</v>
      </c>
      <c r="K79" s="297"/>
    </row>
    <row r="80" s="1" customFormat="1" ht="15" customHeight="1">
      <c r="B80" s="295"/>
      <c r="C80" s="283" t="s">
        <v>1302</v>
      </c>
      <c r="D80" s="283"/>
      <c r="E80" s="283"/>
      <c r="F80" s="306" t="s">
        <v>1299</v>
      </c>
      <c r="G80" s="307"/>
      <c r="H80" s="283" t="s">
        <v>1303</v>
      </c>
      <c r="I80" s="283" t="s">
        <v>1301</v>
      </c>
      <c r="J80" s="283">
        <v>120</v>
      </c>
      <c r="K80" s="297"/>
    </row>
    <row r="81" s="1" customFormat="1" ht="15" customHeight="1">
      <c r="B81" s="308"/>
      <c r="C81" s="283" t="s">
        <v>1304</v>
      </c>
      <c r="D81" s="283"/>
      <c r="E81" s="283"/>
      <c r="F81" s="306" t="s">
        <v>1305</v>
      </c>
      <c r="G81" s="307"/>
      <c r="H81" s="283" t="s">
        <v>1306</v>
      </c>
      <c r="I81" s="283" t="s">
        <v>1301</v>
      </c>
      <c r="J81" s="283">
        <v>50</v>
      </c>
      <c r="K81" s="297"/>
    </row>
    <row r="82" s="1" customFormat="1" ht="15" customHeight="1">
      <c r="B82" s="308"/>
      <c r="C82" s="283" t="s">
        <v>1307</v>
      </c>
      <c r="D82" s="283"/>
      <c r="E82" s="283"/>
      <c r="F82" s="306" t="s">
        <v>1299</v>
      </c>
      <c r="G82" s="307"/>
      <c r="H82" s="283" t="s">
        <v>1308</v>
      </c>
      <c r="I82" s="283" t="s">
        <v>1309</v>
      </c>
      <c r="J82" s="283"/>
      <c r="K82" s="297"/>
    </row>
    <row r="83" s="1" customFormat="1" ht="15" customHeight="1">
      <c r="B83" s="308"/>
      <c r="C83" s="309" t="s">
        <v>1310</v>
      </c>
      <c r="D83" s="309"/>
      <c r="E83" s="309"/>
      <c r="F83" s="310" t="s">
        <v>1305</v>
      </c>
      <c r="G83" s="309"/>
      <c r="H83" s="309" t="s">
        <v>1311</v>
      </c>
      <c r="I83" s="309" t="s">
        <v>1301</v>
      </c>
      <c r="J83" s="309">
        <v>15</v>
      </c>
      <c r="K83" s="297"/>
    </row>
    <row r="84" s="1" customFormat="1" ht="15" customHeight="1">
      <c r="B84" s="308"/>
      <c r="C84" s="309" t="s">
        <v>1312</v>
      </c>
      <c r="D84" s="309"/>
      <c r="E84" s="309"/>
      <c r="F84" s="310" t="s">
        <v>1305</v>
      </c>
      <c r="G84" s="309"/>
      <c r="H84" s="309" t="s">
        <v>1313</v>
      </c>
      <c r="I84" s="309" t="s">
        <v>1301</v>
      </c>
      <c r="J84" s="309">
        <v>15</v>
      </c>
      <c r="K84" s="297"/>
    </row>
    <row r="85" s="1" customFormat="1" ht="15" customHeight="1">
      <c r="B85" s="308"/>
      <c r="C85" s="309" t="s">
        <v>1314</v>
      </c>
      <c r="D85" s="309"/>
      <c r="E85" s="309"/>
      <c r="F85" s="310" t="s">
        <v>1305</v>
      </c>
      <c r="G85" s="309"/>
      <c r="H85" s="309" t="s">
        <v>1315</v>
      </c>
      <c r="I85" s="309" t="s">
        <v>1301</v>
      </c>
      <c r="J85" s="309">
        <v>20</v>
      </c>
      <c r="K85" s="297"/>
    </row>
    <row r="86" s="1" customFormat="1" ht="15" customHeight="1">
      <c r="B86" s="308"/>
      <c r="C86" s="309" t="s">
        <v>1316</v>
      </c>
      <c r="D86" s="309"/>
      <c r="E86" s="309"/>
      <c r="F86" s="310" t="s">
        <v>1305</v>
      </c>
      <c r="G86" s="309"/>
      <c r="H86" s="309" t="s">
        <v>1317</v>
      </c>
      <c r="I86" s="309" t="s">
        <v>1301</v>
      </c>
      <c r="J86" s="309">
        <v>20</v>
      </c>
      <c r="K86" s="297"/>
    </row>
    <row r="87" s="1" customFormat="1" ht="15" customHeight="1">
      <c r="B87" s="308"/>
      <c r="C87" s="283" t="s">
        <v>1318</v>
      </c>
      <c r="D87" s="283"/>
      <c r="E87" s="283"/>
      <c r="F87" s="306" t="s">
        <v>1305</v>
      </c>
      <c r="G87" s="307"/>
      <c r="H87" s="283" t="s">
        <v>1319</v>
      </c>
      <c r="I87" s="283" t="s">
        <v>1301</v>
      </c>
      <c r="J87" s="283">
        <v>50</v>
      </c>
      <c r="K87" s="297"/>
    </row>
    <row r="88" s="1" customFormat="1" ht="15" customHeight="1">
      <c r="B88" s="308"/>
      <c r="C88" s="283" t="s">
        <v>1320</v>
      </c>
      <c r="D88" s="283"/>
      <c r="E88" s="283"/>
      <c r="F88" s="306" t="s">
        <v>1305</v>
      </c>
      <c r="G88" s="307"/>
      <c r="H88" s="283" t="s">
        <v>1321</v>
      </c>
      <c r="I88" s="283" t="s">
        <v>1301</v>
      </c>
      <c r="J88" s="283">
        <v>20</v>
      </c>
      <c r="K88" s="297"/>
    </row>
    <row r="89" s="1" customFormat="1" ht="15" customHeight="1">
      <c r="B89" s="308"/>
      <c r="C89" s="283" t="s">
        <v>1322</v>
      </c>
      <c r="D89" s="283"/>
      <c r="E89" s="283"/>
      <c r="F89" s="306" t="s">
        <v>1305</v>
      </c>
      <c r="G89" s="307"/>
      <c r="H89" s="283" t="s">
        <v>1323</v>
      </c>
      <c r="I89" s="283" t="s">
        <v>1301</v>
      </c>
      <c r="J89" s="283">
        <v>20</v>
      </c>
      <c r="K89" s="297"/>
    </row>
    <row r="90" s="1" customFormat="1" ht="15" customHeight="1">
      <c r="B90" s="308"/>
      <c r="C90" s="283" t="s">
        <v>1324</v>
      </c>
      <c r="D90" s="283"/>
      <c r="E90" s="283"/>
      <c r="F90" s="306" t="s">
        <v>1305</v>
      </c>
      <c r="G90" s="307"/>
      <c r="H90" s="283" t="s">
        <v>1325</v>
      </c>
      <c r="I90" s="283" t="s">
        <v>1301</v>
      </c>
      <c r="J90" s="283">
        <v>50</v>
      </c>
      <c r="K90" s="297"/>
    </row>
    <row r="91" s="1" customFormat="1" ht="15" customHeight="1">
      <c r="B91" s="308"/>
      <c r="C91" s="283" t="s">
        <v>1326</v>
      </c>
      <c r="D91" s="283"/>
      <c r="E91" s="283"/>
      <c r="F91" s="306" t="s">
        <v>1305</v>
      </c>
      <c r="G91" s="307"/>
      <c r="H91" s="283" t="s">
        <v>1326</v>
      </c>
      <c r="I91" s="283" t="s">
        <v>1301</v>
      </c>
      <c r="J91" s="283">
        <v>50</v>
      </c>
      <c r="K91" s="297"/>
    </row>
    <row r="92" s="1" customFormat="1" ht="15" customHeight="1">
      <c r="B92" s="308"/>
      <c r="C92" s="283" t="s">
        <v>1327</v>
      </c>
      <c r="D92" s="283"/>
      <c r="E92" s="283"/>
      <c r="F92" s="306" t="s">
        <v>1305</v>
      </c>
      <c r="G92" s="307"/>
      <c r="H92" s="283" t="s">
        <v>1328</v>
      </c>
      <c r="I92" s="283" t="s">
        <v>1301</v>
      </c>
      <c r="J92" s="283">
        <v>255</v>
      </c>
      <c r="K92" s="297"/>
    </row>
    <row r="93" s="1" customFormat="1" ht="15" customHeight="1">
      <c r="B93" s="308"/>
      <c r="C93" s="283" t="s">
        <v>1329</v>
      </c>
      <c r="D93" s="283"/>
      <c r="E93" s="283"/>
      <c r="F93" s="306" t="s">
        <v>1299</v>
      </c>
      <c r="G93" s="307"/>
      <c r="H93" s="283" t="s">
        <v>1330</v>
      </c>
      <c r="I93" s="283" t="s">
        <v>1331</v>
      </c>
      <c r="J93" s="283"/>
      <c r="K93" s="297"/>
    </row>
    <row r="94" s="1" customFormat="1" ht="15" customHeight="1">
      <c r="B94" s="308"/>
      <c r="C94" s="283" t="s">
        <v>1332</v>
      </c>
      <c r="D94" s="283"/>
      <c r="E94" s="283"/>
      <c r="F94" s="306" t="s">
        <v>1299</v>
      </c>
      <c r="G94" s="307"/>
      <c r="H94" s="283" t="s">
        <v>1333</v>
      </c>
      <c r="I94" s="283" t="s">
        <v>1334</v>
      </c>
      <c r="J94" s="283"/>
      <c r="K94" s="297"/>
    </row>
    <row r="95" s="1" customFormat="1" ht="15" customHeight="1">
      <c r="B95" s="308"/>
      <c r="C95" s="283" t="s">
        <v>1335</v>
      </c>
      <c r="D95" s="283"/>
      <c r="E95" s="283"/>
      <c r="F95" s="306" t="s">
        <v>1299</v>
      </c>
      <c r="G95" s="307"/>
      <c r="H95" s="283" t="s">
        <v>1335</v>
      </c>
      <c r="I95" s="283" t="s">
        <v>1334</v>
      </c>
      <c r="J95" s="283"/>
      <c r="K95" s="297"/>
    </row>
    <row r="96" s="1" customFormat="1" ht="15" customHeight="1">
      <c r="B96" s="308"/>
      <c r="C96" s="283" t="s">
        <v>39</v>
      </c>
      <c r="D96" s="283"/>
      <c r="E96" s="283"/>
      <c r="F96" s="306" t="s">
        <v>1299</v>
      </c>
      <c r="G96" s="307"/>
      <c r="H96" s="283" t="s">
        <v>1336</v>
      </c>
      <c r="I96" s="283" t="s">
        <v>1334</v>
      </c>
      <c r="J96" s="283"/>
      <c r="K96" s="297"/>
    </row>
    <row r="97" s="1" customFormat="1" ht="15" customHeight="1">
      <c r="B97" s="308"/>
      <c r="C97" s="283" t="s">
        <v>49</v>
      </c>
      <c r="D97" s="283"/>
      <c r="E97" s="283"/>
      <c r="F97" s="306" t="s">
        <v>1299</v>
      </c>
      <c r="G97" s="307"/>
      <c r="H97" s="283" t="s">
        <v>1337</v>
      </c>
      <c r="I97" s="283" t="s">
        <v>1334</v>
      </c>
      <c r="J97" s="283"/>
      <c r="K97" s="297"/>
    </row>
    <row r="98" s="1" customFormat="1" ht="15" customHeight="1">
      <c r="B98" s="311"/>
      <c r="C98" s="312"/>
      <c r="D98" s="312"/>
      <c r="E98" s="312"/>
      <c r="F98" s="312"/>
      <c r="G98" s="312"/>
      <c r="H98" s="312"/>
      <c r="I98" s="312"/>
      <c r="J98" s="312"/>
      <c r="K98" s="313"/>
    </row>
    <row r="99" s="1" customFormat="1" ht="18.75" customHeight="1">
      <c r="B99" s="314"/>
      <c r="C99" s="315"/>
      <c r="D99" s="315"/>
      <c r="E99" s="315"/>
      <c r="F99" s="315"/>
      <c r="G99" s="315"/>
      <c r="H99" s="315"/>
      <c r="I99" s="315"/>
      <c r="J99" s="315"/>
      <c r="K99" s="314"/>
    </row>
    <row r="100" s="1" customFormat="1" ht="18.75" customHeight="1">
      <c r="B100" s="291"/>
      <c r="C100" s="291"/>
      <c r="D100" s="291"/>
      <c r="E100" s="291"/>
      <c r="F100" s="291"/>
      <c r="G100" s="291"/>
      <c r="H100" s="291"/>
      <c r="I100" s="291"/>
      <c r="J100" s="291"/>
      <c r="K100" s="291"/>
    </row>
    <row r="101" s="1" customFormat="1" ht="7.5" customHeight="1">
      <c r="B101" s="292"/>
      <c r="C101" s="293"/>
      <c r="D101" s="293"/>
      <c r="E101" s="293"/>
      <c r="F101" s="293"/>
      <c r="G101" s="293"/>
      <c r="H101" s="293"/>
      <c r="I101" s="293"/>
      <c r="J101" s="293"/>
      <c r="K101" s="294"/>
    </row>
    <row r="102" s="1" customFormat="1" ht="45" customHeight="1">
      <c r="B102" s="295"/>
      <c r="C102" s="296" t="s">
        <v>1338</v>
      </c>
      <c r="D102" s="296"/>
      <c r="E102" s="296"/>
      <c r="F102" s="296"/>
      <c r="G102" s="296"/>
      <c r="H102" s="296"/>
      <c r="I102" s="296"/>
      <c r="J102" s="296"/>
      <c r="K102" s="297"/>
    </row>
    <row r="103" s="1" customFormat="1" ht="17.25" customHeight="1">
      <c r="B103" s="295"/>
      <c r="C103" s="298" t="s">
        <v>1293</v>
      </c>
      <c r="D103" s="298"/>
      <c r="E103" s="298"/>
      <c r="F103" s="298" t="s">
        <v>1294</v>
      </c>
      <c r="G103" s="299"/>
      <c r="H103" s="298" t="s">
        <v>55</v>
      </c>
      <c r="I103" s="298" t="s">
        <v>58</v>
      </c>
      <c r="J103" s="298" t="s">
        <v>1295</v>
      </c>
      <c r="K103" s="297"/>
    </row>
    <row r="104" s="1" customFormat="1" ht="17.25" customHeight="1">
      <c r="B104" s="295"/>
      <c r="C104" s="300" t="s">
        <v>1296</v>
      </c>
      <c r="D104" s="300"/>
      <c r="E104" s="300"/>
      <c r="F104" s="301" t="s">
        <v>1297</v>
      </c>
      <c r="G104" s="302"/>
      <c r="H104" s="300"/>
      <c r="I104" s="300"/>
      <c r="J104" s="300" t="s">
        <v>1298</v>
      </c>
      <c r="K104" s="297"/>
    </row>
    <row r="105" s="1" customFormat="1" ht="5.25" customHeight="1">
      <c r="B105" s="295"/>
      <c r="C105" s="298"/>
      <c r="D105" s="298"/>
      <c r="E105" s="298"/>
      <c r="F105" s="298"/>
      <c r="G105" s="316"/>
      <c r="H105" s="298"/>
      <c r="I105" s="298"/>
      <c r="J105" s="298"/>
      <c r="K105" s="297"/>
    </row>
    <row r="106" s="1" customFormat="1" ht="15" customHeight="1">
      <c r="B106" s="295"/>
      <c r="C106" s="283" t="s">
        <v>54</v>
      </c>
      <c r="D106" s="305"/>
      <c r="E106" s="305"/>
      <c r="F106" s="306" t="s">
        <v>1299</v>
      </c>
      <c r="G106" s="283"/>
      <c r="H106" s="283" t="s">
        <v>1339</v>
      </c>
      <c r="I106" s="283" t="s">
        <v>1301</v>
      </c>
      <c r="J106" s="283">
        <v>20</v>
      </c>
      <c r="K106" s="297"/>
    </row>
    <row r="107" s="1" customFormat="1" ht="15" customHeight="1">
      <c r="B107" s="295"/>
      <c r="C107" s="283" t="s">
        <v>1302</v>
      </c>
      <c r="D107" s="283"/>
      <c r="E107" s="283"/>
      <c r="F107" s="306" t="s">
        <v>1299</v>
      </c>
      <c r="G107" s="283"/>
      <c r="H107" s="283" t="s">
        <v>1339</v>
      </c>
      <c r="I107" s="283" t="s">
        <v>1301</v>
      </c>
      <c r="J107" s="283">
        <v>120</v>
      </c>
      <c r="K107" s="297"/>
    </row>
    <row r="108" s="1" customFormat="1" ht="15" customHeight="1">
      <c r="B108" s="308"/>
      <c r="C108" s="283" t="s">
        <v>1304</v>
      </c>
      <c r="D108" s="283"/>
      <c r="E108" s="283"/>
      <c r="F108" s="306" t="s">
        <v>1305</v>
      </c>
      <c r="G108" s="283"/>
      <c r="H108" s="283" t="s">
        <v>1339</v>
      </c>
      <c r="I108" s="283" t="s">
        <v>1301</v>
      </c>
      <c r="J108" s="283">
        <v>50</v>
      </c>
      <c r="K108" s="297"/>
    </row>
    <row r="109" s="1" customFormat="1" ht="15" customHeight="1">
      <c r="B109" s="308"/>
      <c r="C109" s="283" t="s">
        <v>1307</v>
      </c>
      <c r="D109" s="283"/>
      <c r="E109" s="283"/>
      <c r="F109" s="306" t="s">
        <v>1299</v>
      </c>
      <c r="G109" s="283"/>
      <c r="H109" s="283" t="s">
        <v>1339</v>
      </c>
      <c r="I109" s="283" t="s">
        <v>1309</v>
      </c>
      <c r="J109" s="283"/>
      <c r="K109" s="297"/>
    </row>
    <row r="110" s="1" customFormat="1" ht="15" customHeight="1">
      <c r="B110" s="308"/>
      <c r="C110" s="283" t="s">
        <v>1318</v>
      </c>
      <c r="D110" s="283"/>
      <c r="E110" s="283"/>
      <c r="F110" s="306" t="s">
        <v>1305</v>
      </c>
      <c r="G110" s="283"/>
      <c r="H110" s="283" t="s">
        <v>1339</v>
      </c>
      <c r="I110" s="283" t="s">
        <v>1301</v>
      </c>
      <c r="J110" s="283">
        <v>50</v>
      </c>
      <c r="K110" s="297"/>
    </row>
    <row r="111" s="1" customFormat="1" ht="15" customHeight="1">
      <c r="B111" s="308"/>
      <c r="C111" s="283" t="s">
        <v>1326</v>
      </c>
      <c r="D111" s="283"/>
      <c r="E111" s="283"/>
      <c r="F111" s="306" t="s">
        <v>1305</v>
      </c>
      <c r="G111" s="283"/>
      <c r="H111" s="283" t="s">
        <v>1339</v>
      </c>
      <c r="I111" s="283" t="s">
        <v>1301</v>
      </c>
      <c r="J111" s="283">
        <v>50</v>
      </c>
      <c r="K111" s="297"/>
    </row>
    <row r="112" s="1" customFormat="1" ht="15" customHeight="1">
      <c r="B112" s="308"/>
      <c r="C112" s="283" t="s">
        <v>1324</v>
      </c>
      <c r="D112" s="283"/>
      <c r="E112" s="283"/>
      <c r="F112" s="306" t="s">
        <v>1305</v>
      </c>
      <c r="G112" s="283"/>
      <c r="H112" s="283" t="s">
        <v>1339</v>
      </c>
      <c r="I112" s="283" t="s">
        <v>1301</v>
      </c>
      <c r="J112" s="283">
        <v>50</v>
      </c>
      <c r="K112" s="297"/>
    </row>
    <row r="113" s="1" customFormat="1" ht="15" customHeight="1">
      <c r="B113" s="308"/>
      <c r="C113" s="283" t="s">
        <v>54</v>
      </c>
      <c r="D113" s="283"/>
      <c r="E113" s="283"/>
      <c r="F113" s="306" t="s">
        <v>1299</v>
      </c>
      <c r="G113" s="283"/>
      <c r="H113" s="283" t="s">
        <v>1340</v>
      </c>
      <c r="I113" s="283" t="s">
        <v>1301</v>
      </c>
      <c r="J113" s="283">
        <v>20</v>
      </c>
      <c r="K113" s="297"/>
    </row>
    <row r="114" s="1" customFormat="1" ht="15" customHeight="1">
      <c r="B114" s="308"/>
      <c r="C114" s="283" t="s">
        <v>1341</v>
      </c>
      <c r="D114" s="283"/>
      <c r="E114" s="283"/>
      <c r="F114" s="306" t="s">
        <v>1299</v>
      </c>
      <c r="G114" s="283"/>
      <c r="H114" s="283" t="s">
        <v>1342</v>
      </c>
      <c r="I114" s="283" t="s">
        <v>1301</v>
      </c>
      <c r="J114" s="283">
        <v>120</v>
      </c>
      <c r="K114" s="297"/>
    </row>
    <row r="115" s="1" customFormat="1" ht="15" customHeight="1">
      <c r="B115" s="308"/>
      <c r="C115" s="283" t="s">
        <v>39</v>
      </c>
      <c r="D115" s="283"/>
      <c r="E115" s="283"/>
      <c r="F115" s="306" t="s">
        <v>1299</v>
      </c>
      <c r="G115" s="283"/>
      <c r="H115" s="283" t="s">
        <v>1343</v>
      </c>
      <c r="I115" s="283" t="s">
        <v>1334</v>
      </c>
      <c r="J115" s="283"/>
      <c r="K115" s="297"/>
    </row>
    <row r="116" s="1" customFormat="1" ht="15" customHeight="1">
      <c r="B116" s="308"/>
      <c r="C116" s="283" t="s">
        <v>49</v>
      </c>
      <c r="D116" s="283"/>
      <c r="E116" s="283"/>
      <c r="F116" s="306" t="s">
        <v>1299</v>
      </c>
      <c r="G116" s="283"/>
      <c r="H116" s="283" t="s">
        <v>1344</v>
      </c>
      <c r="I116" s="283" t="s">
        <v>1334</v>
      </c>
      <c r="J116" s="283"/>
      <c r="K116" s="297"/>
    </row>
    <row r="117" s="1" customFormat="1" ht="15" customHeight="1">
      <c r="B117" s="308"/>
      <c r="C117" s="283" t="s">
        <v>58</v>
      </c>
      <c r="D117" s="283"/>
      <c r="E117" s="283"/>
      <c r="F117" s="306" t="s">
        <v>1299</v>
      </c>
      <c r="G117" s="283"/>
      <c r="H117" s="283" t="s">
        <v>1345</v>
      </c>
      <c r="I117" s="283" t="s">
        <v>1346</v>
      </c>
      <c r="J117" s="283"/>
      <c r="K117" s="297"/>
    </row>
    <row r="118" s="1" customFormat="1" ht="15" customHeight="1">
      <c r="B118" s="311"/>
      <c r="C118" s="317"/>
      <c r="D118" s="317"/>
      <c r="E118" s="317"/>
      <c r="F118" s="317"/>
      <c r="G118" s="317"/>
      <c r="H118" s="317"/>
      <c r="I118" s="317"/>
      <c r="J118" s="317"/>
      <c r="K118" s="313"/>
    </row>
    <row r="119" s="1" customFormat="1" ht="18.75" customHeight="1">
      <c r="B119" s="318"/>
      <c r="C119" s="319"/>
      <c r="D119" s="319"/>
      <c r="E119" s="319"/>
      <c r="F119" s="320"/>
      <c r="G119" s="319"/>
      <c r="H119" s="319"/>
      <c r="I119" s="319"/>
      <c r="J119" s="319"/>
      <c r="K119" s="318"/>
    </row>
    <row r="120" s="1" customFormat="1" ht="18.75" customHeight="1">
      <c r="B120" s="291"/>
      <c r="C120" s="291"/>
      <c r="D120" s="291"/>
      <c r="E120" s="291"/>
      <c r="F120" s="291"/>
      <c r="G120" s="291"/>
      <c r="H120" s="291"/>
      <c r="I120" s="291"/>
      <c r="J120" s="291"/>
      <c r="K120" s="291"/>
    </row>
    <row r="121" s="1" customFormat="1" ht="7.5" customHeight="1">
      <c r="B121" s="321"/>
      <c r="C121" s="322"/>
      <c r="D121" s="322"/>
      <c r="E121" s="322"/>
      <c r="F121" s="322"/>
      <c r="G121" s="322"/>
      <c r="H121" s="322"/>
      <c r="I121" s="322"/>
      <c r="J121" s="322"/>
      <c r="K121" s="323"/>
    </row>
    <row r="122" s="1" customFormat="1" ht="45" customHeight="1">
      <c r="B122" s="324"/>
      <c r="C122" s="274" t="s">
        <v>1347</v>
      </c>
      <c r="D122" s="274"/>
      <c r="E122" s="274"/>
      <c r="F122" s="274"/>
      <c r="G122" s="274"/>
      <c r="H122" s="274"/>
      <c r="I122" s="274"/>
      <c r="J122" s="274"/>
      <c r="K122" s="325"/>
    </row>
    <row r="123" s="1" customFormat="1" ht="17.25" customHeight="1">
      <c r="B123" s="326"/>
      <c r="C123" s="298" t="s">
        <v>1293</v>
      </c>
      <c r="D123" s="298"/>
      <c r="E123" s="298"/>
      <c r="F123" s="298" t="s">
        <v>1294</v>
      </c>
      <c r="G123" s="299"/>
      <c r="H123" s="298" t="s">
        <v>55</v>
      </c>
      <c r="I123" s="298" t="s">
        <v>58</v>
      </c>
      <c r="J123" s="298" t="s">
        <v>1295</v>
      </c>
      <c r="K123" s="327"/>
    </row>
    <row r="124" s="1" customFormat="1" ht="17.25" customHeight="1">
      <c r="B124" s="326"/>
      <c r="C124" s="300" t="s">
        <v>1296</v>
      </c>
      <c r="D124" s="300"/>
      <c r="E124" s="300"/>
      <c r="F124" s="301" t="s">
        <v>1297</v>
      </c>
      <c r="G124" s="302"/>
      <c r="H124" s="300"/>
      <c r="I124" s="300"/>
      <c r="J124" s="300" t="s">
        <v>1298</v>
      </c>
      <c r="K124" s="327"/>
    </row>
    <row r="125" s="1" customFormat="1" ht="5.25" customHeight="1">
      <c r="B125" s="328"/>
      <c r="C125" s="303"/>
      <c r="D125" s="303"/>
      <c r="E125" s="303"/>
      <c r="F125" s="303"/>
      <c r="G125" s="329"/>
      <c r="H125" s="303"/>
      <c r="I125" s="303"/>
      <c r="J125" s="303"/>
      <c r="K125" s="330"/>
    </row>
    <row r="126" s="1" customFormat="1" ht="15" customHeight="1">
      <c r="B126" s="328"/>
      <c r="C126" s="283" t="s">
        <v>1302</v>
      </c>
      <c r="D126" s="305"/>
      <c r="E126" s="305"/>
      <c r="F126" s="306" t="s">
        <v>1299</v>
      </c>
      <c r="G126" s="283"/>
      <c r="H126" s="283" t="s">
        <v>1339</v>
      </c>
      <c r="I126" s="283" t="s">
        <v>1301</v>
      </c>
      <c r="J126" s="283">
        <v>120</v>
      </c>
      <c r="K126" s="331"/>
    </row>
    <row r="127" s="1" customFormat="1" ht="15" customHeight="1">
      <c r="B127" s="328"/>
      <c r="C127" s="283" t="s">
        <v>1348</v>
      </c>
      <c r="D127" s="283"/>
      <c r="E127" s="283"/>
      <c r="F127" s="306" t="s">
        <v>1299</v>
      </c>
      <c r="G127" s="283"/>
      <c r="H127" s="283" t="s">
        <v>1349</v>
      </c>
      <c r="I127" s="283" t="s">
        <v>1301</v>
      </c>
      <c r="J127" s="283" t="s">
        <v>1350</v>
      </c>
      <c r="K127" s="331"/>
    </row>
    <row r="128" s="1" customFormat="1" ht="15" customHeight="1">
      <c r="B128" s="328"/>
      <c r="C128" s="283" t="s">
        <v>1247</v>
      </c>
      <c r="D128" s="283"/>
      <c r="E128" s="283"/>
      <c r="F128" s="306" t="s">
        <v>1299</v>
      </c>
      <c r="G128" s="283"/>
      <c r="H128" s="283" t="s">
        <v>1351</v>
      </c>
      <c r="I128" s="283" t="s">
        <v>1301</v>
      </c>
      <c r="J128" s="283" t="s">
        <v>1350</v>
      </c>
      <c r="K128" s="331"/>
    </row>
    <row r="129" s="1" customFormat="1" ht="15" customHeight="1">
      <c r="B129" s="328"/>
      <c r="C129" s="283" t="s">
        <v>1310</v>
      </c>
      <c r="D129" s="283"/>
      <c r="E129" s="283"/>
      <c r="F129" s="306" t="s">
        <v>1305</v>
      </c>
      <c r="G129" s="283"/>
      <c r="H129" s="283" t="s">
        <v>1311</v>
      </c>
      <c r="I129" s="283" t="s">
        <v>1301</v>
      </c>
      <c r="J129" s="283">
        <v>15</v>
      </c>
      <c r="K129" s="331"/>
    </row>
    <row r="130" s="1" customFormat="1" ht="15" customHeight="1">
      <c r="B130" s="328"/>
      <c r="C130" s="309" t="s">
        <v>1312</v>
      </c>
      <c r="D130" s="309"/>
      <c r="E130" s="309"/>
      <c r="F130" s="310" t="s">
        <v>1305</v>
      </c>
      <c r="G130" s="309"/>
      <c r="H130" s="309" t="s">
        <v>1313</v>
      </c>
      <c r="I130" s="309" t="s">
        <v>1301</v>
      </c>
      <c r="J130" s="309">
        <v>15</v>
      </c>
      <c r="K130" s="331"/>
    </row>
    <row r="131" s="1" customFormat="1" ht="15" customHeight="1">
      <c r="B131" s="328"/>
      <c r="C131" s="309" t="s">
        <v>1314</v>
      </c>
      <c r="D131" s="309"/>
      <c r="E131" s="309"/>
      <c r="F131" s="310" t="s">
        <v>1305</v>
      </c>
      <c r="G131" s="309"/>
      <c r="H131" s="309" t="s">
        <v>1315</v>
      </c>
      <c r="I131" s="309" t="s">
        <v>1301</v>
      </c>
      <c r="J131" s="309">
        <v>20</v>
      </c>
      <c r="K131" s="331"/>
    </row>
    <row r="132" s="1" customFormat="1" ht="15" customHeight="1">
      <c r="B132" s="328"/>
      <c r="C132" s="309" t="s">
        <v>1316</v>
      </c>
      <c r="D132" s="309"/>
      <c r="E132" s="309"/>
      <c r="F132" s="310" t="s">
        <v>1305</v>
      </c>
      <c r="G132" s="309"/>
      <c r="H132" s="309" t="s">
        <v>1317</v>
      </c>
      <c r="I132" s="309" t="s">
        <v>1301</v>
      </c>
      <c r="J132" s="309">
        <v>20</v>
      </c>
      <c r="K132" s="331"/>
    </row>
    <row r="133" s="1" customFormat="1" ht="15" customHeight="1">
      <c r="B133" s="328"/>
      <c r="C133" s="283" t="s">
        <v>1304</v>
      </c>
      <c r="D133" s="283"/>
      <c r="E133" s="283"/>
      <c r="F133" s="306" t="s">
        <v>1305</v>
      </c>
      <c r="G133" s="283"/>
      <c r="H133" s="283" t="s">
        <v>1339</v>
      </c>
      <c r="I133" s="283" t="s">
        <v>1301</v>
      </c>
      <c r="J133" s="283">
        <v>50</v>
      </c>
      <c r="K133" s="331"/>
    </row>
    <row r="134" s="1" customFormat="1" ht="15" customHeight="1">
      <c r="B134" s="328"/>
      <c r="C134" s="283" t="s">
        <v>1318</v>
      </c>
      <c r="D134" s="283"/>
      <c r="E134" s="283"/>
      <c r="F134" s="306" t="s">
        <v>1305</v>
      </c>
      <c r="G134" s="283"/>
      <c r="H134" s="283" t="s">
        <v>1339</v>
      </c>
      <c r="I134" s="283" t="s">
        <v>1301</v>
      </c>
      <c r="J134" s="283">
        <v>50</v>
      </c>
      <c r="K134" s="331"/>
    </row>
    <row r="135" s="1" customFormat="1" ht="15" customHeight="1">
      <c r="B135" s="328"/>
      <c r="C135" s="283" t="s">
        <v>1324</v>
      </c>
      <c r="D135" s="283"/>
      <c r="E135" s="283"/>
      <c r="F135" s="306" t="s">
        <v>1305</v>
      </c>
      <c r="G135" s="283"/>
      <c r="H135" s="283" t="s">
        <v>1339</v>
      </c>
      <c r="I135" s="283" t="s">
        <v>1301</v>
      </c>
      <c r="J135" s="283">
        <v>50</v>
      </c>
      <c r="K135" s="331"/>
    </row>
    <row r="136" s="1" customFormat="1" ht="15" customHeight="1">
      <c r="B136" s="328"/>
      <c r="C136" s="283" t="s">
        <v>1326</v>
      </c>
      <c r="D136" s="283"/>
      <c r="E136" s="283"/>
      <c r="F136" s="306" t="s">
        <v>1305</v>
      </c>
      <c r="G136" s="283"/>
      <c r="H136" s="283" t="s">
        <v>1339</v>
      </c>
      <c r="I136" s="283" t="s">
        <v>1301</v>
      </c>
      <c r="J136" s="283">
        <v>50</v>
      </c>
      <c r="K136" s="331"/>
    </row>
    <row r="137" s="1" customFormat="1" ht="15" customHeight="1">
      <c r="B137" s="328"/>
      <c r="C137" s="283" t="s">
        <v>1327</v>
      </c>
      <c r="D137" s="283"/>
      <c r="E137" s="283"/>
      <c r="F137" s="306" t="s">
        <v>1305</v>
      </c>
      <c r="G137" s="283"/>
      <c r="H137" s="283" t="s">
        <v>1352</v>
      </c>
      <c r="I137" s="283" t="s">
        <v>1301</v>
      </c>
      <c r="J137" s="283">
        <v>255</v>
      </c>
      <c r="K137" s="331"/>
    </row>
    <row r="138" s="1" customFormat="1" ht="15" customHeight="1">
      <c r="B138" s="328"/>
      <c r="C138" s="283" t="s">
        <v>1329</v>
      </c>
      <c r="D138" s="283"/>
      <c r="E138" s="283"/>
      <c r="F138" s="306" t="s">
        <v>1299</v>
      </c>
      <c r="G138" s="283"/>
      <c r="H138" s="283" t="s">
        <v>1353</v>
      </c>
      <c r="I138" s="283" t="s">
        <v>1331</v>
      </c>
      <c r="J138" s="283"/>
      <c r="K138" s="331"/>
    </row>
    <row r="139" s="1" customFormat="1" ht="15" customHeight="1">
      <c r="B139" s="328"/>
      <c r="C139" s="283" t="s">
        <v>1332</v>
      </c>
      <c r="D139" s="283"/>
      <c r="E139" s="283"/>
      <c r="F139" s="306" t="s">
        <v>1299</v>
      </c>
      <c r="G139" s="283"/>
      <c r="H139" s="283" t="s">
        <v>1354</v>
      </c>
      <c r="I139" s="283" t="s">
        <v>1334</v>
      </c>
      <c r="J139" s="283"/>
      <c r="K139" s="331"/>
    </row>
    <row r="140" s="1" customFormat="1" ht="15" customHeight="1">
      <c r="B140" s="328"/>
      <c r="C140" s="283" t="s">
        <v>1335</v>
      </c>
      <c r="D140" s="283"/>
      <c r="E140" s="283"/>
      <c r="F140" s="306" t="s">
        <v>1299</v>
      </c>
      <c r="G140" s="283"/>
      <c r="H140" s="283" t="s">
        <v>1335</v>
      </c>
      <c r="I140" s="283" t="s">
        <v>1334</v>
      </c>
      <c r="J140" s="283"/>
      <c r="K140" s="331"/>
    </row>
    <row r="141" s="1" customFormat="1" ht="15" customHeight="1">
      <c r="B141" s="328"/>
      <c r="C141" s="283" t="s">
        <v>39</v>
      </c>
      <c r="D141" s="283"/>
      <c r="E141" s="283"/>
      <c r="F141" s="306" t="s">
        <v>1299</v>
      </c>
      <c r="G141" s="283"/>
      <c r="H141" s="283" t="s">
        <v>1355</v>
      </c>
      <c r="I141" s="283" t="s">
        <v>1334</v>
      </c>
      <c r="J141" s="283"/>
      <c r="K141" s="331"/>
    </row>
    <row r="142" s="1" customFormat="1" ht="15" customHeight="1">
      <c r="B142" s="328"/>
      <c r="C142" s="283" t="s">
        <v>1356</v>
      </c>
      <c r="D142" s="283"/>
      <c r="E142" s="283"/>
      <c r="F142" s="306" t="s">
        <v>1299</v>
      </c>
      <c r="G142" s="283"/>
      <c r="H142" s="283" t="s">
        <v>1357</v>
      </c>
      <c r="I142" s="283" t="s">
        <v>1334</v>
      </c>
      <c r="J142" s="283"/>
      <c r="K142" s="331"/>
    </row>
    <row r="143" s="1" customFormat="1" ht="15" customHeight="1">
      <c r="B143" s="332"/>
      <c r="C143" s="333"/>
      <c r="D143" s="333"/>
      <c r="E143" s="333"/>
      <c r="F143" s="333"/>
      <c r="G143" s="333"/>
      <c r="H143" s="333"/>
      <c r="I143" s="333"/>
      <c r="J143" s="333"/>
      <c r="K143" s="334"/>
    </row>
    <row r="144" s="1" customFormat="1" ht="18.75" customHeight="1">
      <c r="B144" s="319"/>
      <c r="C144" s="319"/>
      <c r="D144" s="319"/>
      <c r="E144" s="319"/>
      <c r="F144" s="320"/>
      <c r="G144" s="319"/>
      <c r="H144" s="319"/>
      <c r="I144" s="319"/>
      <c r="J144" s="319"/>
      <c r="K144" s="319"/>
    </row>
    <row r="145" s="1" customFormat="1" ht="18.75" customHeight="1">
      <c r="B145" s="291"/>
      <c r="C145" s="291"/>
      <c r="D145" s="291"/>
      <c r="E145" s="291"/>
      <c r="F145" s="291"/>
      <c r="G145" s="291"/>
      <c r="H145" s="291"/>
      <c r="I145" s="291"/>
      <c r="J145" s="291"/>
      <c r="K145" s="291"/>
    </row>
    <row r="146" s="1" customFormat="1" ht="7.5" customHeight="1">
      <c r="B146" s="292"/>
      <c r="C146" s="293"/>
      <c r="D146" s="293"/>
      <c r="E146" s="293"/>
      <c r="F146" s="293"/>
      <c r="G146" s="293"/>
      <c r="H146" s="293"/>
      <c r="I146" s="293"/>
      <c r="J146" s="293"/>
      <c r="K146" s="294"/>
    </row>
    <row r="147" s="1" customFormat="1" ht="45" customHeight="1">
      <c r="B147" s="295"/>
      <c r="C147" s="296" t="s">
        <v>1358</v>
      </c>
      <c r="D147" s="296"/>
      <c r="E147" s="296"/>
      <c r="F147" s="296"/>
      <c r="G147" s="296"/>
      <c r="H147" s="296"/>
      <c r="I147" s="296"/>
      <c r="J147" s="296"/>
      <c r="K147" s="297"/>
    </row>
    <row r="148" s="1" customFormat="1" ht="17.25" customHeight="1">
      <c r="B148" s="295"/>
      <c r="C148" s="298" t="s">
        <v>1293</v>
      </c>
      <c r="D148" s="298"/>
      <c r="E148" s="298"/>
      <c r="F148" s="298" t="s">
        <v>1294</v>
      </c>
      <c r="G148" s="299"/>
      <c r="H148" s="298" t="s">
        <v>55</v>
      </c>
      <c r="I148" s="298" t="s">
        <v>58</v>
      </c>
      <c r="J148" s="298" t="s">
        <v>1295</v>
      </c>
      <c r="K148" s="297"/>
    </row>
    <row r="149" s="1" customFormat="1" ht="17.25" customHeight="1">
      <c r="B149" s="295"/>
      <c r="C149" s="300" t="s">
        <v>1296</v>
      </c>
      <c r="D149" s="300"/>
      <c r="E149" s="300"/>
      <c r="F149" s="301" t="s">
        <v>1297</v>
      </c>
      <c r="G149" s="302"/>
      <c r="H149" s="300"/>
      <c r="I149" s="300"/>
      <c r="J149" s="300" t="s">
        <v>1298</v>
      </c>
      <c r="K149" s="297"/>
    </row>
    <row r="150" s="1" customFormat="1" ht="5.25" customHeight="1">
      <c r="B150" s="308"/>
      <c r="C150" s="303"/>
      <c r="D150" s="303"/>
      <c r="E150" s="303"/>
      <c r="F150" s="303"/>
      <c r="G150" s="304"/>
      <c r="H150" s="303"/>
      <c r="I150" s="303"/>
      <c r="J150" s="303"/>
      <c r="K150" s="331"/>
    </row>
    <row r="151" s="1" customFormat="1" ht="15" customHeight="1">
      <c r="B151" s="308"/>
      <c r="C151" s="335" t="s">
        <v>1302</v>
      </c>
      <c r="D151" s="283"/>
      <c r="E151" s="283"/>
      <c r="F151" s="336" t="s">
        <v>1299</v>
      </c>
      <c r="G151" s="283"/>
      <c r="H151" s="335" t="s">
        <v>1339</v>
      </c>
      <c r="I151" s="335" t="s">
        <v>1301</v>
      </c>
      <c r="J151" s="335">
        <v>120</v>
      </c>
      <c r="K151" s="331"/>
    </row>
    <row r="152" s="1" customFormat="1" ht="15" customHeight="1">
      <c r="B152" s="308"/>
      <c r="C152" s="335" t="s">
        <v>1348</v>
      </c>
      <c r="D152" s="283"/>
      <c r="E152" s="283"/>
      <c r="F152" s="336" t="s">
        <v>1299</v>
      </c>
      <c r="G152" s="283"/>
      <c r="H152" s="335" t="s">
        <v>1359</v>
      </c>
      <c r="I152" s="335" t="s">
        <v>1301</v>
      </c>
      <c r="J152" s="335" t="s">
        <v>1350</v>
      </c>
      <c r="K152" s="331"/>
    </row>
    <row r="153" s="1" customFormat="1" ht="15" customHeight="1">
      <c r="B153" s="308"/>
      <c r="C153" s="335" t="s">
        <v>1247</v>
      </c>
      <c r="D153" s="283"/>
      <c r="E153" s="283"/>
      <c r="F153" s="336" t="s">
        <v>1299</v>
      </c>
      <c r="G153" s="283"/>
      <c r="H153" s="335" t="s">
        <v>1360</v>
      </c>
      <c r="I153" s="335" t="s">
        <v>1301</v>
      </c>
      <c r="J153" s="335" t="s">
        <v>1350</v>
      </c>
      <c r="K153" s="331"/>
    </row>
    <row r="154" s="1" customFormat="1" ht="15" customHeight="1">
      <c r="B154" s="308"/>
      <c r="C154" s="335" t="s">
        <v>1304</v>
      </c>
      <c r="D154" s="283"/>
      <c r="E154" s="283"/>
      <c r="F154" s="336" t="s">
        <v>1305</v>
      </c>
      <c r="G154" s="283"/>
      <c r="H154" s="335" t="s">
        <v>1339</v>
      </c>
      <c r="I154" s="335" t="s">
        <v>1301</v>
      </c>
      <c r="J154" s="335">
        <v>50</v>
      </c>
      <c r="K154" s="331"/>
    </row>
    <row r="155" s="1" customFormat="1" ht="15" customHeight="1">
      <c r="B155" s="308"/>
      <c r="C155" s="335" t="s">
        <v>1307</v>
      </c>
      <c r="D155" s="283"/>
      <c r="E155" s="283"/>
      <c r="F155" s="336" t="s">
        <v>1299</v>
      </c>
      <c r="G155" s="283"/>
      <c r="H155" s="335" t="s">
        <v>1339</v>
      </c>
      <c r="I155" s="335" t="s">
        <v>1309</v>
      </c>
      <c r="J155" s="335"/>
      <c r="K155" s="331"/>
    </row>
    <row r="156" s="1" customFormat="1" ht="15" customHeight="1">
      <c r="B156" s="308"/>
      <c r="C156" s="335" t="s">
        <v>1318</v>
      </c>
      <c r="D156" s="283"/>
      <c r="E156" s="283"/>
      <c r="F156" s="336" t="s">
        <v>1305</v>
      </c>
      <c r="G156" s="283"/>
      <c r="H156" s="335" t="s">
        <v>1339</v>
      </c>
      <c r="I156" s="335" t="s">
        <v>1301</v>
      </c>
      <c r="J156" s="335">
        <v>50</v>
      </c>
      <c r="K156" s="331"/>
    </row>
    <row r="157" s="1" customFormat="1" ht="15" customHeight="1">
      <c r="B157" s="308"/>
      <c r="C157" s="335" t="s">
        <v>1326</v>
      </c>
      <c r="D157" s="283"/>
      <c r="E157" s="283"/>
      <c r="F157" s="336" t="s">
        <v>1305</v>
      </c>
      <c r="G157" s="283"/>
      <c r="H157" s="335" t="s">
        <v>1339</v>
      </c>
      <c r="I157" s="335" t="s">
        <v>1301</v>
      </c>
      <c r="J157" s="335">
        <v>50</v>
      </c>
      <c r="K157" s="331"/>
    </row>
    <row r="158" s="1" customFormat="1" ht="15" customHeight="1">
      <c r="B158" s="308"/>
      <c r="C158" s="335" t="s">
        <v>1324</v>
      </c>
      <c r="D158" s="283"/>
      <c r="E158" s="283"/>
      <c r="F158" s="336" t="s">
        <v>1305</v>
      </c>
      <c r="G158" s="283"/>
      <c r="H158" s="335" t="s">
        <v>1339</v>
      </c>
      <c r="I158" s="335" t="s">
        <v>1301</v>
      </c>
      <c r="J158" s="335">
        <v>50</v>
      </c>
      <c r="K158" s="331"/>
    </row>
    <row r="159" s="1" customFormat="1" ht="15" customHeight="1">
      <c r="B159" s="308"/>
      <c r="C159" s="335" t="s">
        <v>92</v>
      </c>
      <c r="D159" s="283"/>
      <c r="E159" s="283"/>
      <c r="F159" s="336" t="s">
        <v>1299</v>
      </c>
      <c r="G159" s="283"/>
      <c r="H159" s="335" t="s">
        <v>1361</v>
      </c>
      <c r="I159" s="335" t="s">
        <v>1301</v>
      </c>
      <c r="J159" s="335" t="s">
        <v>1362</v>
      </c>
      <c r="K159" s="331"/>
    </row>
    <row r="160" s="1" customFormat="1" ht="15" customHeight="1">
      <c r="B160" s="308"/>
      <c r="C160" s="335" t="s">
        <v>1363</v>
      </c>
      <c r="D160" s="283"/>
      <c r="E160" s="283"/>
      <c r="F160" s="336" t="s">
        <v>1299</v>
      </c>
      <c r="G160" s="283"/>
      <c r="H160" s="335" t="s">
        <v>1364</v>
      </c>
      <c r="I160" s="335" t="s">
        <v>1334</v>
      </c>
      <c r="J160" s="335"/>
      <c r="K160" s="331"/>
    </row>
    <row r="161" s="1" customFormat="1" ht="15" customHeight="1">
      <c r="B161" s="337"/>
      <c r="C161" s="317"/>
      <c r="D161" s="317"/>
      <c r="E161" s="317"/>
      <c r="F161" s="317"/>
      <c r="G161" s="317"/>
      <c r="H161" s="317"/>
      <c r="I161" s="317"/>
      <c r="J161" s="317"/>
      <c r="K161" s="338"/>
    </row>
    <row r="162" s="1" customFormat="1" ht="18.75" customHeight="1">
      <c r="B162" s="319"/>
      <c r="C162" s="329"/>
      <c r="D162" s="329"/>
      <c r="E162" s="329"/>
      <c r="F162" s="339"/>
      <c r="G162" s="329"/>
      <c r="H162" s="329"/>
      <c r="I162" s="329"/>
      <c r="J162" s="329"/>
      <c r="K162" s="319"/>
    </row>
    <row r="163" s="1" customFormat="1" ht="18.75" customHeight="1">
      <c r="B163" s="291"/>
      <c r="C163" s="291"/>
      <c r="D163" s="291"/>
      <c r="E163" s="291"/>
      <c r="F163" s="291"/>
      <c r="G163" s="291"/>
      <c r="H163" s="291"/>
      <c r="I163" s="291"/>
      <c r="J163" s="291"/>
      <c r="K163" s="291"/>
    </row>
    <row r="164" s="1" customFormat="1" ht="7.5" customHeight="1">
      <c r="B164" s="270"/>
      <c r="C164" s="271"/>
      <c r="D164" s="271"/>
      <c r="E164" s="271"/>
      <c r="F164" s="271"/>
      <c r="G164" s="271"/>
      <c r="H164" s="271"/>
      <c r="I164" s="271"/>
      <c r="J164" s="271"/>
      <c r="K164" s="272"/>
    </row>
    <row r="165" s="1" customFormat="1" ht="45" customHeight="1">
      <c r="B165" s="273"/>
      <c r="C165" s="274" t="s">
        <v>1365</v>
      </c>
      <c r="D165" s="274"/>
      <c r="E165" s="274"/>
      <c r="F165" s="274"/>
      <c r="G165" s="274"/>
      <c r="H165" s="274"/>
      <c r="I165" s="274"/>
      <c r="J165" s="274"/>
      <c r="K165" s="275"/>
    </row>
    <row r="166" s="1" customFormat="1" ht="17.25" customHeight="1">
      <c r="B166" s="273"/>
      <c r="C166" s="298" t="s">
        <v>1293</v>
      </c>
      <c r="D166" s="298"/>
      <c r="E166" s="298"/>
      <c r="F166" s="298" t="s">
        <v>1294</v>
      </c>
      <c r="G166" s="340"/>
      <c r="H166" s="341" t="s">
        <v>55</v>
      </c>
      <c r="I166" s="341" t="s">
        <v>58</v>
      </c>
      <c r="J166" s="298" t="s">
        <v>1295</v>
      </c>
      <c r="K166" s="275"/>
    </row>
    <row r="167" s="1" customFormat="1" ht="17.25" customHeight="1">
      <c r="B167" s="276"/>
      <c r="C167" s="300" t="s">
        <v>1296</v>
      </c>
      <c r="D167" s="300"/>
      <c r="E167" s="300"/>
      <c r="F167" s="301" t="s">
        <v>1297</v>
      </c>
      <c r="G167" s="342"/>
      <c r="H167" s="343"/>
      <c r="I167" s="343"/>
      <c r="J167" s="300" t="s">
        <v>1298</v>
      </c>
      <c r="K167" s="278"/>
    </row>
    <row r="168" s="1" customFormat="1" ht="5.25" customHeight="1">
      <c r="B168" s="308"/>
      <c r="C168" s="303"/>
      <c r="D168" s="303"/>
      <c r="E168" s="303"/>
      <c r="F168" s="303"/>
      <c r="G168" s="304"/>
      <c r="H168" s="303"/>
      <c r="I168" s="303"/>
      <c r="J168" s="303"/>
      <c r="K168" s="331"/>
    </row>
    <row r="169" s="1" customFormat="1" ht="15" customHeight="1">
      <c r="B169" s="308"/>
      <c r="C169" s="283" t="s">
        <v>1302</v>
      </c>
      <c r="D169" s="283"/>
      <c r="E169" s="283"/>
      <c r="F169" s="306" t="s">
        <v>1299</v>
      </c>
      <c r="G169" s="283"/>
      <c r="H169" s="283" t="s">
        <v>1339</v>
      </c>
      <c r="I169" s="283" t="s">
        <v>1301</v>
      </c>
      <c r="J169" s="283">
        <v>120</v>
      </c>
      <c r="K169" s="331"/>
    </row>
    <row r="170" s="1" customFormat="1" ht="15" customHeight="1">
      <c r="B170" s="308"/>
      <c r="C170" s="283" t="s">
        <v>1348</v>
      </c>
      <c r="D170" s="283"/>
      <c r="E170" s="283"/>
      <c r="F170" s="306" t="s">
        <v>1299</v>
      </c>
      <c r="G170" s="283"/>
      <c r="H170" s="283" t="s">
        <v>1349</v>
      </c>
      <c r="I170" s="283" t="s">
        <v>1301</v>
      </c>
      <c r="J170" s="283" t="s">
        <v>1350</v>
      </c>
      <c r="K170" s="331"/>
    </row>
    <row r="171" s="1" customFormat="1" ht="15" customHeight="1">
      <c r="B171" s="308"/>
      <c r="C171" s="283" t="s">
        <v>1247</v>
      </c>
      <c r="D171" s="283"/>
      <c r="E171" s="283"/>
      <c r="F171" s="306" t="s">
        <v>1299</v>
      </c>
      <c r="G171" s="283"/>
      <c r="H171" s="283" t="s">
        <v>1366</v>
      </c>
      <c r="I171" s="283" t="s">
        <v>1301</v>
      </c>
      <c r="J171" s="283" t="s">
        <v>1350</v>
      </c>
      <c r="K171" s="331"/>
    </row>
    <row r="172" s="1" customFormat="1" ht="15" customHeight="1">
      <c r="B172" s="308"/>
      <c r="C172" s="283" t="s">
        <v>1304</v>
      </c>
      <c r="D172" s="283"/>
      <c r="E172" s="283"/>
      <c r="F172" s="306" t="s">
        <v>1305</v>
      </c>
      <c r="G172" s="283"/>
      <c r="H172" s="283" t="s">
        <v>1366</v>
      </c>
      <c r="I172" s="283" t="s">
        <v>1301</v>
      </c>
      <c r="J172" s="283">
        <v>50</v>
      </c>
      <c r="K172" s="331"/>
    </row>
    <row r="173" s="1" customFormat="1" ht="15" customHeight="1">
      <c r="B173" s="308"/>
      <c r="C173" s="283" t="s">
        <v>1307</v>
      </c>
      <c r="D173" s="283"/>
      <c r="E173" s="283"/>
      <c r="F173" s="306" t="s">
        <v>1299</v>
      </c>
      <c r="G173" s="283"/>
      <c r="H173" s="283" t="s">
        <v>1366</v>
      </c>
      <c r="I173" s="283" t="s">
        <v>1309</v>
      </c>
      <c r="J173" s="283"/>
      <c r="K173" s="331"/>
    </row>
    <row r="174" s="1" customFormat="1" ht="15" customHeight="1">
      <c r="B174" s="308"/>
      <c r="C174" s="283" t="s">
        <v>1318</v>
      </c>
      <c r="D174" s="283"/>
      <c r="E174" s="283"/>
      <c r="F174" s="306" t="s">
        <v>1305</v>
      </c>
      <c r="G174" s="283"/>
      <c r="H174" s="283" t="s">
        <v>1366</v>
      </c>
      <c r="I174" s="283" t="s">
        <v>1301</v>
      </c>
      <c r="J174" s="283">
        <v>50</v>
      </c>
      <c r="K174" s="331"/>
    </row>
    <row r="175" s="1" customFormat="1" ht="15" customHeight="1">
      <c r="B175" s="308"/>
      <c r="C175" s="283" t="s">
        <v>1326</v>
      </c>
      <c r="D175" s="283"/>
      <c r="E175" s="283"/>
      <c r="F175" s="306" t="s">
        <v>1305</v>
      </c>
      <c r="G175" s="283"/>
      <c r="H175" s="283" t="s">
        <v>1366</v>
      </c>
      <c r="I175" s="283" t="s">
        <v>1301</v>
      </c>
      <c r="J175" s="283">
        <v>50</v>
      </c>
      <c r="K175" s="331"/>
    </row>
    <row r="176" s="1" customFormat="1" ht="15" customHeight="1">
      <c r="B176" s="308"/>
      <c r="C176" s="283" t="s">
        <v>1324</v>
      </c>
      <c r="D176" s="283"/>
      <c r="E176" s="283"/>
      <c r="F176" s="306" t="s">
        <v>1305</v>
      </c>
      <c r="G176" s="283"/>
      <c r="H176" s="283" t="s">
        <v>1366</v>
      </c>
      <c r="I176" s="283" t="s">
        <v>1301</v>
      </c>
      <c r="J176" s="283">
        <v>50</v>
      </c>
      <c r="K176" s="331"/>
    </row>
    <row r="177" s="1" customFormat="1" ht="15" customHeight="1">
      <c r="B177" s="308"/>
      <c r="C177" s="283" t="s">
        <v>105</v>
      </c>
      <c r="D177" s="283"/>
      <c r="E177" s="283"/>
      <c r="F177" s="306" t="s">
        <v>1299</v>
      </c>
      <c r="G177" s="283"/>
      <c r="H177" s="283" t="s">
        <v>1367</v>
      </c>
      <c r="I177" s="283" t="s">
        <v>1368</v>
      </c>
      <c r="J177" s="283"/>
      <c r="K177" s="331"/>
    </row>
    <row r="178" s="1" customFormat="1" ht="15" customHeight="1">
      <c r="B178" s="308"/>
      <c r="C178" s="283" t="s">
        <v>58</v>
      </c>
      <c r="D178" s="283"/>
      <c r="E178" s="283"/>
      <c r="F178" s="306" t="s">
        <v>1299</v>
      </c>
      <c r="G178" s="283"/>
      <c r="H178" s="283" t="s">
        <v>1369</v>
      </c>
      <c r="I178" s="283" t="s">
        <v>1370</v>
      </c>
      <c r="J178" s="283">
        <v>1</v>
      </c>
      <c r="K178" s="331"/>
    </row>
    <row r="179" s="1" customFormat="1" ht="15" customHeight="1">
      <c r="B179" s="308"/>
      <c r="C179" s="283" t="s">
        <v>54</v>
      </c>
      <c r="D179" s="283"/>
      <c r="E179" s="283"/>
      <c r="F179" s="306" t="s">
        <v>1299</v>
      </c>
      <c r="G179" s="283"/>
      <c r="H179" s="283" t="s">
        <v>1371</v>
      </c>
      <c r="I179" s="283" t="s">
        <v>1301</v>
      </c>
      <c r="J179" s="283">
        <v>20</v>
      </c>
      <c r="K179" s="331"/>
    </row>
    <row r="180" s="1" customFormat="1" ht="15" customHeight="1">
      <c r="B180" s="308"/>
      <c r="C180" s="283" t="s">
        <v>55</v>
      </c>
      <c r="D180" s="283"/>
      <c r="E180" s="283"/>
      <c r="F180" s="306" t="s">
        <v>1299</v>
      </c>
      <c r="G180" s="283"/>
      <c r="H180" s="283" t="s">
        <v>1372</v>
      </c>
      <c r="I180" s="283" t="s">
        <v>1301</v>
      </c>
      <c r="J180" s="283">
        <v>255</v>
      </c>
      <c r="K180" s="331"/>
    </row>
    <row r="181" s="1" customFormat="1" ht="15" customHeight="1">
      <c r="B181" s="308"/>
      <c r="C181" s="283" t="s">
        <v>106</v>
      </c>
      <c r="D181" s="283"/>
      <c r="E181" s="283"/>
      <c r="F181" s="306" t="s">
        <v>1299</v>
      </c>
      <c r="G181" s="283"/>
      <c r="H181" s="283" t="s">
        <v>1263</v>
      </c>
      <c r="I181" s="283" t="s">
        <v>1301</v>
      </c>
      <c r="J181" s="283">
        <v>10</v>
      </c>
      <c r="K181" s="331"/>
    </row>
    <row r="182" s="1" customFormat="1" ht="15" customHeight="1">
      <c r="B182" s="308"/>
      <c r="C182" s="283" t="s">
        <v>107</v>
      </c>
      <c r="D182" s="283"/>
      <c r="E182" s="283"/>
      <c r="F182" s="306" t="s">
        <v>1299</v>
      </c>
      <c r="G182" s="283"/>
      <c r="H182" s="283" t="s">
        <v>1373</v>
      </c>
      <c r="I182" s="283" t="s">
        <v>1334</v>
      </c>
      <c r="J182" s="283"/>
      <c r="K182" s="331"/>
    </row>
    <row r="183" s="1" customFormat="1" ht="15" customHeight="1">
      <c r="B183" s="308"/>
      <c r="C183" s="283" t="s">
        <v>1374</v>
      </c>
      <c r="D183" s="283"/>
      <c r="E183" s="283"/>
      <c r="F183" s="306" t="s">
        <v>1299</v>
      </c>
      <c r="G183" s="283"/>
      <c r="H183" s="283" t="s">
        <v>1375</v>
      </c>
      <c r="I183" s="283" t="s">
        <v>1334</v>
      </c>
      <c r="J183" s="283"/>
      <c r="K183" s="331"/>
    </row>
    <row r="184" s="1" customFormat="1" ht="15" customHeight="1">
      <c r="B184" s="308"/>
      <c r="C184" s="283" t="s">
        <v>1363</v>
      </c>
      <c r="D184" s="283"/>
      <c r="E184" s="283"/>
      <c r="F184" s="306" t="s">
        <v>1299</v>
      </c>
      <c r="G184" s="283"/>
      <c r="H184" s="283" t="s">
        <v>1376</v>
      </c>
      <c r="I184" s="283" t="s">
        <v>1334</v>
      </c>
      <c r="J184" s="283"/>
      <c r="K184" s="331"/>
    </row>
    <row r="185" s="1" customFormat="1" ht="15" customHeight="1">
      <c r="B185" s="308"/>
      <c r="C185" s="283" t="s">
        <v>109</v>
      </c>
      <c r="D185" s="283"/>
      <c r="E185" s="283"/>
      <c r="F185" s="306" t="s">
        <v>1305</v>
      </c>
      <c r="G185" s="283"/>
      <c r="H185" s="283" t="s">
        <v>1377</v>
      </c>
      <c r="I185" s="283" t="s">
        <v>1301</v>
      </c>
      <c r="J185" s="283">
        <v>50</v>
      </c>
      <c r="K185" s="331"/>
    </row>
    <row r="186" s="1" customFormat="1" ht="15" customHeight="1">
      <c r="B186" s="308"/>
      <c r="C186" s="283" t="s">
        <v>1378</v>
      </c>
      <c r="D186" s="283"/>
      <c r="E186" s="283"/>
      <c r="F186" s="306" t="s">
        <v>1305</v>
      </c>
      <c r="G186" s="283"/>
      <c r="H186" s="283" t="s">
        <v>1379</v>
      </c>
      <c r="I186" s="283" t="s">
        <v>1380</v>
      </c>
      <c r="J186" s="283"/>
      <c r="K186" s="331"/>
    </row>
    <row r="187" s="1" customFormat="1" ht="15" customHeight="1">
      <c r="B187" s="308"/>
      <c r="C187" s="283" t="s">
        <v>1381</v>
      </c>
      <c r="D187" s="283"/>
      <c r="E187" s="283"/>
      <c r="F187" s="306" t="s">
        <v>1305</v>
      </c>
      <c r="G187" s="283"/>
      <c r="H187" s="283" t="s">
        <v>1382</v>
      </c>
      <c r="I187" s="283" t="s">
        <v>1380</v>
      </c>
      <c r="J187" s="283"/>
      <c r="K187" s="331"/>
    </row>
    <row r="188" s="1" customFormat="1" ht="15" customHeight="1">
      <c r="B188" s="308"/>
      <c r="C188" s="283" t="s">
        <v>1383</v>
      </c>
      <c r="D188" s="283"/>
      <c r="E188" s="283"/>
      <c r="F188" s="306" t="s">
        <v>1305</v>
      </c>
      <c r="G188" s="283"/>
      <c r="H188" s="283" t="s">
        <v>1384</v>
      </c>
      <c r="I188" s="283" t="s">
        <v>1380</v>
      </c>
      <c r="J188" s="283"/>
      <c r="K188" s="331"/>
    </row>
    <row r="189" s="1" customFormat="1" ht="15" customHeight="1">
      <c r="B189" s="308"/>
      <c r="C189" s="344" t="s">
        <v>1385</v>
      </c>
      <c r="D189" s="283"/>
      <c r="E189" s="283"/>
      <c r="F189" s="306" t="s">
        <v>1305</v>
      </c>
      <c r="G189" s="283"/>
      <c r="H189" s="283" t="s">
        <v>1386</v>
      </c>
      <c r="I189" s="283" t="s">
        <v>1387</v>
      </c>
      <c r="J189" s="345" t="s">
        <v>1388</v>
      </c>
      <c r="K189" s="331"/>
    </row>
    <row r="190" s="1" customFormat="1" ht="15" customHeight="1">
      <c r="B190" s="308"/>
      <c r="C190" s="344" t="s">
        <v>43</v>
      </c>
      <c r="D190" s="283"/>
      <c r="E190" s="283"/>
      <c r="F190" s="306" t="s">
        <v>1299</v>
      </c>
      <c r="G190" s="283"/>
      <c r="H190" s="280" t="s">
        <v>1389</v>
      </c>
      <c r="I190" s="283" t="s">
        <v>1390</v>
      </c>
      <c r="J190" s="283"/>
      <c r="K190" s="331"/>
    </row>
    <row r="191" s="1" customFormat="1" ht="15" customHeight="1">
      <c r="B191" s="308"/>
      <c r="C191" s="344" t="s">
        <v>1391</v>
      </c>
      <c r="D191" s="283"/>
      <c r="E191" s="283"/>
      <c r="F191" s="306" t="s">
        <v>1299</v>
      </c>
      <c r="G191" s="283"/>
      <c r="H191" s="283" t="s">
        <v>1392</v>
      </c>
      <c r="I191" s="283" t="s">
        <v>1334</v>
      </c>
      <c r="J191" s="283"/>
      <c r="K191" s="331"/>
    </row>
    <row r="192" s="1" customFormat="1" ht="15" customHeight="1">
      <c r="B192" s="308"/>
      <c r="C192" s="344" t="s">
        <v>1393</v>
      </c>
      <c r="D192" s="283"/>
      <c r="E192" s="283"/>
      <c r="F192" s="306" t="s">
        <v>1299</v>
      </c>
      <c r="G192" s="283"/>
      <c r="H192" s="283" t="s">
        <v>1394</v>
      </c>
      <c r="I192" s="283" t="s">
        <v>1334</v>
      </c>
      <c r="J192" s="283"/>
      <c r="K192" s="331"/>
    </row>
    <row r="193" s="1" customFormat="1" ht="15" customHeight="1">
      <c r="B193" s="308"/>
      <c r="C193" s="344" t="s">
        <v>1395</v>
      </c>
      <c r="D193" s="283"/>
      <c r="E193" s="283"/>
      <c r="F193" s="306" t="s">
        <v>1305</v>
      </c>
      <c r="G193" s="283"/>
      <c r="H193" s="283" t="s">
        <v>1396</v>
      </c>
      <c r="I193" s="283" t="s">
        <v>1334</v>
      </c>
      <c r="J193" s="283"/>
      <c r="K193" s="331"/>
    </row>
    <row r="194" s="1" customFormat="1" ht="15" customHeight="1">
      <c r="B194" s="337"/>
      <c r="C194" s="346"/>
      <c r="D194" s="317"/>
      <c r="E194" s="317"/>
      <c r="F194" s="317"/>
      <c r="G194" s="317"/>
      <c r="H194" s="317"/>
      <c r="I194" s="317"/>
      <c r="J194" s="317"/>
      <c r="K194" s="338"/>
    </row>
    <row r="195" s="1" customFormat="1" ht="18.75" customHeight="1">
      <c r="B195" s="319"/>
      <c r="C195" s="329"/>
      <c r="D195" s="329"/>
      <c r="E195" s="329"/>
      <c r="F195" s="339"/>
      <c r="G195" s="329"/>
      <c r="H195" s="329"/>
      <c r="I195" s="329"/>
      <c r="J195" s="329"/>
      <c r="K195" s="319"/>
    </row>
    <row r="196" s="1" customFormat="1" ht="18.75" customHeight="1">
      <c r="B196" s="319"/>
      <c r="C196" s="329"/>
      <c r="D196" s="329"/>
      <c r="E196" s="329"/>
      <c r="F196" s="339"/>
      <c r="G196" s="329"/>
      <c r="H196" s="329"/>
      <c r="I196" s="329"/>
      <c r="J196" s="329"/>
      <c r="K196" s="319"/>
    </row>
    <row r="197" s="1" customFormat="1" ht="18.75" customHeight="1">
      <c r="B197" s="291"/>
      <c r="C197" s="291"/>
      <c r="D197" s="291"/>
      <c r="E197" s="291"/>
      <c r="F197" s="291"/>
      <c r="G197" s="291"/>
      <c r="H197" s="291"/>
      <c r="I197" s="291"/>
      <c r="J197" s="291"/>
      <c r="K197" s="291"/>
    </row>
    <row r="198" s="1" customFormat="1" ht="13.5">
      <c r="B198" s="270"/>
      <c r="C198" s="271"/>
      <c r="D198" s="271"/>
      <c r="E198" s="271"/>
      <c r="F198" s="271"/>
      <c r="G198" s="271"/>
      <c r="H198" s="271"/>
      <c r="I198" s="271"/>
      <c r="J198" s="271"/>
      <c r="K198" s="272"/>
    </row>
    <row r="199" s="1" customFormat="1" ht="21">
      <c r="B199" s="273"/>
      <c r="C199" s="274" t="s">
        <v>1397</v>
      </c>
      <c r="D199" s="274"/>
      <c r="E199" s="274"/>
      <c r="F199" s="274"/>
      <c r="G199" s="274"/>
      <c r="H199" s="274"/>
      <c r="I199" s="274"/>
      <c r="J199" s="274"/>
      <c r="K199" s="275"/>
    </row>
    <row r="200" s="1" customFormat="1" ht="25.5" customHeight="1">
      <c r="B200" s="273"/>
      <c r="C200" s="347" t="s">
        <v>1398</v>
      </c>
      <c r="D200" s="347"/>
      <c r="E200" s="347"/>
      <c r="F200" s="347" t="s">
        <v>1399</v>
      </c>
      <c r="G200" s="348"/>
      <c r="H200" s="347" t="s">
        <v>1400</v>
      </c>
      <c r="I200" s="347"/>
      <c r="J200" s="347"/>
      <c r="K200" s="275"/>
    </row>
    <row r="201" s="1" customFormat="1" ht="5.25" customHeight="1">
      <c r="B201" s="308"/>
      <c r="C201" s="303"/>
      <c r="D201" s="303"/>
      <c r="E201" s="303"/>
      <c r="F201" s="303"/>
      <c r="G201" s="329"/>
      <c r="H201" s="303"/>
      <c r="I201" s="303"/>
      <c r="J201" s="303"/>
      <c r="K201" s="331"/>
    </row>
    <row r="202" s="1" customFormat="1" ht="15" customHeight="1">
      <c r="B202" s="308"/>
      <c r="C202" s="283" t="s">
        <v>1390</v>
      </c>
      <c r="D202" s="283"/>
      <c r="E202" s="283"/>
      <c r="F202" s="306" t="s">
        <v>44</v>
      </c>
      <c r="G202" s="283"/>
      <c r="H202" s="283" t="s">
        <v>1401</v>
      </c>
      <c r="I202" s="283"/>
      <c r="J202" s="283"/>
      <c r="K202" s="331"/>
    </row>
    <row r="203" s="1" customFormat="1" ht="15" customHeight="1">
      <c r="B203" s="308"/>
      <c r="C203" s="283"/>
      <c r="D203" s="283"/>
      <c r="E203" s="283"/>
      <c r="F203" s="306" t="s">
        <v>45</v>
      </c>
      <c r="G203" s="283"/>
      <c r="H203" s="283" t="s">
        <v>1402</v>
      </c>
      <c r="I203" s="283"/>
      <c r="J203" s="283"/>
      <c r="K203" s="331"/>
    </row>
    <row r="204" s="1" customFormat="1" ht="15" customHeight="1">
      <c r="B204" s="308"/>
      <c r="C204" s="283"/>
      <c r="D204" s="283"/>
      <c r="E204" s="283"/>
      <c r="F204" s="306" t="s">
        <v>48</v>
      </c>
      <c r="G204" s="283"/>
      <c r="H204" s="283" t="s">
        <v>1403</v>
      </c>
      <c r="I204" s="283"/>
      <c r="J204" s="283"/>
      <c r="K204" s="331"/>
    </row>
    <row r="205" s="1" customFormat="1" ht="15" customHeight="1">
      <c r="B205" s="308"/>
      <c r="C205" s="283"/>
      <c r="D205" s="283"/>
      <c r="E205" s="283"/>
      <c r="F205" s="306" t="s">
        <v>46</v>
      </c>
      <c r="G205" s="283"/>
      <c r="H205" s="283" t="s">
        <v>1404</v>
      </c>
      <c r="I205" s="283"/>
      <c r="J205" s="283"/>
      <c r="K205" s="331"/>
    </row>
    <row r="206" s="1" customFormat="1" ht="15" customHeight="1">
      <c r="B206" s="308"/>
      <c r="C206" s="283"/>
      <c r="D206" s="283"/>
      <c r="E206" s="283"/>
      <c r="F206" s="306" t="s">
        <v>47</v>
      </c>
      <c r="G206" s="283"/>
      <c r="H206" s="283" t="s">
        <v>1405</v>
      </c>
      <c r="I206" s="283"/>
      <c r="J206" s="283"/>
      <c r="K206" s="331"/>
    </row>
    <row r="207" s="1" customFormat="1" ht="15" customHeight="1">
      <c r="B207" s="308"/>
      <c r="C207" s="283"/>
      <c r="D207" s="283"/>
      <c r="E207" s="283"/>
      <c r="F207" s="306"/>
      <c r="G207" s="283"/>
      <c r="H207" s="283"/>
      <c r="I207" s="283"/>
      <c r="J207" s="283"/>
      <c r="K207" s="331"/>
    </row>
    <row r="208" s="1" customFormat="1" ht="15" customHeight="1">
      <c r="B208" s="308"/>
      <c r="C208" s="283" t="s">
        <v>1346</v>
      </c>
      <c r="D208" s="283"/>
      <c r="E208" s="283"/>
      <c r="F208" s="306" t="s">
        <v>80</v>
      </c>
      <c r="G208" s="283"/>
      <c r="H208" s="283" t="s">
        <v>1406</v>
      </c>
      <c r="I208" s="283"/>
      <c r="J208" s="283"/>
      <c r="K208" s="331"/>
    </row>
    <row r="209" s="1" customFormat="1" ht="15" customHeight="1">
      <c r="B209" s="308"/>
      <c r="C209" s="283"/>
      <c r="D209" s="283"/>
      <c r="E209" s="283"/>
      <c r="F209" s="306" t="s">
        <v>1241</v>
      </c>
      <c r="G209" s="283"/>
      <c r="H209" s="283" t="s">
        <v>1242</v>
      </c>
      <c r="I209" s="283"/>
      <c r="J209" s="283"/>
      <c r="K209" s="331"/>
    </row>
    <row r="210" s="1" customFormat="1" ht="15" customHeight="1">
      <c r="B210" s="308"/>
      <c r="C210" s="283"/>
      <c r="D210" s="283"/>
      <c r="E210" s="283"/>
      <c r="F210" s="306" t="s">
        <v>1239</v>
      </c>
      <c r="G210" s="283"/>
      <c r="H210" s="283" t="s">
        <v>1407</v>
      </c>
      <c r="I210" s="283"/>
      <c r="J210" s="283"/>
      <c r="K210" s="331"/>
    </row>
    <row r="211" s="1" customFormat="1" ht="15" customHeight="1">
      <c r="B211" s="349"/>
      <c r="C211" s="283"/>
      <c r="D211" s="283"/>
      <c r="E211" s="283"/>
      <c r="F211" s="306" t="s">
        <v>1243</v>
      </c>
      <c r="G211" s="344"/>
      <c r="H211" s="335" t="s">
        <v>1244</v>
      </c>
      <c r="I211" s="335"/>
      <c r="J211" s="335"/>
      <c r="K211" s="350"/>
    </row>
    <row r="212" s="1" customFormat="1" ht="15" customHeight="1">
      <c r="B212" s="349"/>
      <c r="C212" s="283"/>
      <c r="D212" s="283"/>
      <c r="E212" s="283"/>
      <c r="F212" s="306" t="s">
        <v>1245</v>
      </c>
      <c r="G212" s="344"/>
      <c r="H212" s="335" t="s">
        <v>1408</v>
      </c>
      <c r="I212" s="335"/>
      <c r="J212" s="335"/>
      <c r="K212" s="350"/>
    </row>
    <row r="213" s="1" customFormat="1" ht="15" customHeight="1">
      <c r="B213" s="349"/>
      <c r="C213" s="283"/>
      <c r="D213" s="283"/>
      <c r="E213" s="283"/>
      <c r="F213" s="306"/>
      <c r="G213" s="344"/>
      <c r="H213" s="335"/>
      <c r="I213" s="335"/>
      <c r="J213" s="335"/>
      <c r="K213" s="350"/>
    </row>
    <row r="214" s="1" customFormat="1" ht="15" customHeight="1">
      <c r="B214" s="349"/>
      <c r="C214" s="283" t="s">
        <v>1370</v>
      </c>
      <c r="D214" s="283"/>
      <c r="E214" s="283"/>
      <c r="F214" s="306">
        <v>1</v>
      </c>
      <c r="G214" s="344"/>
      <c r="H214" s="335" t="s">
        <v>1409</v>
      </c>
      <c r="I214" s="335"/>
      <c r="J214" s="335"/>
      <c r="K214" s="350"/>
    </row>
    <row r="215" s="1" customFormat="1" ht="15" customHeight="1">
      <c r="B215" s="349"/>
      <c r="C215" s="283"/>
      <c r="D215" s="283"/>
      <c r="E215" s="283"/>
      <c r="F215" s="306">
        <v>2</v>
      </c>
      <c r="G215" s="344"/>
      <c r="H215" s="335" t="s">
        <v>1410</v>
      </c>
      <c r="I215" s="335"/>
      <c r="J215" s="335"/>
      <c r="K215" s="350"/>
    </row>
    <row r="216" s="1" customFormat="1" ht="15" customHeight="1">
      <c r="B216" s="349"/>
      <c r="C216" s="283"/>
      <c r="D216" s="283"/>
      <c r="E216" s="283"/>
      <c r="F216" s="306">
        <v>3</v>
      </c>
      <c r="G216" s="344"/>
      <c r="H216" s="335" t="s">
        <v>1411</v>
      </c>
      <c r="I216" s="335"/>
      <c r="J216" s="335"/>
      <c r="K216" s="350"/>
    </row>
    <row r="217" s="1" customFormat="1" ht="15" customHeight="1">
      <c r="B217" s="349"/>
      <c r="C217" s="283"/>
      <c r="D217" s="283"/>
      <c r="E217" s="283"/>
      <c r="F217" s="306">
        <v>4</v>
      </c>
      <c r="G217" s="344"/>
      <c r="H217" s="335" t="s">
        <v>1412</v>
      </c>
      <c r="I217" s="335"/>
      <c r="J217" s="335"/>
      <c r="K217" s="350"/>
    </row>
    <row r="218" s="1" customFormat="1" ht="12.75" customHeight="1">
      <c r="B218" s="351"/>
      <c r="C218" s="352"/>
      <c r="D218" s="352"/>
      <c r="E218" s="352"/>
      <c r="F218" s="352"/>
      <c r="G218" s="352"/>
      <c r="H218" s="352"/>
      <c r="I218" s="352"/>
      <c r="J218" s="352"/>
      <c r="K218" s="35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HONZAL\x</dc:creator>
  <cp:lastModifiedBy>HONZAL\x</cp:lastModifiedBy>
  <dcterms:created xsi:type="dcterms:W3CDTF">2022-05-11T11:59:26Z</dcterms:created>
  <dcterms:modified xsi:type="dcterms:W3CDTF">2022-05-11T11:59:31Z</dcterms:modified>
</cp:coreProperties>
</file>