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System\Temp\Mail0001\"/>
    </mc:Choice>
  </mc:AlternateContent>
  <bookViews>
    <workbookView xWindow="0" yWindow="0" windowWidth="0" windowHeight="0"/>
  </bookViews>
  <sheets>
    <sheet name="Rekapitulace stavby" sheetId="1" r:id="rId1"/>
    <sheet name="01 - SO 01  Obnova původn..." sheetId="2" r:id="rId2"/>
    <sheet name="02 - SO 02   Převedení de..." sheetId="3" r:id="rId3"/>
    <sheet name="03 - Vedlejší a ostatní n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SO 01  Obnova původn...'!$C$122:$K$204</definedName>
    <definedName name="_xlnm.Print_Area" localSheetId="1">'01 - SO 01  Obnova původn...'!$C$4:$J$76,'01 - SO 01  Obnova původn...'!$C$82:$J$104,'01 - SO 01  Obnova původn...'!$C$110:$J$204</definedName>
    <definedName name="_xlnm.Print_Titles" localSheetId="1">'01 - SO 01  Obnova původn...'!$122:$122</definedName>
    <definedName name="_xlnm._FilterDatabase" localSheetId="2" hidden="1">'02 - SO 02   Převedení de...'!$C$121:$K$270</definedName>
    <definedName name="_xlnm.Print_Area" localSheetId="2">'02 - SO 02   Převedení de...'!$C$4:$J$76,'02 - SO 02   Převedení de...'!$C$82:$J$103,'02 - SO 02   Převedení de...'!$C$109:$J$270</definedName>
    <definedName name="_xlnm.Print_Titles" localSheetId="2">'02 - SO 02   Převedení de...'!$121:$121</definedName>
    <definedName name="_xlnm._FilterDatabase" localSheetId="3" hidden="1">'03 - Vedlejší a ostatní n...'!$C$116:$K$144</definedName>
    <definedName name="_xlnm.Print_Area" localSheetId="3">'03 - Vedlejší a ostatní n...'!$C$4:$J$76,'03 - Vedlejší a ostatní n...'!$C$82:$J$98,'03 - Vedlejší a ostatní n...'!$C$104:$J$144</definedName>
    <definedName name="_xlnm.Print_Titles" localSheetId="3">'03 - Vedlejší a ostatní n...'!$116:$116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3" r="J37"/>
  <c r="J36"/>
  <c i="1" r="AY96"/>
  <c i="3" r="J35"/>
  <c i="1" r="AX96"/>
  <c i="3"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204"/>
  <c r="BH204"/>
  <c r="BG204"/>
  <c r="BF204"/>
  <c r="T204"/>
  <c r="T203"/>
  <c r="R204"/>
  <c r="R203"/>
  <c r="P204"/>
  <c r="P203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1" r="L90"/>
  <c r="AM90"/>
  <c r="AM89"/>
  <c r="L89"/>
  <c r="AM87"/>
  <c r="L87"/>
  <c r="L85"/>
  <c r="L84"/>
  <c i="2" r="J152"/>
  <c r="J186"/>
  <c r="J170"/>
  <c r="BK135"/>
  <c r="BK188"/>
  <c r="BK196"/>
  <c r="J190"/>
  <c r="J163"/>
  <c r="BK141"/>
  <c i="3" r="J198"/>
  <c r="J254"/>
  <c r="BK139"/>
  <c r="BK239"/>
  <c r="J131"/>
  <c r="BK129"/>
  <c r="BK159"/>
  <c r="J231"/>
  <c r="BK201"/>
  <c i="4" r="BK139"/>
  <c r="BK127"/>
  <c i="2" r="J161"/>
  <c r="J126"/>
  <c r="J165"/>
  <c r="J128"/>
  <c r="J200"/>
  <c r="F37"/>
  <c i="3" r="BK134"/>
  <c r="BK262"/>
  <c r="J260"/>
  <c i="4" r="J127"/>
  <c i="2" r="BK170"/>
  <c r="J132"/>
  <c i="3" r="BK125"/>
  <c r="J180"/>
  <c r="BK207"/>
  <c r="BK177"/>
  <c r="J134"/>
  <c r="J129"/>
  <c r="J270"/>
  <c r="J235"/>
  <c r="J139"/>
  <c r="J161"/>
  <c i="4" r="J121"/>
  <c i="2" r="F36"/>
  <c r="J149"/>
  <c i="3" r="BK243"/>
  <c r="J125"/>
  <c r="J256"/>
  <c r="J127"/>
  <c r="BK205"/>
  <c r="J219"/>
  <c r="BK258"/>
  <c r="J252"/>
  <c r="J248"/>
  <c r="J241"/>
  <c r="J191"/>
  <c r="J177"/>
  <c r="J267"/>
  <c r="J209"/>
  <c r="BK198"/>
  <c i="4" r="J136"/>
  <c r="J129"/>
  <c i="2" r="BK178"/>
  <c r="J135"/>
  <c i="3" r="J163"/>
  <c r="BK213"/>
  <c r="BK241"/>
  <c r="BK248"/>
  <c r="J201"/>
  <c r="J213"/>
  <c r="BK131"/>
  <c r="BK264"/>
  <c r="J264"/>
  <c r="J207"/>
  <c r="BK174"/>
  <c i="4" r="BK136"/>
  <c i="2" r="BK165"/>
  <c r="BK132"/>
  <c r="BK181"/>
  <c r="BK167"/>
  <c r="BK130"/>
  <c r="J34"/>
  <c i="3" r="J258"/>
  <c r="BK250"/>
  <c r="J243"/>
  <c r="BK233"/>
  <c r="J156"/>
  <c r="J211"/>
  <c r="J239"/>
  <c r="J169"/>
  <c i="4" r="J124"/>
  <c r="BK124"/>
  <c i="2" r="J144"/>
  <c r="J178"/>
  <c r="J158"/>
  <c r="J188"/>
  <c r="J196"/>
  <c r="J204"/>
  <c r="BK158"/>
  <c i="3" r="BK256"/>
  <c r="BK270"/>
  <c r="BK156"/>
  <c r="BK225"/>
  <c r="BK161"/>
  <c r="J143"/>
  <c i="4" r="BK142"/>
  <c r="J139"/>
  <c i="2" r="BK163"/>
  <c r="BK128"/>
  <c r="J173"/>
  <c r="J141"/>
  <c r="BK204"/>
  <c r="BK193"/>
  <c r="J167"/>
  <c r="BK144"/>
  <c i="3" r="BK196"/>
  <c r="BK219"/>
  <c r="J250"/>
  <c r="J237"/>
  <c r="BK169"/>
  <c r="J174"/>
  <c r="BK211"/>
  <c r="BK127"/>
  <c r="BK237"/>
  <c r="BK246"/>
  <c i="4" r="BK121"/>
  <c i="3" r="J159"/>
  <c r="J205"/>
  <c r="BK171"/>
  <c i="4" r="J119"/>
  <c i="2" r="BK149"/>
  <c r="BK190"/>
  <c r="J175"/>
  <c r="BK147"/>
  <c r="F34"/>
  <c i="3" r="BK191"/>
  <c r="BK235"/>
  <c r="BK267"/>
  <c r="J229"/>
  <c r="BK216"/>
  <c i="4" r="BK129"/>
  <c i="2" r="BK186"/>
  <c r="J147"/>
  <c i="3" r="BK252"/>
  <c r="J262"/>
  <c r="BK231"/>
  <c r="J203"/>
  <c r="BK209"/>
  <c r="BK163"/>
  <c r="BK180"/>
  <c r="BK143"/>
  <c r="J233"/>
  <c r="J196"/>
  <c i="4" r="J142"/>
  <c r="J132"/>
  <c i="2" r="BK173"/>
  <c r="J130"/>
  <c r="J181"/>
  <c r="BK161"/>
  <c r="BK126"/>
  <c r="BK200"/>
  <c r="J193"/>
  <c r="BK175"/>
  <c r="BK152"/>
  <c i="1" r="AS94"/>
  <c i="3" r="J216"/>
  <c r="J171"/>
  <c r="J225"/>
  <c r="BK203"/>
  <c r="J246"/>
  <c r="BK260"/>
  <c r="BK254"/>
  <c r="BK229"/>
  <c i="4" r="BK132"/>
  <c r="BK119"/>
  <c i="2" r="F35"/>
  <c l="1" r="BK125"/>
  <c r="J125"/>
  <c r="J98"/>
  <c r="BK185"/>
  <c r="J185"/>
  <c r="J101"/>
  <c r="P185"/>
  <c r="T125"/>
  <c r="T177"/>
  <c i="3" r="T124"/>
  <c r="P218"/>
  <c i="2" r="P169"/>
  <c i="3" r="BK218"/>
  <c r="J218"/>
  <c r="J100"/>
  <c i="2" r="R177"/>
  <c i="3" r="P124"/>
  <c r="P123"/>
  <c r="P122"/>
  <c i="1" r="AU96"/>
  <c i="3" r="R218"/>
  <c i="2" r="R185"/>
  <c i="3" r="P228"/>
  <c i="2" r="BK169"/>
  <c r="J169"/>
  <c r="J99"/>
  <c i="3" r="BK228"/>
  <c r="J228"/>
  <c r="J101"/>
  <c i="2" r="P125"/>
  <c r="P124"/>
  <c r="P123"/>
  <c i="1" r="AU95"/>
  <c i="2" r="P177"/>
  <c r="R169"/>
  <c i="3" r="T228"/>
  <c i="2" r="BK177"/>
  <c r="J177"/>
  <c r="J100"/>
  <c i="3" r="R124"/>
  <c r="R123"/>
  <c r="R122"/>
  <c i="2" r="R125"/>
  <c r="R124"/>
  <c r="R123"/>
  <c r="T185"/>
  <c i="3" r="R228"/>
  <c i="4" r="R118"/>
  <c r="R117"/>
  <c i="2" r="T169"/>
  <c i="3" r="BK124"/>
  <c r="J124"/>
  <c r="J98"/>
  <c r="T218"/>
  <c i="4" r="BK118"/>
  <c r="BK117"/>
  <c r="J117"/>
  <c r="P118"/>
  <c r="P117"/>
  <c i="1" r="AU97"/>
  <c i="4" r="T118"/>
  <c r="T117"/>
  <c i="2" r="BK203"/>
  <c r="J203"/>
  <c r="J103"/>
  <c i="3" r="BK269"/>
  <c r="J269"/>
  <c r="J102"/>
  <c i="2" r="BK199"/>
  <c r="J199"/>
  <c r="J102"/>
  <c i="3" r="BK215"/>
  <c r="J215"/>
  <c r="J99"/>
  <c i="4" r="E107"/>
  <c r="J89"/>
  <c r="BE124"/>
  <c r="BE129"/>
  <c r="BE132"/>
  <c r="BE121"/>
  <c r="BE136"/>
  <c r="F92"/>
  <c r="BE119"/>
  <c r="BE139"/>
  <c r="BE127"/>
  <c r="BE142"/>
  <c i="3" r="E112"/>
  <c r="F119"/>
  <c r="BE139"/>
  <c r="BE211"/>
  <c r="BE219"/>
  <c r="BE241"/>
  <c r="BE248"/>
  <c r="J116"/>
  <c r="BE159"/>
  <c r="BE169"/>
  <c r="BE213"/>
  <c r="BE239"/>
  <c r="BE262"/>
  <c r="BE264"/>
  <c r="BE127"/>
  <c r="BE196"/>
  <c r="BE233"/>
  <c r="BE237"/>
  <c r="BE243"/>
  <c r="BE270"/>
  <c r="BE163"/>
  <c r="BE180"/>
  <c r="BE267"/>
  <c r="BE125"/>
  <c r="BE131"/>
  <c r="BE161"/>
  <c r="BE201"/>
  <c r="BE207"/>
  <c r="BE225"/>
  <c r="BE254"/>
  <c r="BE177"/>
  <c r="BE198"/>
  <c r="BE235"/>
  <c r="BE171"/>
  <c r="BE191"/>
  <c r="BE256"/>
  <c r="BE156"/>
  <c r="BE174"/>
  <c r="BE205"/>
  <c r="BE229"/>
  <c r="BE252"/>
  <c r="BE203"/>
  <c r="BE246"/>
  <c r="BE250"/>
  <c r="BE258"/>
  <c r="BE260"/>
  <c i="2" r="BK124"/>
  <c r="BK123"/>
  <c r="J123"/>
  <c i="3" r="BE129"/>
  <c r="BE134"/>
  <c r="BE143"/>
  <c r="BE209"/>
  <c r="BE216"/>
  <c r="BE231"/>
  <c i="2" r="F92"/>
  <c r="J117"/>
  <c r="BE130"/>
  <c r="BE132"/>
  <c r="BE135"/>
  <c r="BE141"/>
  <c r="BE147"/>
  <c r="BE149"/>
  <c r="BE152"/>
  <c r="BE173"/>
  <c r="BE178"/>
  <c r="BE181"/>
  <c r="BE204"/>
  <c r="BE188"/>
  <c r="BE190"/>
  <c r="BE193"/>
  <c r="BE196"/>
  <c r="BE200"/>
  <c i="1" r="BB95"/>
  <c r="BC95"/>
  <c i="2" r="BE126"/>
  <c r="BE144"/>
  <c r="BE158"/>
  <c r="BE163"/>
  <c r="BE165"/>
  <c r="BE167"/>
  <c r="BE170"/>
  <c r="BE175"/>
  <c r="BE186"/>
  <c i="1" r="AW95"/>
  <c i="2" r="E85"/>
  <c r="BE128"/>
  <c r="BE161"/>
  <c i="1" r="BA95"/>
  <c r="BD95"/>
  <c i="3" r="F35"/>
  <c i="1" r="BB96"/>
  <c i="2" r="J30"/>
  <c i="4" r="F34"/>
  <c i="1" r="BA97"/>
  <c i="4" r="F35"/>
  <c i="1" r="BB97"/>
  <c i="4" r="J34"/>
  <c i="1" r="AW97"/>
  <c i="3" r="F36"/>
  <c i="1" r="BC96"/>
  <c i="4" r="F36"/>
  <c i="1" r="BC97"/>
  <c i="4" r="J30"/>
  <c i="3" r="J34"/>
  <c i="1" r="AW96"/>
  <c i="3" r="F34"/>
  <c i="1" r="BA96"/>
  <c i="4" r="F37"/>
  <c i="1" r="BD97"/>
  <c i="3" r="F37"/>
  <c i="1" r="BD96"/>
  <c i="3" l="1" r="T123"/>
  <c r="T122"/>
  <c i="2" r="T124"/>
  <c r="T123"/>
  <c i="1" r="AG97"/>
  <c i="3" r="BK123"/>
  <c r="BK122"/>
  <c r="J122"/>
  <c r="J96"/>
  <c i="4" r="J96"/>
  <c r="J118"/>
  <c r="J97"/>
  <c i="3" r="J123"/>
  <c r="J97"/>
  <c i="1" r="AG95"/>
  <c i="2" r="J96"/>
  <c r="J124"/>
  <c r="J97"/>
  <c i="1" r="AU94"/>
  <c i="3" r="F33"/>
  <c i="1" r="AZ96"/>
  <c i="3" r="J33"/>
  <c i="1" r="AV96"/>
  <c r="AT96"/>
  <c i="2" r="F33"/>
  <c i="1" r="AZ95"/>
  <c r="BA94"/>
  <c r="AW94"/>
  <c r="AK30"/>
  <c r="BC94"/>
  <c r="AY94"/>
  <c r="BB94"/>
  <c r="AX94"/>
  <c i="2" r="J33"/>
  <c i="1" r="AV95"/>
  <c r="AT95"/>
  <c r="AN95"/>
  <c i="4" r="F33"/>
  <c i="1" r="AZ97"/>
  <c r="BD94"/>
  <c r="W33"/>
  <c i="4" r="J33"/>
  <c i="1" r="AV97"/>
  <c r="AT97"/>
  <c r="AN97"/>
  <c i="3" r="J30"/>
  <c i="1" r="AG96"/>
  <c r="AG94"/>
  <c l="1" r="AN96"/>
  <c i="4" r="J39"/>
  <c i="3" r="J39"/>
  <c i="2" r="J39"/>
  <c i="1" r="W32"/>
  <c r="W30"/>
  <c r="W31"/>
  <c r="AZ94"/>
  <c r="AV94"/>
  <c r="AK29"/>
  <c r="AK26"/>
  <c l="1"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<sst xmlns="http://schemas.openxmlformats.org/spreadsheetml/2006/main">
  <si>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</si>
  <si>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</si>
  <si>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</si>
  <si>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</si>
  <si>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</si>
  <si>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{8844e32b-0f6f-4da1-9f61-ff0f8e50c52c}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</si>
  <si>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</si>
  <si>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</si>
  <si>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</si>
  <si>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</si>
  <si>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</si>
  <si>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</si>
  <si>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0,1</t>
  </si>
  <si>
    <t>Kód:</t>
  </si>
  <si>
    <t>346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</si>
  <si>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</si>
  <si>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</si>
  <si>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DOMAŽLICE - ŘEŠENÍ DEŠŤOVÝCH VOD Z AREÁLU ZIMNÍHO STADIONU</t>
  </si>
  <si>
    <t>KSO:</t>
  </si>
  <si>
    <t>CC-CZ:</t>
  </si>
  <si>
    <t>Místo:</t>
  </si>
  <si>
    <t>Domažlice</t>
  </si>
  <si>
    <t>Datum:</t>
  </si>
  <si>
    <t>24. 5. 2019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</si>
  <si>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</si>
  <si>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</si>
  <si>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</si>
  <si>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</si>
  <si>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</si>
  <si>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</si>
  <si>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</si>
  <si>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MEPOS Ing. Tanczošová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</si>
  <si>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</si>
  <si>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</si>
  <si>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</si>
  <si>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</si>
  <si>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</si>
  <si>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</si>
  <si>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</si>
  <si>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</si>
  <si>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</si>
  <si>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</si>
  <si>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</si>
  <si>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</si>
  <si>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</si>
  <si>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</si>
  <si>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</si>
  <si>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</si>
  <si>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</si>
  <si>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</si>
  <si>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</si>
  <si>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</si>
  <si>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</si>
  <si>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</si>
  <si>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</si>
  <si>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</si>
  <si>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</si>
  <si>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</si>
  <si>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</si>
  <si>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</si>
  <si>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</si>
  <si>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</si>
  <si>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</si>
  <si>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</si>
  <si>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</si>
  <si>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</si>
  <si>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</si>
  <si>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</si>
  <si>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</si>
  <si>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</si>
  <si>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</si>
  <si>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</si>
  <si>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</si>
  <si>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</si>
  <si>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</si>
  <si>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</si>
  <si>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</si>
  <si>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</si>
  <si>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</si>
  <si>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</si>
  <si>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</si>
  <si>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01  Obnova původní údolní nivy</t>
  </si>
  <si>
    <t>ING</t>
  </si>
  <si>
    <t>1</t>
  </si>
  <si>
    <t>{4c527af5-02a1-4ddf-90fd-a3d363e3376f}</t>
  </si>
  <si>
    <t>2</t>
  </si>
  <si>
    <t>02</t>
  </si>
  <si>
    <t xml:space="preserve">SO 02   Převedení dešťových vod ze zimního stadionu</t>
  </si>
  <si>
    <t>{99621cec-a45f-47c0-a8aa-5048b6ae59a6}</t>
  </si>
  <si>
    <t>03</t>
  </si>
  <si>
    <t>Vedlejší a ostatní náklady</t>
  </si>
  <si>
    <t>VON</t>
  </si>
  <si>
    <t>{89cf591e-884d-4109-9bd0-543448654685}</t>
  </si>
  <si>
    <t>KRYCÍ LIST SOUPISU PRACÍ</t>
  </si>
  <si>
    <t>Objekt:</t>
  </si>
  <si>
    <t xml:space="preserve">01 - SO 01  Obnova původní údolní nivy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</si>
  <si>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</si>
  <si>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</si>
  <si>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</si>
  <si>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</si>
  <si>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</si>
  <si>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</si>
  <si>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</si>
  <si>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</si>
  <si>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</si>
  <si>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</si>
  <si>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</si>
  <si>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</si>
  <si>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</si>
  <si>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</si>
  <si>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</si>
  <si>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</si>
  <si>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</si>
  <si>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</si>
  <si>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</si>
  <si>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</si>
  <si>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</si>
  <si>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</si>
  <si>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</si>
  <si>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</si>
  <si>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</si>
  <si>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</si>
  <si>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</si>
  <si>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</si>
  <si>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</si>
  <si>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</si>
  <si>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</si>
  <si>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</si>
  <si>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</si>
  <si>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</si>
  <si>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152317643</t>
  </si>
  <si>
    <t>VV</t>
  </si>
  <si>
    <t>120*4,0</t>
  </si>
  <si>
    <t>115101301</t>
  </si>
  <si>
    <t>Pohotovost čerpací soupravy pro dopravní výšku do 10 m přítok do 500 l/min</t>
  </si>
  <si>
    <t>den</t>
  </si>
  <si>
    <t>-498338158</t>
  </si>
  <si>
    <t>"cca 4 měsíců "4*30</t>
  </si>
  <si>
    <t>3</t>
  </si>
  <si>
    <t>111201101</t>
  </si>
  <si>
    <t>Odstranění křovin a stromů průměru kmene do 100 mm i s kořeny z celkové plochy do 1000 m2</t>
  </si>
  <si>
    <t>m2</t>
  </si>
  <si>
    <t>-366104136</t>
  </si>
  <si>
    <t>750,0</t>
  </si>
  <si>
    <t>122201102</t>
  </si>
  <si>
    <t>Odkopávky a prokopávky nezapažené v hornině tř. 3 objem do 1000 m3 s naložením na dopravní prostředek</t>
  </si>
  <si>
    <t>m3</t>
  </si>
  <si>
    <t>1173784731</t>
  </si>
  <si>
    <t>"kubatorový list"</t>
  </si>
  <si>
    <t xml:space="preserve">"MVN zátopa"   1070,0-546,1</t>
  </si>
  <si>
    <t>5</t>
  </si>
  <si>
    <t>124203101</t>
  </si>
  <si>
    <t>Vykopávky do 1000 m3 pro koryta vodotečí v hornině tř. 3 s naložením na dopravní prostředek</t>
  </si>
  <si>
    <t>-1673522957</t>
  </si>
  <si>
    <t>"příloha 2.1 "</t>
  </si>
  <si>
    <t xml:space="preserve">"výkop koryta vodoteče "  163,0*(1,0+4,0)/2*0,7</t>
  </si>
  <si>
    <t xml:space="preserve">"výkop pro těsnící zářezy"  8,0*(1,0+3,0)/2*2,0*8</t>
  </si>
  <si>
    <t xml:space="preserve">"čelní výust - betonový pas"  5,0*1,2*0,8</t>
  </si>
  <si>
    <t>Součet</t>
  </si>
  <si>
    <t>6</t>
  </si>
  <si>
    <t>172103000R</t>
  </si>
  <si>
    <t xml:space="preserve">Zřízení těsnicích zářezů z vhodné zeminy </t>
  </si>
  <si>
    <t>1493711678</t>
  </si>
  <si>
    <t>"výpočet v pol. 122201102"</t>
  </si>
  <si>
    <t>256,0</t>
  </si>
  <si>
    <t>7</t>
  </si>
  <si>
    <t>174101103R</t>
  </si>
  <si>
    <t>Zásyp koryta vodoteče sypaninou se zhutněním</t>
  </si>
  <si>
    <t>-1784228890</t>
  </si>
  <si>
    <t>"původní koryto vodoteče"</t>
  </si>
  <si>
    <t>368,0</t>
  </si>
  <si>
    <t>8</t>
  </si>
  <si>
    <t>182101101</t>
  </si>
  <si>
    <t>Svahování v zářezech v hornině tř. 1 až 4</t>
  </si>
  <si>
    <t>-1250717534</t>
  </si>
  <si>
    <t>"koryto vodoteče" 2*163,0*1,1</t>
  </si>
  <si>
    <t>9</t>
  </si>
  <si>
    <t>182201101</t>
  </si>
  <si>
    <t>Svahování násypů</t>
  </si>
  <si>
    <t>286968038</t>
  </si>
  <si>
    <t>"svahy tůní"</t>
  </si>
  <si>
    <t>1325,0</t>
  </si>
  <si>
    <t>10</t>
  </si>
  <si>
    <t>162201102</t>
  </si>
  <si>
    <t xml:space="preserve">Vodorovné přemístění výkopku </t>
  </si>
  <si>
    <t>-1250476170</t>
  </si>
  <si>
    <t>"přebytečná zemina uložena na deponii v blízkosti polosuchého poldru</t>
  </si>
  <si>
    <t xml:space="preserve">" bilance zeminy - výpočet v pol. 122201102,124203101, 162301101R  "</t>
  </si>
  <si>
    <t>523,9+546,1</t>
  </si>
  <si>
    <t>-(256,0+368+75,0)</t>
  </si>
  <si>
    <t>11</t>
  </si>
  <si>
    <t>162301101R</t>
  </si>
  <si>
    <t xml:space="preserve">Vodorovné přemístění zeminy - ornice přes 50 m do 500 m </t>
  </si>
  <si>
    <t>171996592</t>
  </si>
  <si>
    <t>"použije vhodná zemina k zatravnění"</t>
  </si>
  <si>
    <t>75,0</t>
  </si>
  <si>
    <t>12</t>
  </si>
  <si>
    <t>167101102R</t>
  </si>
  <si>
    <t xml:space="preserve">Nakládání zeminy -  ornice na mezideponii</t>
  </si>
  <si>
    <t>-1801292089</t>
  </si>
  <si>
    <t>13</t>
  </si>
  <si>
    <t>181301111</t>
  </si>
  <si>
    <t>Rozprostření ornice tl vrstvy do 100 mm pl přes 500 m2 v rovině nebo ve svahu do 1:5</t>
  </si>
  <si>
    <t>1906134688</t>
  </si>
  <si>
    <t>14</t>
  </si>
  <si>
    <t>181451121</t>
  </si>
  <si>
    <t>Založení lučního trávníku výsevem plochy přes 1000 m2 v rovině a ve svahu do 1:5</t>
  </si>
  <si>
    <t>2132151519</t>
  </si>
  <si>
    <t>M</t>
  </si>
  <si>
    <t>00572472</t>
  </si>
  <si>
    <t>osivo směs travní krajinná-rovinná</t>
  </si>
  <si>
    <t>kg</t>
  </si>
  <si>
    <t>1460091080</t>
  </si>
  <si>
    <t>750,0*0,025</t>
  </si>
  <si>
    <t>Zakládání</t>
  </si>
  <si>
    <t>16</t>
  </si>
  <si>
    <t>212752000R</t>
  </si>
  <si>
    <t>Trativod z drenážních trubek plastových flexibilních D do 100 mm včetně lože otevřený výkop</t>
  </si>
  <si>
    <t>m</t>
  </si>
  <si>
    <t>2009812767</t>
  </si>
  <si>
    <t>"svodné dreny - vč. přepojení na stávající odvodnění"</t>
  </si>
  <si>
    <t>130,0</t>
  </si>
  <si>
    <t>17</t>
  </si>
  <si>
    <t>213141111</t>
  </si>
  <si>
    <t>Zřízení vrstvy z geotextilie v rovině nebo ve sklonu do 1:5 š do 3 m</t>
  </si>
  <si>
    <t>2142266271</t>
  </si>
  <si>
    <t xml:space="preserve">" čelní výusť"  3,5</t>
  </si>
  <si>
    <t>18</t>
  </si>
  <si>
    <t>69311035</t>
  </si>
  <si>
    <t>geotextilie filtrační</t>
  </si>
  <si>
    <t>-910516333</t>
  </si>
  <si>
    <t>3,5</t>
  </si>
  <si>
    <t>Svislé a kompletní konstrukce</t>
  </si>
  <si>
    <t>19</t>
  </si>
  <si>
    <t>321213345</t>
  </si>
  <si>
    <t xml:space="preserve">Zdivo  z lomového kamene vodních staveb obkladní s vyspárováním</t>
  </si>
  <si>
    <t>1708583116</t>
  </si>
  <si>
    <t>"příloha D.13- čelní výust "</t>
  </si>
  <si>
    <t xml:space="preserve">"kamenný pas"  6,0*0,6*0,6</t>
  </si>
  <si>
    <t>20</t>
  </si>
  <si>
    <t>321311116</t>
  </si>
  <si>
    <t>Konstrukce vodních staveb z betonu prostého mrazuvzdorného tř. C 30/37 , XC3, XF3 (S1)</t>
  </si>
  <si>
    <t>1637028660</t>
  </si>
  <si>
    <t>"příloha D.13 - čelní výust"</t>
  </si>
  <si>
    <t>"zajišťovací betonový pas"</t>
  </si>
  <si>
    <t>5,0*1,2*0,8</t>
  </si>
  <si>
    <t>Vodorovné konstrukce</t>
  </si>
  <si>
    <t>462511270</t>
  </si>
  <si>
    <t>Zához z lomového kamene bez proštěrkování z terénu hmotnost do 200 kg</t>
  </si>
  <si>
    <t>1172875006</t>
  </si>
  <si>
    <t>12,0*4,0*0,3</t>
  </si>
  <si>
    <t>22</t>
  </si>
  <si>
    <t>462519002</t>
  </si>
  <si>
    <t>Příplatek za urovnání ploch záhozu z lomového kamene hmotnost do 200 kg</t>
  </si>
  <si>
    <t>513945951</t>
  </si>
  <si>
    <t>12,0*4,0</t>
  </si>
  <si>
    <t>23</t>
  </si>
  <si>
    <t>463212111</t>
  </si>
  <si>
    <t>Rovnanina z lomového kamene upraveného s vyklínováním spár úlomky kamene</t>
  </si>
  <si>
    <t>-1770475607</t>
  </si>
  <si>
    <t>(5,0*4,0*0,4)+(5,0*1,1*0,5)</t>
  </si>
  <si>
    <t>24</t>
  </si>
  <si>
    <t>457541111</t>
  </si>
  <si>
    <t>Podkladní vrstvy ze štěrkodrti tl. 100</t>
  </si>
  <si>
    <t>1624415113</t>
  </si>
  <si>
    <t>"příloha d.13 - čelní výust"</t>
  </si>
  <si>
    <t xml:space="preserve">"pod rovnaninu"  (5,0*4,0*0,10)+(5,0*1,1*0,10)</t>
  </si>
  <si>
    <t>25</t>
  </si>
  <si>
    <t>462511370R</t>
  </si>
  <si>
    <t xml:space="preserve">Stabilizační pás z velkých lomových kamenů  200-500 kg uložených na štět s vyklínováním</t>
  </si>
  <si>
    <t>-1842860606</t>
  </si>
  <si>
    <t>"příloha D.1, D.9"</t>
  </si>
  <si>
    <t>10*6,0*0,8*0,5</t>
  </si>
  <si>
    <t>Trubní vedení</t>
  </si>
  <si>
    <t>26</t>
  </si>
  <si>
    <t>879230000R</t>
  </si>
  <si>
    <t xml:space="preserve">Seříznutí potrubí DN 400 </t>
  </si>
  <si>
    <t>-231207326</t>
  </si>
  <si>
    <t xml:space="preserve">"příloha D.13 - výustní objekt - potrubí dešťových vod ze zimního stadionu cca" </t>
  </si>
  <si>
    <t>1,6</t>
  </si>
  <si>
    <t>998</t>
  </si>
  <si>
    <t>Přesun hmot</t>
  </si>
  <si>
    <t>27</t>
  </si>
  <si>
    <t>998332011</t>
  </si>
  <si>
    <t xml:space="preserve">Přesun hmot pro úpravy vodních toků </t>
  </si>
  <si>
    <t>t</t>
  </si>
  <si>
    <t>1181860404</t>
  </si>
  <si>
    <t xml:space="preserve">02 - SO 02   Převedení dešťových vod ze zimního stadionu</t>
  </si>
  <si>
    <t>-1648395399</t>
  </si>
  <si>
    <t>60,0*2,0</t>
  </si>
  <si>
    <t>1879271027</t>
  </si>
  <si>
    <t>60,0</t>
  </si>
  <si>
    <t>119001401</t>
  </si>
  <si>
    <t>Dočasné zajištění potrubí vodovodu</t>
  </si>
  <si>
    <t>1008552935</t>
  </si>
  <si>
    <t>1,3</t>
  </si>
  <si>
    <t>119001423</t>
  </si>
  <si>
    <t xml:space="preserve">Dočasné zajištění kabelů </t>
  </si>
  <si>
    <t>-207080173</t>
  </si>
  <si>
    <t xml:space="preserve">"příloha D.4 -   cca 15,0 m podél (  st. 0,164-0,177)"</t>
  </si>
  <si>
    <t>15,0</t>
  </si>
  <si>
    <t>120001101</t>
  </si>
  <si>
    <t>Příplatek za ztížení odkopávky nebo prokkopávky v blízkosti inženýrských sítí</t>
  </si>
  <si>
    <t>-1876947864</t>
  </si>
  <si>
    <t>"výpočet v pol.119001401, 119001423"</t>
  </si>
  <si>
    <t>15,0*1,0</t>
  </si>
  <si>
    <t>1,3*1,5</t>
  </si>
  <si>
    <t>121101101</t>
  </si>
  <si>
    <t>Sejmutí ornice s přemístěním na vzdálenost do 50 m</t>
  </si>
  <si>
    <t>-640184406</t>
  </si>
  <si>
    <t>"příloha D.10 - zatravněný povrch "</t>
  </si>
  <si>
    <t>"rýha vč. pojezdového pruhu cca 3,0m"</t>
  </si>
  <si>
    <t>177,5*3,0*0,10</t>
  </si>
  <si>
    <t>132201202</t>
  </si>
  <si>
    <t>Hloubení rýh š do 2000 mm v hornině tř. 3 objemu do 1000 m3 s naložením na dopravní prostředek</t>
  </si>
  <si>
    <t>1326465281</t>
  </si>
  <si>
    <t>"příloha D.13, D.11"</t>
  </si>
  <si>
    <t>4,0*1,0*0,9</t>
  </si>
  <si>
    <t>11,9*(1,0+4,46)/2*1,1</t>
  </si>
  <si>
    <t>115,2*(4,46+4,62+4,36+4,15)/4*1,1</t>
  </si>
  <si>
    <t>30,6*(4,15+3,89+3,15)/3*1,1</t>
  </si>
  <si>
    <t>15,8*(3,15+2,95)/2*1,1</t>
  </si>
  <si>
    <t xml:space="preserve">"+ připojení přípojky UV 3,3 m"    5,3</t>
  </si>
  <si>
    <t xml:space="preserve">"+ rozšíření pro čelní výust"   12,0</t>
  </si>
  <si>
    <t xml:space="preserve">"- ornice"  -177,5*1,1*0,10</t>
  </si>
  <si>
    <t>Mezisoučet</t>
  </si>
  <si>
    <t>"zatřídění hor. 3-50%, hor.4-50%"</t>
  </si>
  <si>
    <t>773,0/100*50</t>
  </si>
  <si>
    <t>132301202</t>
  </si>
  <si>
    <t>Hloubení rýh š do 2000 mm v hornině tř. 4 objemu do 1000 m3 s naložením na dopravní prostředek</t>
  </si>
  <si>
    <t>-960420382</t>
  </si>
  <si>
    <t>"výpočet v pol. 132201202"</t>
  </si>
  <si>
    <t>151101102</t>
  </si>
  <si>
    <t>Zřízení příložného pažení a rozepření stěn rýh hl do 4 m</t>
  </si>
  <si>
    <t>-1380558068</t>
  </si>
  <si>
    <t>11,9*(1,0+4,46)/2*2</t>
  </si>
  <si>
    <t>151101112</t>
  </si>
  <si>
    <t>Odstranění příložného pažení a rozepření stěn rýh hl do 4 m</t>
  </si>
  <si>
    <t>1205245537</t>
  </si>
  <si>
    <t>65,0</t>
  </si>
  <si>
    <t>151101103</t>
  </si>
  <si>
    <t>Zřízení příložného pažení a rozepření stěn rýh hl do 8 m</t>
  </si>
  <si>
    <t>1469754468</t>
  </si>
  <si>
    <t>115,2*(4,46+4,62+4,36+4,15)/4*2</t>
  </si>
  <si>
    <t>30,6*(4,15+3,89+3,15)/3*2</t>
  </si>
  <si>
    <t>15,8*(3,15+2,95)/2*2</t>
  </si>
  <si>
    <t>2,0*2,95*2</t>
  </si>
  <si>
    <t>151101113</t>
  </si>
  <si>
    <t>Odstranění příložného pažení a rozepření stěn rýh hl do 8 m</t>
  </si>
  <si>
    <t>1301272512</t>
  </si>
  <si>
    <t>1349,7</t>
  </si>
  <si>
    <t>161101102</t>
  </si>
  <si>
    <t>Svislé přemístění výkopku z horniny tř. 1 až 4 hl výkopu do 4 m</t>
  </si>
  <si>
    <t>-2010603251</t>
  </si>
  <si>
    <t>"ceník 800-1, příloha 8, tabulka II - 55%</t>
  </si>
  <si>
    <t>773,0/100*55</t>
  </si>
  <si>
    <t>162301101</t>
  </si>
  <si>
    <t>Vodorovné přemístění do 500 m výkopku z horniny tř. 1 až 4</t>
  </si>
  <si>
    <t>2102854465</t>
  </si>
  <si>
    <t>"výpočet v pol.174101101 - výkopek na mezideponii a zpět na zásyp"</t>
  </si>
  <si>
    <t>577,5+577,5</t>
  </si>
  <si>
    <t>167101102</t>
  </si>
  <si>
    <t>Nakládání výkopku z hornin tř. 1 až 4 přes 100 m3</t>
  </si>
  <si>
    <t>-216558038</t>
  </si>
  <si>
    <t>"na mezideponii pro zásyp"</t>
  </si>
  <si>
    <t>577,5</t>
  </si>
  <si>
    <t>174101101</t>
  </si>
  <si>
    <t>Zásyp rýhy nebo kolem objektů sypaninou se zhutněním</t>
  </si>
  <si>
    <t>-1206505049</t>
  </si>
  <si>
    <t xml:space="preserve">"příloha D.11 "     773,0</t>
  </si>
  <si>
    <t>"-štěrkopískové lože"</t>
  </si>
  <si>
    <t>-177,5*1,1*0,10</t>
  </si>
  <si>
    <t>"- obsyp štěrkopískem"</t>
  </si>
  <si>
    <t xml:space="preserve"> -177,5*1,1*0,70</t>
  </si>
  <si>
    <t xml:space="preserve">"- OP šachet"  -27,3</t>
  </si>
  <si>
    <t xml:space="preserve">"- OP čelní výust"  -12,0</t>
  </si>
  <si>
    <t xml:space="preserve">"přebytečná zemina  195,5  m3 "</t>
  </si>
  <si>
    <t>175151101</t>
  </si>
  <si>
    <t xml:space="preserve">Obsypání potrubí </t>
  </si>
  <si>
    <t>-970401704</t>
  </si>
  <si>
    <t>"příloha D.11 "</t>
  </si>
  <si>
    <t>177,5*1,1*0,70</t>
  </si>
  <si>
    <t xml:space="preserve">"- potrubí DN 400"  - 177,5*0,145</t>
  </si>
  <si>
    <t>583312000</t>
  </si>
  <si>
    <t>štěrkopísek</t>
  </si>
  <si>
    <t>-1099742076</t>
  </si>
  <si>
    <t>111,0*1,9</t>
  </si>
  <si>
    <t>162201102R</t>
  </si>
  <si>
    <t xml:space="preserve">Vodorovné přemístění ornice do 50 m </t>
  </si>
  <si>
    <t>-37956163</t>
  </si>
  <si>
    <t>" mezideponie"</t>
  </si>
  <si>
    <t>53,3</t>
  </si>
  <si>
    <t xml:space="preserve">Nakládání  ornice na mezideponii</t>
  </si>
  <si>
    <t>-849687917</t>
  </si>
  <si>
    <t>1807991101</t>
  </si>
  <si>
    <t>177,5*3,0</t>
  </si>
  <si>
    <t>-1816870688</t>
  </si>
  <si>
    <t>532,5</t>
  </si>
  <si>
    <t>-1855353378</t>
  </si>
  <si>
    <t>532,5*0,025</t>
  </si>
  <si>
    <t>184800002R</t>
  </si>
  <si>
    <t>Odstranění ochrany stromů bedněním</t>
  </si>
  <si>
    <t>-372485200</t>
  </si>
  <si>
    <t>5*4</t>
  </si>
  <si>
    <t>184810001R</t>
  </si>
  <si>
    <t>Zřízení ochrany stromů bedněním</t>
  </si>
  <si>
    <t>1621312664</t>
  </si>
  <si>
    <t>171000001R</t>
  </si>
  <si>
    <t>Hutnící zkoušky</t>
  </si>
  <si>
    <t>kus</t>
  </si>
  <si>
    <t>-1729510917</t>
  </si>
  <si>
    <t>3,0</t>
  </si>
  <si>
    <t>28</t>
  </si>
  <si>
    <t>212752212</t>
  </si>
  <si>
    <t>2140385836</t>
  </si>
  <si>
    <t>173,5</t>
  </si>
  <si>
    <t>29</t>
  </si>
  <si>
    <t>451573111</t>
  </si>
  <si>
    <t>Lože pod potrubí otevřený výkop ze štěrkopísku</t>
  </si>
  <si>
    <t>1499783520</t>
  </si>
  <si>
    <t xml:space="preserve">"příloha D.11 -  pod potrubí "</t>
  </si>
  <si>
    <t>177,5*1,1*0,10</t>
  </si>
  <si>
    <t>"pod šachty"</t>
  </si>
  <si>
    <t>5*2,0*2,0*0,10</t>
  </si>
  <si>
    <t>30</t>
  </si>
  <si>
    <t>452311131</t>
  </si>
  <si>
    <t xml:space="preserve">Podkladní desky z betonu prostého tř. C 12/15  XC1 otevřený výkop</t>
  </si>
  <si>
    <t>-1918503448</t>
  </si>
  <si>
    <t>"příloha D.5 - šachty"</t>
  </si>
  <si>
    <t>5*1,5*1,5*0,10</t>
  </si>
  <si>
    <t>31</t>
  </si>
  <si>
    <t>871390310</t>
  </si>
  <si>
    <t>Montáž kanalizačního potrubí hladkého plnostěnného SN 10 z polypropylenu DN 400</t>
  </si>
  <si>
    <t>1161745463</t>
  </si>
  <si>
    <t>177,5+3,3</t>
  </si>
  <si>
    <t>32</t>
  </si>
  <si>
    <t>28617007</t>
  </si>
  <si>
    <t>trubka kanalizační PP plnostěnná třívrstvá DN 400x1000 mm SN 10</t>
  </si>
  <si>
    <t>-1044478420</t>
  </si>
  <si>
    <t>180,8</t>
  </si>
  <si>
    <t>33</t>
  </si>
  <si>
    <t>877390440</t>
  </si>
  <si>
    <t>Montáž šachtových vložek na kanalizačním potrubí z PP trub DN 400</t>
  </si>
  <si>
    <t>677281850</t>
  </si>
  <si>
    <t>10,0</t>
  </si>
  <si>
    <t>34</t>
  </si>
  <si>
    <t>28617484</t>
  </si>
  <si>
    <t>vložka šachtová kanalizace PP korugované DN 400</t>
  </si>
  <si>
    <t>-683534270</t>
  </si>
  <si>
    <t>35</t>
  </si>
  <si>
    <t>892000000R</t>
  </si>
  <si>
    <t>Kamerová prohlídka</t>
  </si>
  <si>
    <t>1213527215</t>
  </si>
  <si>
    <t>177,5</t>
  </si>
  <si>
    <t>36</t>
  </si>
  <si>
    <t>892392121</t>
  </si>
  <si>
    <t>Tlaková zkouška vzduchem potrubí DN 400 těsnícím vakem ucpávkovým</t>
  </si>
  <si>
    <t>úsek</t>
  </si>
  <si>
    <t>1834632419</t>
  </si>
  <si>
    <t>4,0</t>
  </si>
  <si>
    <t>37</t>
  </si>
  <si>
    <t>877265000R</t>
  </si>
  <si>
    <t>Přepojení stávající UV do nově vybudované šachty</t>
  </si>
  <si>
    <t>kpl</t>
  </si>
  <si>
    <t>-1959881553</t>
  </si>
  <si>
    <t>1,0</t>
  </si>
  <si>
    <t>38</t>
  </si>
  <si>
    <t>894411131</t>
  </si>
  <si>
    <t>Zřízení šachet kanalizačních z betonových dílců na potrubí DN nad 300 do 400 dno beton tř. C 25/30</t>
  </si>
  <si>
    <t>1085034397</t>
  </si>
  <si>
    <t>"příloha D.12 - tabulka šachet Š1, Š2, Š3, Š4, Š5"</t>
  </si>
  <si>
    <t>5,0</t>
  </si>
  <si>
    <t>39</t>
  </si>
  <si>
    <t>59224062</t>
  </si>
  <si>
    <t>dno betonové šachtové kulaté DN 1000 x 800 x150</t>
  </si>
  <si>
    <t>294324278</t>
  </si>
  <si>
    <t>40</t>
  </si>
  <si>
    <t>59224070</t>
  </si>
  <si>
    <t>skruž betonová DN 1000x1000x120 PS</t>
  </si>
  <si>
    <t>654725850</t>
  </si>
  <si>
    <t>8,0</t>
  </si>
  <si>
    <t>41</t>
  </si>
  <si>
    <t>59224068</t>
  </si>
  <si>
    <t xml:space="preserve">skruž betonová DN 1000x500x120  PS </t>
  </si>
  <si>
    <t>-1786982869</t>
  </si>
  <si>
    <t>2,0</t>
  </si>
  <si>
    <t>42</t>
  </si>
  <si>
    <t>59224066</t>
  </si>
  <si>
    <t xml:space="preserve">skruž betonová DN 1000x250x120  PS</t>
  </si>
  <si>
    <t>1487085136</t>
  </si>
  <si>
    <t>43</t>
  </si>
  <si>
    <t>59224312</t>
  </si>
  <si>
    <t xml:space="preserve">kónus šachetní betonový kapsové plastové stupadlo 1000/600/120 </t>
  </si>
  <si>
    <t>-1993956773</t>
  </si>
  <si>
    <t>44</t>
  </si>
  <si>
    <t>59224176</t>
  </si>
  <si>
    <t>prstenec šachtový vyrovnávací betonový 625x120x80mm</t>
  </si>
  <si>
    <t>58119643</t>
  </si>
  <si>
    <t>45</t>
  </si>
  <si>
    <t>59224187</t>
  </si>
  <si>
    <t>prstenec šachtový vyrovnávací betonový 625x120x100mm</t>
  </si>
  <si>
    <t>-1506812138</t>
  </si>
  <si>
    <t>6,0</t>
  </si>
  <si>
    <t>46</t>
  </si>
  <si>
    <t>59224188</t>
  </si>
  <si>
    <t>prstenec šachtový vyrovnávací betonový 625x120x120mm</t>
  </si>
  <si>
    <t>-1619549790</t>
  </si>
  <si>
    <t>47</t>
  </si>
  <si>
    <t>59224348</t>
  </si>
  <si>
    <t>těsnění elastomerové pro spojení šachetních dílů DN 1000</t>
  </si>
  <si>
    <t>-104599419</t>
  </si>
  <si>
    <t>22,0</t>
  </si>
  <si>
    <t>48</t>
  </si>
  <si>
    <t>899104112</t>
  </si>
  <si>
    <t>Osazení poklopů včetně rámů pro třídu zatížení D400</t>
  </si>
  <si>
    <t>185150858</t>
  </si>
  <si>
    <t xml:space="preserve">"tabulka šachet  - Š1-Š5"</t>
  </si>
  <si>
    <t>49</t>
  </si>
  <si>
    <t>28661935</t>
  </si>
  <si>
    <t>poklop šachtový litinový dno DN 600 pro třídu zatížení D400</t>
  </si>
  <si>
    <t>-997069087</t>
  </si>
  <si>
    <t>50</t>
  </si>
  <si>
    <t>998276101</t>
  </si>
  <si>
    <t>Přesun hmot pro trubní vedení z trub z plastických hmot otevřený výkop</t>
  </si>
  <si>
    <t>-8891457</t>
  </si>
  <si>
    <t>03 - Vedlejší a ostatní náklady</t>
  </si>
  <si>
    <t>VRN - Vedlejší rozpočtové náklady</t>
  </si>
  <si>
    <t>VRN</t>
  </si>
  <si>
    <t>Vedlejší rozpočtové náklady</t>
  </si>
  <si>
    <t>012103000</t>
  </si>
  <si>
    <t>Geodetické práce před výstavbou - vytýčení stavby</t>
  </si>
  <si>
    <t>1024</t>
  </si>
  <si>
    <t>-1752305013</t>
  </si>
  <si>
    <t>012303000</t>
  </si>
  <si>
    <t>Geodetické zaměření skutečného provedení stavby</t>
  </si>
  <si>
    <t>1657587935</t>
  </si>
  <si>
    <t>" vč nákladů na provedení skutečného zaměření stavby v rozsahu nezbytném pro zápis změny do katastru nemovitostí"</t>
  </si>
  <si>
    <t>013254001</t>
  </si>
  <si>
    <t xml:space="preserve">Dokumentace skutečného  provedení stavby</t>
  </si>
  <si>
    <t>1441058303</t>
  </si>
  <si>
    <t>"zpracování a předání DSPS 3x paré+ 1xCD, ZSPS 3x paré+ 1x CD, fotodokumentace"</t>
  </si>
  <si>
    <t>012203000</t>
  </si>
  <si>
    <t>Vytýčení podzemních sítí</t>
  </si>
  <si>
    <t>Kpl</t>
  </si>
  <si>
    <t>-916227109</t>
  </si>
  <si>
    <t>032103000</t>
  </si>
  <si>
    <t>Zařízení staveniště</t>
  </si>
  <si>
    <t>816921929</t>
  </si>
  <si>
    <t>"zajištění a zabezpečení staveniště, zřízení a následná likvidace staveniště vč. přístupů, skladu atd."</t>
  </si>
  <si>
    <t>091504000</t>
  </si>
  <si>
    <t>Náklady související s publikační činností</t>
  </si>
  <si>
    <t>2131107440</t>
  </si>
  <si>
    <t xml:space="preserve">"zajištění umístění štítku o povolení stavby na viditelném místě" </t>
  </si>
  <si>
    <t>" oznámení o zahájení prací oblastnímu inspektorátu práce "</t>
  </si>
  <si>
    <t>043103000</t>
  </si>
  <si>
    <t xml:space="preserve">Inženýrská čínnost  a ostatní měření, zkoušky</t>
  </si>
  <si>
    <t>1813946856</t>
  </si>
  <si>
    <t>"zajištění a provedení zkoušek a rozborů nutných pro řádné provádění a dokončení díla dle PD"</t>
  </si>
  <si>
    <t>034203000</t>
  </si>
  <si>
    <t>Havarijní a protipovodňový plán</t>
  </si>
  <si>
    <t>kpl…</t>
  </si>
  <si>
    <t>-537215381</t>
  </si>
  <si>
    <t>"provedení opatření vyplývajících z havarijního a protipovodňového plánu, aktualizace povodňového a havarijního plánu"</t>
  </si>
  <si>
    <t>013254000</t>
  </si>
  <si>
    <t>Dotčené pozemky</t>
  </si>
  <si>
    <t>-189620690</t>
  </si>
  <si>
    <t>"protokolární předání stavbou dotčených pozemků a komunikací, uvedení do původního stavu a předání zpět jejich vlastníkům"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</si>
</sst>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4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346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DOMAŽLICE - ŘEŠENÍ DEŠŤOVÝCH VOD Z AREÁLU ZIMNÍHO STADIONU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Domažlice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24. 5. 2019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MEPOS Ing. Tanczošová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SO 01  Obnova původn...'!J30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'01 - SO 01  Obnova původn...'!P123</f>
        <v>0</v>
      </c>
      <c r="AV95" s="129">
        <f>'01 - SO 01  Obnova původn...'!J33</f>
        <v>0</v>
      </c>
      <c r="AW95" s="129">
        <f>'01 - SO 01  Obnova původn...'!J34</f>
        <v>0</v>
      </c>
      <c r="AX95" s="129">
        <f>'01 - SO 01  Obnova původn...'!J35</f>
        <v>0</v>
      </c>
      <c r="AY95" s="129">
        <f>'01 - SO 01  Obnova původn...'!J36</f>
        <v>0</v>
      </c>
      <c r="AZ95" s="129">
        <f>'01 - SO 01  Obnova původn...'!F33</f>
        <v>0</v>
      </c>
      <c r="BA95" s="129">
        <f>'01 - SO 01  Obnova původn...'!F34</f>
        <v>0</v>
      </c>
      <c r="BB95" s="129">
        <f>'01 - SO 01  Obnova původn...'!F35</f>
        <v>0</v>
      </c>
      <c r="BC95" s="129">
        <f>'01 - SO 01  Obnova původn...'!F36</f>
        <v>0</v>
      </c>
      <c r="BD95" s="131">
        <f>'01 - SO 01  Obnova původn...'!F37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24.75" customHeight="1">
      <c r="A96" s="120" t="s">
        <v>79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SO 02   Převedení de...'!J30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28">
        <v>0</v>
      </c>
      <c r="AT96" s="129">
        <f>ROUND(SUM(AV96:AW96),2)</f>
        <v>0</v>
      </c>
      <c r="AU96" s="130">
        <f>'02 - SO 02   Převedení de...'!P122</f>
        <v>0</v>
      </c>
      <c r="AV96" s="129">
        <f>'02 - SO 02   Převedení de...'!J33</f>
        <v>0</v>
      </c>
      <c r="AW96" s="129">
        <f>'02 - SO 02   Převedení de...'!J34</f>
        <v>0</v>
      </c>
      <c r="AX96" s="129">
        <f>'02 - SO 02   Převedení de...'!J35</f>
        <v>0</v>
      </c>
      <c r="AY96" s="129">
        <f>'02 - SO 02   Převedení de...'!J36</f>
        <v>0</v>
      </c>
      <c r="AZ96" s="129">
        <f>'02 - SO 02   Převedení de...'!F33</f>
        <v>0</v>
      </c>
      <c r="BA96" s="129">
        <f>'02 - SO 02   Převedení de...'!F34</f>
        <v>0</v>
      </c>
      <c r="BB96" s="129">
        <f>'02 - SO 02   Převedení de...'!F35</f>
        <v>0</v>
      </c>
      <c r="BC96" s="129">
        <f>'02 - SO 02   Převedení de...'!F36</f>
        <v>0</v>
      </c>
      <c r="BD96" s="131">
        <f>'02 - SO 02   Převedení de...'!F37</f>
        <v>0</v>
      </c>
      <c r="BE96" s="7"/>
      <c r="BT96" s="132" t="s">
        <v>83</v>
      </c>
      <c r="BV96" s="132" t="s">
        <v>77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7" customFormat="1" ht="16.5" customHeight="1">
      <c r="A97" s="120" t="s">
        <v>79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Vedlejší a ostatní n...'!J30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91</v>
      </c>
      <c r="AR97" s="127"/>
      <c r="AS97" s="133">
        <v>0</v>
      </c>
      <c r="AT97" s="134">
        <f>ROUND(SUM(AV97:AW97),2)</f>
        <v>0</v>
      </c>
      <c r="AU97" s="135">
        <f>'03 - Vedlejší a ostatní n...'!P117</f>
        <v>0</v>
      </c>
      <c r="AV97" s="134">
        <f>'03 - Vedlejší a ostatní n...'!J33</f>
        <v>0</v>
      </c>
      <c r="AW97" s="134">
        <f>'03 - Vedlejší a ostatní n...'!J34</f>
        <v>0</v>
      </c>
      <c r="AX97" s="134">
        <f>'03 - Vedlejší a ostatní n...'!J35</f>
        <v>0</v>
      </c>
      <c r="AY97" s="134">
        <f>'03 - Vedlejší a ostatní n...'!J36</f>
        <v>0</v>
      </c>
      <c r="AZ97" s="134">
        <f>'03 - Vedlejší a ostatní n...'!F33</f>
        <v>0</v>
      </c>
      <c r="BA97" s="134">
        <f>'03 - Vedlejší a ostatní n...'!F34</f>
        <v>0</v>
      </c>
      <c r="BB97" s="134">
        <f>'03 - Vedlejší a ostatní n...'!F35</f>
        <v>0</v>
      </c>
      <c r="BC97" s="134">
        <f>'03 - Vedlejší a ostatní n...'!F36</f>
        <v>0</v>
      </c>
      <c r="BD97" s="136">
        <f>'03 - Vedlejší a ostatní n...'!F37</f>
        <v>0</v>
      </c>
      <c r="BE97" s="7"/>
      <c r="BT97" s="132" t="s">
        <v>83</v>
      </c>
      <c r="BV97" s="132" t="s">
        <v>77</v>
      </c>
      <c r="BW97" s="132" t="s">
        <v>92</v>
      </c>
      <c r="BX97" s="132" t="s">
        <v>5</v>
      </c>
      <c r="CL97" s="132" t="s">
        <v>1</v>
      </c>
      <c r="CM97" s="132" t="s">
        <v>85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F/3iNCo6g7gwZiSY5risHEjyD+Twd7wqc8Fn/SbW9uAT3DZN/iTPiN+3SAdCJQV9rukf1WfrmBK+v7cLT8X2Rw==" hashValue="QiRpN+2DhCjkSIzAjhE6hYxVgqjxpzXmOFWylGQ98eNakFKb0Iw9tQV3/LSEwnleCq3U7X26rkb9/skIUbx6i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O 01  Obnova původn...'!C2" display="/"/>
    <hyperlink ref="A96" location="'02 - SO 02   Převedení de...'!C2" display="/"/>
    <hyperlink ref="A97" location="'03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DOMAŽLICE - ŘEŠENÍ DEŠŤOVÝCH VOD Z AREÁLU ZIMNÍHO STADIONU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24. 5. 2019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ROUND((SUM(BE123:BE204)),  2)</f>
        <v>0</v>
      </c>
      <c r="G33" s="39"/>
      <c r="H33" s="39"/>
      <c r="I33" s="156">
        <v>0.20999999999999999</v>
      </c>
      <c r="J33" s="155">
        <f>ROUND(((SUM(BE123:BE204))*I33),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ROUND((SUM(BF123:BF204)),  2)</f>
        <v>0</v>
      </c>
      <c r="G34" s="39"/>
      <c r="H34" s="39"/>
      <c r="I34" s="156">
        <v>0.14999999999999999</v>
      </c>
      <c r="J34" s="155">
        <f>ROUND(((SUM(BF123:BF204))*I34),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ROUND((SUM(BG123:BG204)),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ROUND((SUM(BH123:BH204)),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ROUND((SUM(BI123:BI204)),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DOMAŽLICE - ŘEŠENÍ DEŠŤOVÝCH VOD Z AREÁLU ZIMNÍHO STADIONU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01 - SO 01  Obnova původní údolní nivy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Domažlice</v>
      </c>
      <c r="G89" s="41"/>
      <c r="H89" s="41"/>
      <c r="I89" s="33" t="s">
        <v>22</v>
      </c>
      <c r="J89" s="80" t="str">
        <f>IF(J12="","",J12)</f>
        <v>24. 5. 2019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MEPOS Ing. Tanczošová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J169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J177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107</v>
      </c>
      <c r="E103" s="189"/>
      <c r="F103" s="189"/>
      <c r="G103" s="189"/>
      <c r="H103" s="189"/>
      <c r="I103" s="189"/>
      <c r="J103" s="190">
        <f>J203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108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DOMAŽLICE - ŘEŠENÍ DEŠŤOVÝCH VOD Z AREÁLU ZIMNÍHO STADIONU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 xml:space="preserve">01 - SO 01  Obnova původní údolní nivy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Domažlice</v>
      </c>
      <c r="G117" s="41"/>
      <c r="H117" s="41"/>
      <c r="I117" s="33" t="s">
        <v>22</v>
      </c>
      <c r="J117" s="80" t="str">
        <f>IF(J12="","",J12)</f>
        <v>24. 5. 2019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30</v>
      </c>
      <c r="J119" s="37" t="str">
        <f>E21</f>
        <v>MEPOS Ing. Tanczošová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109</v>
      </c>
      <c r="D122" s="195" t="s">
        <v>60</v>
      </c>
      <c r="E122" s="195" t="s">
        <v>56</v>
      </c>
      <c r="F122" s="195" t="s">
        <v>57</v>
      </c>
      <c r="G122" s="195" t="s">
        <v>110</v>
      </c>
      <c r="H122" s="195" t="s">
        <v>111</v>
      </c>
      <c r="I122" s="195" t="s">
        <v>112</v>
      </c>
      <c r="J122" s="196" t="s">
        <v>98</v>
      </c>
      <c r="K122" s="197" t="s">
        <v>113</v>
      </c>
      <c r="L122" s="198"/>
      <c r="M122" s="101" t="s">
        <v>1</v>
      </c>
      <c r="N122" s="102" t="s">
        <v>39</v>
      </c>
      <c r="O122" s="102" t="s">
        <v>114</v>
      </c>
      <c r="P122" s="102" t="s">
        <v>115</v>
      </c>
      <c r="Q122" s="102" t="s">
        <v>116</v>
      </c>
      <c r="R122" s="102" t="s">
        <v>117</v>
      </c>
      <c r="S122" s="102" t="s">
        <v>118</v>
      </c>
      <c r="T122" s="103" t="s">
        <v>119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120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86.684072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74</v>
      </c>
      <c r="AU123" s="18" t="s">
        <v>100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74</v>
      </c>
      <c r="E124" s="207" t="s">
        <v>121</v>
      </c>
      <c r="F124" s="207" t="s">
        <v>122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P125+P169+P177+P185+P199+P203</f>
        <v>0</v>
      </c>
      <c r="Q124" s="212"/>
      <c r="R124" s="213">
        <f>R125+R169+R177+R185+R199+R203</f>
        <v>86.684072</v>
      </c>
      <c r="S124" s="212"/>
      <c r="T124" s="214">
        <f>T125+T169+T177+T185+T199+T203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83</v>
      </c>
      <c r="AT124" s="216" t="s">
        <v>74</v>
      </c>
      <c r="AU124" s="216" t="s">
        <v>75</v>
      </c>
      <c r="AY124" s="215" t="s">
        <v>123</v>
      </c>
      <c r="BK124" s="217">
        <f>BK125+BK169+BK177+BK185+BK199+BK203</f>
        <v>0</v>
      </c>
    </row>
    <row r="125" s="12" customFormat="1" ht="22.8" customHeight="1">
      <c r="A125" s="12"/>
      <c r="B125" s="204"/>
      <c r="C125" s="205"/>
      <c r="D125" s="206" t="s">
        <v>74</v>
      </c>
      <c r="E125" s="218" t="s">
        <v>83</v>
      </c>
      <c r="F125" s="218" t="s">
        <v>124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SUM(P126:P168)</f>
        <v>0</v>
      </c>
      <c r="Q125" s="212"/>
      <c r="R125" s="213">
        <f>SUM(R126:R168)</f>
        <v>0.018800000000000001</v>
      </c>
      <c r="S125" s="212"/>
      <c r="T125" s="214">
        <f>SUM(T126:T168)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83</v>
      </c>
      <c r="AT125" s="216" t="s">
        <v>74</v>
      </c>
      <c r="AU125" s="216" t="s">
        <v>83</v>
      </c>
      <c r="AY125" s="215" t="s">
        <v>123</v>
      </c>
      <c r="BK125" s="217">
        <f>SUM(BK126:BK168)</f>
        <v>0</v>
      </c>
    </row>
    <row r="126" s="2" customFormat="1" ht="24.15" customHeight="1">
      <c r="A126" s="39"/>
      <c r="B126" s="40"/>
      <c r="C126" s="220" t="s">
        <v>83</v>
      </c>
      <c r="D126" s="220" t="s">
        <v>125</v>
      </c>
      <c r="E126" s="221" t="s">
        <v>126</v>
      </c>
      <c r="F126" s="222" t="s">
        <v>127</v>
      </c>
      <c r="G126" s="223" t="s">
        <v>128</v>
      </c>
      <c r="H126" s="224">
        <v>480</v>
      </c>
      <c r="I126" s="225"/>
      <c r="J126" s="224">
        <f>ROUND(I126*H126,2)</f>
        <v>0</v>
      </c>
      <c r="K126" s="226"/>
      <c r="L126" s="45"/>
      <c r="M126" s="227" t="s">
        <v>1</v>
      </c>
      <c r="N126" s="228" t="s">
        <v>40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129</v>
      </c>
      <c r="AT126" s="231" t="s">
        <v>125</v>
      </c>
      <c r="AU126" s="231" t="s">
        <v>85</v>
      </c>
      <c r="AY126" s="18" t="s">
        <v>123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83</v>
      </c>
      <c r="BK126" s="232">
        <f>ROUND(I126*H126,2)</f>
        <v>0</v>
      </c>
      <c r="BL126" s="18" t="s">
        <v>129</v>
      </c>
      <c r="BM126" s="231" t="s">
        <v>130</v>
      </c>
    </row>
    <row r="127" s="13" customFormat="1">
      <c r="A127" s="13"/>
      <c r="B127" s="233"/>
      <c r="C127" s="234"/>
      <c r="D127" s="235" t="s">
        <v>131</v>
      </c>
      <c r="E127" s="236" t="s">
        <v>1</v>
      </c>
      <c r="F127" s="237" t="s">
        <v>132</v>
      </c>
      <c r="G127" s="234"/>
      <c r="H127" s="238">
        <v>480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131</v>
      </c>
      <c r="AU127" s="244" t="s">
        <v>85</v>
      </c>
      <c r="AV127" s="13" t="s">
        <v>85</v>
      </c>
      <c r="AW127" s="13" t="s">
        <v>32</v>
      </c>
      <c r="AX127" s="13" t="s">
        <v>83</v>
      </c>
      <c r="AY127" s="244" t="s">
        <v>123</v>
      </c>
    </row>
    <row r="128" s="2" customFormat="1" ht="24.15" customHeight="1">
      <c r="A128" s="39"/>
      <c r="B128" s="40"/>
      <c r="C128" s="220" t="s">
        <v>85</v>
      </c>
      <c r="D128" s="220" t="s">
        <v>125</v>
      </c>
      <c r="E128" s="221" t="s">
        <v>133</v>
      </c>
      <c r="F128" s="222" t="s">
        <v>134</v>
      </c>
      <c r="G128" s="223" t="s">
        <v>135</v>
      </c>
      <c r="H128" s="224">
        <v>120</v>
      </c>
      <c r="I128" s="225"/>
      <c r="J128" s="224">
        <f>ROUND(I128*H128,2)</f>
        <v>0</v>
      </c>
      <c r="K128" s="226"/>
      <c r="L128" s="45"/>
      <c r="M128" s="227" t="s">
        <v>1</v>
      </c>
      <c r="N128" s="228" t="s">
        <v>40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129</v>
      </c>
      <c r="AT128" s="231" t="s">
        <v>125</v>
      </c>
      <c r="AU128" s="231" t="s">
        <v>85</v>
      </c>
      <c r="AY128" s="18" t="s">
        <v>123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83</v>
      </c>
      <c r="BK128" s="232">
        <f>ROUND(I128*H128,2)</f>
        <v>0</v>
      </c>
      <c r="BL128" s="18" t="s">
        <v>129</v>
      </c>
      <c r="BM128" s="231" t="s">
        <v>136</v>
      </c>
    </row>
    <row r="129" s="13" customFormat="1">
      <c r="A129" s="13"/>
      <c r="B129" s="233"/>
      <c r="C129" s="234"/>
      <c r="D129" s="235" t="s">
        <v>131</v>
      </c>
      <c r="E129" s="236" t="s">
        <v>1</v>
      </c>
      <c r="F129" s="237" t="s">
        <v>137</v>
      </c>
      <c r="G129" s="234"/>
      <c r="H129" s="238">
        <v>120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131</v>
      </c>
      <c r="AU129" s="244" t="s">
        <v>85</v>
      </c>
      <c r="AV129" s="13" t="s">
        <v>85</v>
      </c>
      <c r="AW129" s="13" t="s">
        <v>32</v>
      </c>
      <c r="AX129" s="13" t="s">
        <v>83</v>
      </c>
      <c r="AY129" s="244" t="s">
        <v>123</v>
      </c>
    </row>
    <row r="130" s="2" customFormat="1" ht="33" customHeight="1">
      <c r="A130" s="39"/>
      <c r="B130" s="40"/>
      <c r="C130" s="220" t="s">
        <v>138</v>
      </c>
      <c r="D130" s="220" t="s">
        <v>125</v>
      </c>
      <c r="E130" s="221" t="s">
        <v>139</v>
      </c>
      <c r="F130" s="222" t="s">
        <v>140</v>
      </c>
      <c r="G130" s="223" t="s">
        <v>141</v>
      </c>
      <c r="H130" s="224">
        <v>750</v>
      </c>
      <c r="I130" s="225"/>
      <c r="J130" s="224">
        <f>ROUND(I130*H130,2)</f>
        <v>0</v>
      </c>
      <c r="K130" s="226"/>
      <c r="L130" s="45"/>
      <c r="M130" s="227" t="s">
        <v>1</v>
      </c>
      <c r="N130" s="228" t="s">
        <v>40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129</v>
      </c>
      <c r="AT130" s="231" t="s">
        <v>125</v>
      </c>
      <c r="AU130" s="231" t="s">
        <v>85</v>
      </c>
      <c r="AY130" s="18" t="s">
        <v>123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83</v>
      </c>
      <c r="BK130" s="232">
        <f>ROUND(I130*H130,2)</f>
        <v>0</v>
      </c>
      <c r="BL130" s="18" t="s">
        <v>129</v>
      </c>
      <c r="BM130" s="231" t="s">
        <v>142</v>
      </c>
    </row>
    <row r="131" s="13" customFormat="1">
      <c r="A131" s="13"/>
      <c r="B131" s="233"/>
      <c r="C131" s="234"/>
      <c r="D131" s="235" t="s">
        <v>131</v>
      </c>
      <c r="E131" s="236" t="s">
        <v>1</v>
      </c>
      <c r="F131" s="237" t="s">
        <v>143</v>
      </c>
      <c r="G131" s="234"/>
      <c r="H131" s="238">
        <v>750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131</v>
      </c>
      <c r="AU131" s="244" t="s">
        <v>85</v>
      </c>
      <c r="AV131" s="13" t="s">
        <v>85</v>
      </c>
      <c r="AW131" s="13" t="s">
        <v>32</v>
      </c>
      <c r="AX131" s="13" t="s">
        <v>83</v>
      </c>
      <c r="AY131" s="244" t="s">
        <v>123</v>
      </c>
    </row>
    <row r="132" s="2" customFormat="1" ht="37.8" customHeight="1">
      <c r="A132" s="39"/>
      <c r="B132" s="40"/>
      <c r="C132" s="220" t="s">
        <v>129</v>
      </c>
      <c r="D132" s="220" t="s">
        <v>125</v>
      </c>
      <c r="E132" s="221" t="s">
        <v>144</v>
      </c>
      <c r="F132" s="222" t="s">
        <v>145</v>
      </c>
      <c r="G132" s="223" t="s">
        <v>146</v>
      </c>
      <c r="H132" s="224">
        <v>523.89999999999998</v>
      </c>
      <c r="I132" s="225"/>
      <c r="J132" s="224">
        <f>ROUND(I132*H132,2)</f>
        <v>0</v>
      </c>
      <c r="K132" s="226"/>
      <c r="L132" s="45"/>
      <c r="M132" s="227" t="s">
        <v>1</v>
      </c>
      <c r="N132" s="228" t="s">
        <v>40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129</v>
      </c>
      <c r="AT132" s="231" t="s">
        <v>125</v>
      </c>
      <c r="AU132" s="231" t="s">
        <v>85</v>
      </c>
      <c r="AY132" s="18" t="s">
        <v>123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83</v>
      </c>
      <c r="BK132" s="232">
        <f>ROUND(I132*H132,2)</f>
        <v>0</v>
      </c>
      <c r="BL132" s="18" t="s">
        <v>129</v>
      </c>
      <c r="BM132" s="231" t="s">
        <v>147</v>
      </c>
    </row>
    <row r="133" s="14" customFormat="1">
      <c r="A133" s="14"/>
      <c r="B133" s="245"/>
      <c r="C133" s="246"/>
      <c r="D133" s="235" t="s">
        <v>131</v>
      </c>
      <c r="E133" s="247" t="s">
        <v>1</v>
      </c>
      <c r="F133" s="248" t="s">
        <v>148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131</v>
      </c>
      <c r="AU133" s="254" t="s">
        <v>85</v>
      </c>
      <c r="AV133" s="14" t="s">
        <v>83</v>
      </c>
      <c r="AW133" s="14" t="s">
        <v>32</v>
      </c>
      <c r="AX133" s="14" t="s">
        <v>75</v>
      </c>
      <c r="AY133" s="254" t="s">
        <v>123</v>
      </c>
    </row>
    <row r="134" s="13" customFormat="1">
      <c r="A134" s="13"/>
      <c r="B134" s="233"/>
      <c r="C134" s="234"/>
      <c r="D134" s="235" t="s">
        <v>131</v>
      </c>
      <c r="E134" s="236" t="s">
        <v>1</v>
      </c>
      <c r="F134" s="237" t="s">
        <v>149</v>
      </c>
      <c r="G134" s="234"/>
      <c r="H134" s="238">
        <v>523.89999999999998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131</v>
      </c>
      <c r="AU134" s="244" t="s">
        <v>85</v>
      </c>
      <c r="AV134" s="13" t="s">
        <v>85</v>
      </c>
      <c r="AW134" s="13" t="s">
        <v>32</v>
      </c>
      <c r="AX134" s="13" t="s">
        <v>83</v>
      </c>
      <c r="AY134" s="244" t="s">
        <v>123</v>
      </c>
    </row>
    <row r="135" s="2" customFormat="1" ht="33" customHeight="1">
      <c r="A135" s="39"/>
      <c r="B135" s="40"/>
      <c r="C135" s="220" t="s">
        <v>150</v>
      </c>
      <c r="D135" s="220" t="s">
        <v>125</v>
      </c>
      <c r="E135" s="221" t="s">
        <v>151</v>
      </c>
      <c r="F135" s="222" t="s">
        <v>152</v>
      </c>
      <c r="G135" s="223" t="s">
        <v>146</v>
      </c>
      <c r="H135" s="224">
        <v>546.10000000000002</v>
      </c>
      <c r="I135" s="225"/>
      <c r="J135" s="224">
        <f>ROUND(I135*H135,2)</f>
        <v>0</v>
      </c>
      <c r="K135" s="226"/>
      <c r="L135" s="45"/>
      <c r="M135" s="227" t="s">
        <v>1</v>
      </c>
      <c r="N135" s="228" t="s">
        <v>40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129</v>
      </c>
      <c r="AT135" s="231" t="s">
        <v>125</v>
      </c>
      <c r="AU135" s="231" t="s">
        <v>85</v>
      </c>
      <c r="AY135" s="18" t="s">
        <v>123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83</v>
      </c>
      <c r="BK135" s="232">
        <f>ROUND(I135*H135,2)</f>
        <v>0</v>
      </c>
      <c r="BL135" s="18" t="s">
        <v>129</v>
      </c>
      <c r="BM135" s="231" t="s">
        <v>153</v>
      </c>
    </row>
    <row r="136" s="14" customFormat="1">
      <c r="A136" s="14"/>
      <c r="B136" s="245"/>
      <c r="C136" s="246"/>
      <c r="D136" s="235" t="s">
        <v>131</v>
      </c>
      <c r="E136" s="247" t="s">
        <v>1</v>
      </c>
      <c r="F136" s="248" t="s">
        <v>154</v>
      </c>
      <c r="G136" s="246"/>
      <c r="H136" s="247" t="s">
        <v>1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131</v>
      </c>
      <c r="AU136" s="254" t="s">
        <v>85</v>
      </c>
      <c r="AV136" s="14" t="s">
        <v>83</v>
      </c>
      <c r="AW136" s="14" t="s">
        <v>32</v>
      </c>
      <c r="AX136" s="14" t="s">
        <v>75</v>
      </c>
      <c r="AY136" s="254" t="s">
        <v>123</v>
      </c>
    </row>
    <row r="137" s="13" customFormat="1">
      <c r="A137" s="13"/>
      <c r="B137" s="233"/>
      <c r="C137" s="234"/>
      <c r="D137" s="235" t="s">
        <v>131</v>
      </c>
      <c r="E137" s="236" t="s">
        <v>1</v>
      </c>
      <c r="F137" s="237" t="s">
        <v>155</v>
      </c>
      <c r="G137" s="234"/>
      <c r="H137" s="238">
        <v>285.30000000000001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131</v>
      </c>
      <c r="AU137" s="244" t="s">
        <v>85</v>
      </c>
      <c r="AV137" s="13" t="s">
        <v>85</v>
      </c>
      <c r="AW137" s="13" t="s">
        <v>32</v>
      </c>
      <c r="AX137" s="13" t="s">
        <v>75</v>
      </c>
      <c r="AY137" s="244" t="s">
        <v>123</v>
      </c>
    </row>
    <row r="138" s="13" customFormat="1">
      <c r="A138" s="13"/>
      <c r="B138" s="233"/>
      <c r="C138" s="234"/>
      <c r="D138" s="235" t="s">
        <v>131</v>
      </c>
      <c r="E138" s="236" t="s">
        <v>1</v>
      </c>
      <c r="F138" s="237" t="s">
        <v>156</v>
      </c>
      <c r="G138" s="234"/>
      <c r="H138" s="238">
        <v>256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131</v>
      </c>
      <c r="AU138" s="244" t="s">
        <v>85</v>
      </c>
      <c r="AV138" s="13" t="s">
        <v>85</v>
      </c>
      <c r="AW138" s="13" t="s">
        <v>32</v>
      </c>
      <c r="AX138" s="13" t="s">
        <v>75</v>
      </c>
      <c r="AY138" s="244" t="s">
        <v>123</v>
      </c>
    </row>
    <row r="139" s="13" customFormat="1">
      <c r="A139" s="13"/>
      <c r="B139" s="233"/>
      <c r="C139" s="234"/>
      <c r="D139" s="235" t="s">
        <v>131</v>
      </c>
      <c r="E139" s="236" t="s">
        <v>1</v>
      </c>
      <c r="F139" s="237" t="s">
        <v>157</v>
      </c>
      <c r="G139" s="234"/>
      <c r="H139" s="238">
        <v>4.7999999999999998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131</v>
      </c>
      <c r="AU139" s="244" t="s">
        <v>85</v>
      </c>
      <c r="AV139" s="13" t="s">
        <v>85</v>
      </c>
      <c r="AW139" s="13" t="s">
        <v>32</v>
      </c>
      <c r="AX139" s="13" t="s">
        <v>75</v>
      </c>
      <c r="AY139" s="244" t="s">
        <v>123</v>
      </c>
    </row>
    <row r="140" s="15" customFormat="1">
      <c r="A140" s="15"/>
      <c r="B140" s="255"/>
      <c r="C140" s="256"/>
      <c r="D140" s="235" t="s">
        <v>131</v>
      </c>
      <c r="E140" s="257" t="s">
        <v>1</v>
      </c>
      <c r="F140" s="258" t="s">
        <v>158</v>
      </c>
      <c r="G140" s="256"/>
      <c r="H140" s="259">
        <v>546.09999999999991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131</v>
      </c>
      <c r="AU140" s="265" t="s">
        <v>85</v>
      </c>
      <c r="AV140" s="15" t="s">
        <v>129</v>
      </c>
      <c r="AW140" s="15" t="s">
        <v>32</v>
      </c>
      <c r="AX140" s="15" t="s">
        <v>83</v>
      </c>
      <c r="AY140" s="265" t="s">
        <v>123</v>
      </c>
    </row>
    <row r="141" s="2" customFormat="1" ht="16.5" customHeight="1">
      <c r="A141" s="39"/>
      <c r="B141" s="40"/>
      <c r="C141" s="220" t="s">
        <v>159</v>
      </c>
      <c r="D141" s="220" t="s">
        <v>125</v>
      </c>
      <c r="E141" s="221" t="s">
        <v>160</v>
      </c>
      <c r="F141" s="222" t="s">
        <v>161</v>
      </c>
      <c r="G141" s="223" t="s">
        <v>146</v>
      </c>
      <c r="H141" s="224">
        <v>256</v>
      </c>
      <c r="I141" s="225"/>
      <c r="J141" s="224">
        <f>ROUND(I141*H141,2)</f>
        <v>0</v>
      </c>
      <c r="K141" s="226"/>
      <c r="L141" s="45"/>
      <c r="M141" s="227" t="s">
        <v>1</v>
      </c>
      <c r="N141" s="228" t="s">
        <v>40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129</v>
      </c>
      <c r="AT141" s="231" t="s">
        <v>125</v>
      </c>
      <c r="AU141" s="231" t="s">
        <v>85</v>
      </c>
      <c r="AY141" s="18" t="s">
        <v>123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83</v>
      </c>
      <c r="BK141" s="232">
        <f>ROUND(I141*H141,2)</f>
        <v>0</v>
      </c>
      <c r="BL141" s="18" t="s">
        <v>129</v>
      </c>
      <c r="BM141" s="231" t="s">
        <v>162</v>
      </c>
    </row>
    <row r="142" s="14" customFormat="1">
      <c r="A142" s="14"/>
      <c r="B142" s="245"/>
      <c r="C142" s="246"/>
      <c r="D142" s="235" t="s">
        <v>131</v>
      </c>
      <c r="E142" s="247" t="s">
        <v>1</v>
      </c>
      <c r="F142" s="248" t="s">
        <v>163</v>
      </c>
      <c r="G142" s="246"/>
      <c r="H142" s="247" t="s">
        <v>1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131</v>
      </c>
      <c r="AU142" s="254" t="s">
        <v>85</v>
      </c>
      <c r="AV142" s="14" t="s">
        <v>83</v>
      </c>
      <c r="AW142" s="14" t="s">
        <v>32</v>
      </c>
      <c r="AX142" s="14" t="s">
        <v>75</v>
      </c>
      <c r="AY142" s="254" t="s">
        <v>123</v>
      </c>
    </row>
    <row r="143" s="13" customFormat="1">
      <c r="A143" s="13"/>
      <c r="B143" s="233"/>
      <c r="C143" s="234"/>
      <c r="D143" s="235" t="s">
        <v>131</v>
      </c>
      <c r="E143" s="236" t="s">
        <v>1</v>
      </c>
      <c r="F143" s="237" t="s">
        <v>164</v>
      </c>
      <c r="G143" s="234"/>
      <c r="H143" s="238">
        <v>256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131</v>
      </c>
      <c r="AU143" s="244" t="s">
        <v>85</v>
      </c>
      <c r="AV143" s="13" t="s">
        <v>85</v>
      </c>
      <c r="AW143" s="13" t="s">
        <v>32</v>
      </c>
      <c r="AX143" s="13" t="s">
        <v>83</v>
      </c>
      <c r="AY143" s="244" t="s">
        <v>123</v>
      </c>
    </row>
    <row r="144" s="2" customFormat="1" ht="16.5" customHeight="1">
      <c r="A144" s="39"/>
      <c r="B144" s="40"/>
      <c r="C144" s="220" t="s">
        <v>165</v>
      </c>
      <c r="D144" s="220" t="s">
        <v>125</v>
      </c>
      <c r="E144" s="221" t="s">
        <v>166</v>
      </c>
      <c r="F144" s="222" t="s">
        <v>167</v>
      </c>
      <c r="G144" s="223" t="s">
        <v>146</v>
      </c>
      <c r="H144" s="224">
        <v>368</v>
      </c>
      <c r="I144" s="225"/>
      <c r="J144" s="224">
        <f>ROUND(I144*H144,2)</f>
        <v>0</v>
      </c>
      <c r="K144" s="226"/>
      <c r="L144" s="45"/>
      <c r="M144" s="227" t="s">
        <v>1</v>
      </c>
      <c r="N144" s="228" t="s">
        <v>40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129</v>
      </c>
      <c r="AT144" s="231" t="s">
        <v>125</v>
      </c>
      <c r="AU144" s="231" t="s">
        <v>85</v>
      </c>
      <c r="AY144" s="18" t="s">
        <v>123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83</v>
      </c>
      <c r="BK144" s="232">
        <f>ROUND(I144*H144,2)</f>
        <v>0</v>
      </c>
      <c r="BL144" s="18" t="s">
        <v>129</v>
      </c>
      <c r="BM144" s="231" t="s">
        <v>168</v>
      </c>
    </row>
    <row r="145" s="14" customFormat="1">
      <c r="A145" s="14"/>
      <c r="B145" s="245"/>
      <c r="C145" s="246"/>
      <c r="D145" s="235" t="s">
        <v>131</v>
      </c>
      <c r="E145" s="247" t="s">
        <v>1</v>
      </c>
      <c r="F145" s="248" t="s">
        <v>169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131</v>
      </c>
      <c r="AU145" s="254" t="s">
        <v>85</v>
      </c>
      <c r="AV145" s="14" t="s">
        <v>83</v>
      </c>
      <c r="AW145" s="14" t="s">
        <v>32</v>
      </c>
      <c r="AX145" s="14" t="s">
        <v>75</v>
      </c>
      <c r="AY145" s="254" t="s">
        <v>123</v>
      </c>
    </row>
    <row r="146" s="13" customFormat="1">
      <c r="A146" s="13"/>
      <c r="B146" s="233"/>
      <c r="C146" s="234"/>
      <c r="D146" s="235" t="s">
        <v>131</v>
      </c>
      <c r="E146" s="236" t="s">
        <v>1</v>
      </c>
      <c r="F146" s="237" t="s">
        <v>170</v>
      </c>
      <c r="G146" s="234"/>
      <c r="H146" s="238">
        <v>368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131</v>
      </c>
      <c r="AU146" s="244" t="s">
        <v>85</v>
      </c>
      <c r="AV146" s="13" t="s">
        <v>85</v>
      </c>
      <c r="AW146" s="13" t="s">
        <v>32</v>
      </c>
      <c r="AX146" s="13" t="s">
        <v>83</v>
      </c>
      <c r="AY146" s="244" t="s">
        <v>123</v>
      </c>
    </row>
    <row r="147" s="2" customFormat="1" ht="16.5" customHeight="1">
      <c r="A147" s="39"/>
      <c r="B147" s="40"/>
      <c r="C147" s="220" t="s">
        <v>171</v>
      </c>
      <c r="D147" s="220" t="s">
        <v>125</v>
      </c>
      <c r="E147" s="221" t="s">
        <v>172</v>
      </c>
      <c r="F147" s="222" t="s">
        <v>173</v>
      </c>
      <c r="G147" s="223" t="s">
        <v>141</v>
      </c>
      <c r="H147" s="224">
        <v>358.60000000000002</v>
      </c>
      <c r="I147" s="225"/>
      <c r="J147" s="224">
        <f>ROUND(I147*H147,2)</f>
        <v>0</v>
      </c>
      <c r="K147" s="226"/>
      <c r="L147" s="45"/>
      <c r="M147" s="227" t="s">
        <v>1</v>
      </c>
      <c r="N147" s="228" t="s">
        <v>40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129</v>
      </c>
      <c r="AT147" s="231" t="s">
        <v>125</v>
      </c>
      <c r="AU147" s="231" t="s">
        <v>85</v>
      </c>
      <c r="AY147" s="18" t="s">
        <v>123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83</v>
      </c>
      <c r="BK147" s="232">
        <f>ROUND(I147*H147,2)</f>
        <v>0</v>
      </c>
      <c r="BL147" s="18" t="s">
        <v>129</v>
      </c>
      <c r="BM147" s="231" t="s">
        <v>174</v>
      </c>
    </row>
    <row r="148" s="13" customFormat="1">
      <c r="A148" s="13"/>
      <c r="B148" s="233"/>
      <c r="C148" s="234"/>
      <c r="D148" s="235" t="s">
        <v>131</v>
      </c>
      <c r="E148" s="236" t="s">
        <v>1</v>
      </c>
      <c r="F148" s="237" t="s">
        <v>175</v>
      </c>
      <c r="G148" s="234"/>
      <c r="H148" s="238">
        <v>358.60000000000002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131</v>
      </c>
      <c r="AU148" s="244" t="s">
        <v>85</v>
      </c>
      <c r="AV148" s="13" t="s">
        <v>85</v>
      </c>
      <c r="AW148" s="13" t="s">
        <v>32</v>
      </c>
      <c r="AX148" s="13" t="s">
        <v>83</v>
      </c>
      <c r="AY148" s="244" t="s">
        <v>123</v>
      </c>
    </row>
    <row r="149" s="2" customFormat="1" ht="16.5" customHeight="1">
      <c r="A149" s="39"/>
      <c r="B149" s="40"/>
      <c r="C149" s="220" t="s">
        <v>176</v>
      </c>
      <c r="D149" s="220" t="s">
        <v>125</v>
      </c>
      <c r="E149" s="221" t="s">
        <v>177</v>
      </c>
      <c r="F149" s="222" t="s">
        <v>178</v>
      </c>
      <c r="G149" s="223" t="s">
        <v>141</v>
      </c>
      <c r="H149" s="224">
        <v>1325</v>
      </c>
      <c r="I149" s="225"/>
      <c r="J149" s="224">
        <f>ROUND(I149*H149,2)</f>
        <v>0</v>
      </c>
      <c r="K149" s="226"/>
      <c r="L149" s="45"/>
      <c r="M149" s="227" t="s">
        <v>1</v>
      </c>
      <c r="N149" s="228" t="s">
        <v>40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129</v>
      </c>
      <c r="AT149" s="231" t="s">
        <v>125</v>
      </c>
      <c r="AU149" s="231" t="s">
        <v>85</v>
      </c>
      <c r="AY149" s="18" t="s">
        <v>123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83</v>
      </c>
      <c r="BK149" s="232">
        <f>ROUND(I149*H149,2)</f>
        <v>0</v>
      </c>
      <c r="BL149" s="18" t="s">
        <v>129</v>
      </c>
      <c r="BM149" s="231" t="s">
        <v>179</v>
      </c>
    </row>
    <row r="150" s="14" customFormat="1">
      <c r="A150" s="14"/>
      <c r="B150" s="245"/>
      <c r="C150" s="246"/>
      <c r="D150" s="235" t="s">
        <v>131</v>
      </c>
      <c r="E150" s="247" t="s">
        <v>1</v>
      </c>
      <c r="F150" s="248" t="s">
        <v>180</v>
      </c>
      <c r="G150" s="246"/>
      <c r="H150" s="247" t="s">
        <v>1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131</v>
      </c>
      <c r="AU150" s="254" t="s">
        <v>85</v>
      </c>
      <c r="AV150" s="14" t="s">
        <v>83</v>
      </c>
      <c r="AW150" s="14" t="s">
        <v>32</v>
      </c>
      <c r="AX150" s="14" t="s">
        <v>75</v>
      </c>
      <c r="AY150" s="254" t="s">
        <v>123</v>
      </c>
    </row>
    <row r="151" s="13" customFormat="1">
      <c r="A151" s="13"/>
      <c r="B151" s="233"/>
      <c r="C151" s="234"/>
      <c r="D151" s="235" t="s">
        <v>131</v>
      </c>
      <c r="E151" s="236" t="s">
        <v>1</v>
      </c>
      <c r="F151" s="237" t="s">
        <v>181</v>
      </c>
      <c r="G151" s="234"/>
      <c r="H151" s="238">
        <v>1325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131</v>
      </c>
      <c r="AU151" s="244" t="s">
        <v>85</v>
      </c>
      <c r="AV151" s="13" t="s">
        <v>85</v>
      </c>
      <c r="AW151" s="13" t="s">
        <v>32</v>
      </c>
      <c r="AX151" s="13" t="s">
        <v>83</v>
      </c>
      <c r="AY151" s="244" t="s">
        <v>123</v>
      </c>
    </row>
    <row r="152" s="2" customFormat="1" ht="16.5" customHeight="1">
      <c r="A152" s="39"/>
      <c r="B152" s="40"/>
      <c r="C152" s="220" t="s">
        <v>182</v>
      </c>
      <c r="D152" s="220" t="s">
        <v>125</v>
      </c>
      <c r="E152" s="221" t="s">
        <v>183</v>
      </c>
      <c r="F152" s="222" t="s">
        <v>184</v>
      </c>
      <c r="G152" s="223" t="s">
        <v>146</v>
      </c>
      <c r="H152" s="224">
        <v>371</v>
      </c>
      <c r="I152" s="225"/>
      <c r="J152" s="224">
        <f>ROUND(I152*H152,2)</f>
        <v>0</v>
      </c>
      <c r="K152" s="226"/>
      <c r="L152" s="45"/>
      <c r="M152" s="227" t="s">
        <v>1</v>
      </c>
      <c r="N152" s="228" t="s">
        <v>40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129</v>
      </c>
      <c r="AT152" s="231" t="s">
        <v>125</v>
      </c>
      <c r="AU152" s="231" t="s">
        <v>85</v>
      </c>
      <c r="AY152" s="18" t="s">
        <v>123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83</v>
      </c>
      <c r="BK152" s="232">
        <f>ROUND(I152*H152,2)</f>
        <v>0</v>
      </c>
      <c r="BL152" s="18" t="s">
        <v>129</v>
      </c>
      <c r="BM152" s="231" t="s">
        <v>185</v>
      </c>
    </row>
    <row r="153" s="14" customFormat="1">
      <c r="A153" s="14"/>
      <c r="B153" s="245"/>
      <c r="C153" s="246"/>
      <c r="D153" s="235" t="s">
        <v>131</v>
      </c>
      <c r="E153" s="247" t="s">
        <v>1</v>
      </c>
      <c r="F153" s="248" t="s">
        <v>186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131</v>
      </c>
      <c r="AU153" s="254" t="s">
        <v>85</v>
      </c>
      <c r="AV153" s="14" t="s">
        <v>83</v>
      </c>
      <c r="AW153" s="14" t="s">
        <v>32</v>
      </c>
      <c r="AX153" s="14" t="s">
        <v>75</v>
      </c>
      <c r="AY153" s="254" t="s">
        <v>123</v>
      </c>
    </row>
    <row r="154" s="14" customFormat="1">
      <c r="A154" s="14"/>
      <c r="B154" s="245"/>
      <c r="C154" s="246"/>
      <c r="D154" s="235" t="s">
        <v>131</v>
      </c>
      <c r="E154" s="247" t="s">
        <v>1</v>
      </c>
      <c r="F154" s="248" t="s">
        <v>187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131</v>
      </c>
      <c r="AU154" s="254" t="s">
        <v>85</v>
      </c>
      <c r="AV154" s="14" t="s">
        <v>83</v>
      </c>
      <c r="AW154" s="14" t="s">
        <v>32</v>
      </c>
      <c r="AX154" s="14" t="s">
        <v>75</v>
      </c>
      <c r="AY154" s="254" t="s">
        <v>123</v>
      </c>
    </row>
    <row r="155" s="13" customFormat="1">
      <c r="A155" s="13"/>
      <c r="B155" s="233"/>
      <c r="C155" s="234"/>
      <c r="D155" s="235" t="s">
        <v>131</v>
      </c>
      <c r="E155" s="236" t="s">
        <v>1</v>
      </c>
      <c r="F155" s="237" t="s">
        <v>188</v>
      </c>
      <c r="G155" s="234"/>
      <c r="H155" s="238">
        <v>1070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131</v>
      </c>
      <c r="AU155" s="244" t="s">
        <v>85</v>
      </c>
      <c r="AV155" s="13" t="s">
        <v>85</v>
      </c>
      <c r="AW155" s="13" t="s">
        <v>32</v>
      </c>
      <c r="AX155" s="13" t="s">
        <v>75</v>
      </c>
      <c r="AY155" s="244" t="s">
        <v>123</v>
      </c>
    </row>
    <row r="156" s="13" customFormat="1">
      <c r="A156" s="13"/>
      <c r="B156" s="233"/>
      <c r="C156" s="234"/>
      <c r="D156" s="235" t="s">
        <v>131</v>
      </c>
      <c r="E156" s="236" t="s">
        <v>1</v>
      </c>
      <c r="F156" s="237" t="s">
        <v>189</v>
      </c>
      <c r="G156" s="234"/>
      <c r="H156" s="238">
        <v>-699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131</v>
      </c>
      <c r="AU156" s="244" t="s">
        <v>85</v>
      </c>
      <c r="AV156" s="13" t="s">
        <v>85</v>
      </c>
      <c r="AW156" s="13" t="s">
        <v>32</v>
      </c>
      <c r="AX156" s="13" t="s">
        <v>75</v>
      </c>
      <c r="AY156" s="244" t="s">
        <v>123</v>
      </c>
    </row>
    <row r="157" s="15" customFormat="1">
      <c r="A157" s="15"/>
      <c r="B157" s="255"/>
      <c r="C157" s="256"/>
      <c r="D157" s="235" t="s">
        <v>131</v>
      </c>
      <c r="E157" s="257" t="s">
        <v>1</v>
      </c>
      <c r="F157" s="258" t="s">
        <v>158</v>
      </c>
      <c r="G157" s="256"/>
      <c r="H157" s="259">
        <v>371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131</v>
      </c>
      <c r="AU157" s="265" t="s">
        <v>85</v>
      </c>
      <c r="AV157" s="15" t="s">
        <v>129</v>
      </c>
      <c r="AW157" s="15" t="s">
        <v>32</v>
      </c>
      <c r="AX157" s="15" t="s">
        <v>83</v>
      </c>
      <c r="AY157" s="265" t="s">
        <v>123</v>
      </c>
    </row>
    <row r="158" s="2" customFormat="1" ht="24.15" customHeight="1">
      <c r="A158" s="39"/>
      <c r="B158" s="40"/>
      <c r="C158" s="220" t="s">
        <v>190</v>
      </c>
      <c r="D158" s="220" t="s">
        <v>125</v>
      </c>
      <c r="E158" s="221" t="s">
        <v>191</v>
      </c>
      <c r="F158" s="222" t="s">
        <v>192</v>
      </c>
      <c r="G158" s="223" t="s">
        <v>146</v>
      </c>
      <c r="H158" s="224">
        <v>75</v>
      </c>
      <c r="I158" s="225"/>
      <c r="J158" s="224">
        <f>ROUND(I158*H158,2)</f>
        <v>0</v>
      </c>
      <c r="K158" s="226"/>
      <c r="L158" s="45"/>
      <c r="M158" s="227" t="s">
        <v>1</v>
      </c>
      <c r="N158" s="228" t="s">
        <v>40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129</v>
      </c>
      <c r="AT158" s="231" t="s">
        <v>125</v>
      </c>
      <c r="AU158" s="231" t="s">
        <v>85</v>
      </c>
      <c r="AY158" s="18" t="s">
        <v>123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83</v>
      </c>
      <c r="BK158" s="232">
        <f>ROUND(I158*H158,2)</f>
        <v>0</v>
      </c>
      <c r="BL158" s="18" t="s">
        <v>129</v>
      </c>
      <c r="BM158" s="231" t="s">
        <v>193</v>
      </c>
    </row>
    <row r="159" s="14" customFormat="1">
      <c r="A159" s="14"/>
      <c r="B159" s="245"/>
      <c r="C159" s="246"/>
      <c r="D159" s="235" t="s">
        <v>131</v>
      </c>
      <c r="E159" s="247" t="s">
        <v>1</v>
      </c>
      <c r="F159" s="248" t="s">
        <v>194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131</v>
      </c>
      <c r="AU159" s="254" t="s">
        <v>85</v>
      </c>
      <c r="AV159" s="14" t="s">
        <v>83</v>
      </c>
      <c r="AW159" s="14" t="s">
        <v>32</v>
      </c>
      <c r="AX159" s="14" t="s">
        <v>75</v>
      </c>
      <c r="AY159" s="254" t="s">
        <v>123</v>
      </c>
    </row>
    <row r="160" s="13" customFormat="1">
      <c r="A160" s="13"/>
      <c r="B160" s="233"/>
      <c r="C160" s="234"/>
      <c r="D160" s="235" t="s">
        <v>131</v>
      </c>
      <c r="E160" s="236" t="s">
        <v>1</v>
      </c>
      <c r="F160" s="237" t="s">
        <v>195</v>
      </c>
      <c r="G160" s="234"/>
      <c r="H160" s="238">
        <v>75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131</v>
      </c>
      <c r="AU160" s="244" t="s">
        <v>85</v>
      </c>
      <c r="AV160" s="13" t="s">
        <v>85</v>
      </c>
      <c r="AW160" s="13" t="s">
        <v>32</v>
      </c>
      <c r="AX160" s="13" t="s">
        <v>83</v>
      </c>
      <c r="AY160" s="244" t="s">
        <v>123</v>
      </c>
    </row>
    <row r="161" s="2" customFormat="1" ht="16.5" customHeight="1">
      <c r="A161" s="39"/>
      <c r="B161" s="40"/>
      <c r="C161" s="220" t="s">
        <v>196</v>
      </c>
      <c r="D161" s="220" t="s">
        <v>125</v>
      </c>
      <c r="E161" s="221" t="s">
        <v>197</v>
      </c>
      <c r="F161" s="222" t="s">
        <v>198</v>
      </c>
      <c r="G161" s="223" t="s">
        <v>146</v>
      </c>
      <c r="H161" s="224">
        <v>75</v>
      </c>
      <c r="I161" s="225"/>
      <c r="J161" s="224">
        <f>ROUND(I161*H161,2)</f>
        <v>0</v>
      </c>
      <c r="K161" s="226"/>
      <c r="L161" s="45"/>
      <c r="M161" s="227" t="s">
        <v>1</v>
      </c>
      <c r="N161" s="228" t="s">
        <v>40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129</v>
      </c>
      <c r="AT161" s="231" t="s">
        <v>125</v>
      </c>
      <c r="AU161" s="231" t="s">
        <v>85</v>
      </c>
      <c r="AY161" s="18" t="s">
        <v>123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83</v>
      </c>
      <c r="BK161" s="232">
        <f>ROUND(I161*H161,2)</f>
        <v>0</v>
      </c>
      <c r="BL161" s="18" t="s">
        <v>129</v>
      </c>
      <c r="BM161" s="231" t="s">
        <v>199</v>
      </c>
    </row>
    <row r="162" s="13" customFormat="1">
      <c r="A162" s="13"/>
      <c r="B162" s="233"/>
      <c r="C162" s="234"/>
      <c r="D162" s="235" t="s">
        <v>131</v>
      </c>
      <c r="E162" s="236" t="s">
        <v>1</v>
      </c>
      <c r="F162" s="237" t="s">
        <v>195</v>
      </c>
      <c r="G162" s="234"/>
      <c r="H162" s="238">
        <v>75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131</v>
      </c>
      <c r="AU162" s="244" t="s">
        <v>85</v>
      </c>
      <c r="AV162" s="13" t="s">
        <v>85</v>
      </c>
      <c r="AW162" s="13" t="s">
        <v>32</v>
      </c>
      <c r="AX162" s="13" t="s">
        <v>83</v>
      </c>
      <c r="AY162" s="244" t="s">
        <v>123</v>
      </c>
    </row>
    <row r="163" s="2" customFormat="1" ht="24.15" customHeight="1">
      <c r="A163" s="39"/>
      <c r="B163" s="40"/>
      <c r="C163" s="220" t="s">
        <v>200</v>
      </c>
      <c r="D163" s="220" t="s">
        <v>125</v>
      </c>
      <c r="E163" s="221" t="s">
        <v>201</v>
      </c>
      <c r="F163" s="222" t="s">
        <v>202</v>
      </c>
      <c r="G163" s="223" t="s">
        <v>141</v>
      </c>
      <c r="H163" s="224">
        <v>750</v>
      </c>
      <c r="I163" s="225"/>
      <c r="J163" s="224">
        <f>ROUND(I163*H163,2)</f>
        <v>0</v>
      </c>
      <c r="K163" s="226"/>
      <c r="L163" s="45"/>
      <c r="M163" s="227" t="s">
        <v>1</v>
      </c>
      <c r="N163" s="228" t="s">
        <v>40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129</v>
      </c>
      <c r="AT163" s="231" t="s">
        <v>125</v>
      </c>
      <c r="AU163" s="231" t="s">
        <v>85</v>
      </c>
      <c r="AY163" s="18" t="s">
        <v>123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83</v>
      </c>
      <c r="BK163" s="232">
        <f>ROUND(I163*H163,2)</f>
        <v>0</v>
      </c>
      <c r="BL163" s="18" t="s">
        <v>129</v>
      </c>
      <c r="BM163" s="231" t="s">
        <v>203</v>
      </c>
    </row>
    <row r="164" s="13" customFormat="1">
      <c r="A164" s="13"/>
      <c r="B164" s="233"/>
      <c r="C164" s="234"/>
      <c r="D164" s="235" t="s">
        <v>131</v>
      </c>
      <c r="E164" s="236" t="s">
        <v>1</v>
      </c>
      <c r="F164" s="237" t="s">
        <v>143</v>
      </c>
      <c r="G164" s="234"/>
      <c r="H164" s="238">
        <v>750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131</v>
      </c>
      <c r="AU164" s="244" t="s">
        <v>85</v>
      </c>
      <c r="AV164" s="13" t="s">
        <v>85</v>
      </c>
      <c r="AW164" s="13" t="s">
        <v>32</v>
      </c>
      <c r="AX164" s="13" t="s">
        <v>83</v>
      </c>
      <c r="AY164" s="244" t="s">
        <v>123</v>
      </c>
    </row>
    <row r="165" s="2" customFormat="1" ht="24.15" customHeight="1">
      <c r="A165" s="39"/>
      <c r="B165" s="40"/>
      <c r="C165" s="220" t="s">
        <v>204</v>
      </c>
      <c r="D165" s="220" t="s">
        <v>125</v>
      </c>
      <c r="E165" s="221" t="s">
        <v>205</v>
      </c>
      <c r="F165" s="222" t="s">
        <v>206</v>
      </c>
      <c r="G165" s="223" t="s">
        <v>141</v>
      </c>
      <c r="H165" s="224">
        <v>750</v>
      </c>
      <c r="I165" s="225"/>
      <c r="J165" s="224">
        <f>ROUND(I165*H165,2)</f>
        <v>0</v>
      </c>
      <c r="K165" s="226"/>
      <c r="L165" s="45"/>
      <c r="M165" s="227" t="s">
        <v>1</v>
      </c>
      <c r="N165" s="228" t="s">
        <v>40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129</v>
      </c>
      <c r="AT165" s="231" t="s">
        <v>125</v>
      </c>
      <c r="AU165" s="231" t="s">
        <v>85</v>
      </c>
      <c r="AY165" s="18" t="s">
        <v>123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83</v>
      </c>
      <c r="BK165" s="232">
        <f>ROUND(I165*H165,2)</f>
        <v>0</v>
      </c>
      <c r="BL165" s="18" t="s">
        <v>129</v>
      </c>
      <c r="BM165" s="231" t="s">
        <v>207</v>
      </c>
    </row>
    <row r="166" s="13" customFormat="1">
      <c r="A166" s="13"/>
      <c r="B166" s="233"/>
      <c r="C166" s="234"/>
      <c r="D166" s="235" t="s">
        <v>131</v>
      </c>
      <c r="E166" s="236" t="s">
        <v>1</v>
      </c>
      <c r="F166" s="237" t="s">
        <v>143</v>
      </c>
      <c r="G166" s="234"/>
      <c r="H166" s="238">
        <v>750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131</v>
      </c>
      <c r="AU166" s="244" t="s">
        <v>85</v>
      </c>
      <c r="AV166" s="13" t="s">
        <v>85</v>
      </c>
      <c r="AW166" s="13" t="s">
        <v>32</v>
      </c>
      <c r="AX166" s="13" t="s">
        <v>83</v>
      </c>
      <c r="AY166" s="244" t="s">
        <v>123</v>
      </c>
    </row>
    <row r="167" s="2" customFormat="1" ht="16.5" customHeight="1">
      <c r="A167" s="39"/>
      <c r="B167" s="40"/>
      <c r="C167" s="266" t="s">
        <v>8</v>
      </c>
      <c r="D167" s="266" t="s">
        <v>208</v>
      </c>
      <c r="E167" s="267" t="s">
        <v>209</v>
      </c>
      <c r="F167" s="268" t="s">
        <v>210</v>
      </c>
      <c r="G167" s="269" t="s">
        <v>211</v>
      </c>
      <c r="H167" s="270">
        <v>18.800000000000001</v>
      </c>
      <c r="I167" s="271"/>
      <c r="J167" s="270">
        <f>ROUND(I167*H167,2)</f>
        <v>0</v>
      </c>
      <c r="K167" s="272"/>
      <c r="L167" s="273"/>
      <c r="M167" s="274" t="s">
        <v>1</v>
      </c>
      <c r="N167" s="275" t="s">
        <v>40</v>
      </c>
      <c r="O167" s="92"/>
      <c r="P167" s="229">
        <f>O167*H167</f>
        <v>0</v>
      </c>
      <c r="Q167" s="229">
        <v>0.001</v>
      </c>
      <c r="R167" s="229">
        <f>Q167*H167</f>
        <v>0.018800000000000001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171</v>
      </c>
      <c r="AT167" s="231" t="s">
        <v>208</v>
      </c>
      <c r="AU167" s="231" t="s">
        <v>85</v>
      </c>
      <c r="AY167" s="18" t="s">
        <v>123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83</v>
      </c>
      <c r="BK167" s="232">
        <f>ROUND(I167*H167,2)</f>
        <v>0</v>
      </c>
      <c r="BL167" s="18" t="s">
        <v>129</v>
      </c>
      <c r="BM167" s="231" t="s">
        <v>212</v>
      </c>
    </row>
    <row r="168" s="13" customFormat="1">
      <c r="A168" s="13"/>
      <c r="B168" s="233"/>
      <c r="C168" s="234"/>
      <c r="D168" s="235" t="s">
        <v>131</v>
      </c>
      <c r="E168" s="236" t="s">
        <v>1</v>
      </c>
      <c r="F168" s="237" t="s">
        <v>213</v>
      </c>
      <c r="G168" s="234"/>
      <c r="H168" s="238">
        <v>18.800000000000001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131</v>
      </c>
      <c r="AU168" s="244" t="s">
        <v>85</v>
      </c>
      <c r="AV168" s="13" t="s">
        <v>85</v>
      </c>
      <c r="AW168" s="13" t="s">
        <v>32</v>
      </c>
      <c r="AX168" s="13" t="s">
        <v>83</v>
      </c>
      <c r="AY168" s="244" t="s">
        <v>123</v>
      </c>
    </row>
    <row r="169" s="12" customFormat="1" ht="22.8" customHeight="1">
      <c r="A169" s="12"/>
      <c r="B169" s="204"/>
      <c r="C169" s="205"/>
      <c r="D169" s="206" t="s">
        <v>74</v>
      </c>
      <c r="E169" s="218" t="s">
        <v>85</v>
      </c>
      <c r="F169" s="218" t="s">
        <v>214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SUM(P170:P176)</f>
        <v>0</v>
      </c>
      <c r="Q169" s="212"/>
      <c r="R169" s="213">
        <f>SUM(R170:R176)</f>
        <v>29.455080000000002</v>
      </c>
      <c r="S169" s="212"/>
      <c r="T169" s="214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83</v>
      </c>
      <c r="AT169" s="216" t="s">
        <v>74</v>
      </c>
      <c r="AU169" s="216" t="s">
        <v>83</v>
      </c>
      <c r="AY169" s="215" t="s">
        <v>123</v>
      </c>
      <c r="BK169" s="217">
        <f>SUM(BK170:BK176)</f>
        <v>0</v>
      </c>
    </row>
    <row r="170" s="2" customFormat="1" ht="33" customHeight="1">
      <c r="A170" s="39"/>
      <c r="B170" s="40"/>
      <c r="C170" s="220" t="s">
        <v>215</v>
      </c>
      <c r="D170" s="220" t="s">
        <v>125</v>
      </c>
      <c r="E170" s="221" t="s">
        <v>216</v>
      </c>
      <c r="F170" s="222" t="s">
        <v>217</v>
      </c>
      <c r="G170" s="223" t="s">
        <v>218</v>
      </c>
      <c r="H170" s="224">
        <v>130</v>
      </c>
      <c r="I170" s="225"/>
      <c r="J170" s="224">
        <f>ROUND(I170*H170,2)</f>
        <v>0</v>
      </c>
      <c r="K170" s="226"/>
      <c r="L170" s="45"/>
      <c r="M170" s="227" t="s">
        <v>1</v>
      </c>
      <c r="N170" s="228" t="s">
        <v>40</v>
      </c>
      <c r="O170" s="92"/>
      <c r="P170" s="229">
        <f>O170*H170</f>
        <v>0</v>
      </c>
      <c r="Q170" s="229">
        <v>0.22656999999999999</v>
      </c>
      <c r="R170" s="229">
        <f>Q170*H170</f>
        <v>29.4541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129</v>
      </c>
      <c r="AT170" s="231" t="s">
        <v>125</v>
      </c>
      <c r="AU170" s="231" t="s">
        <v>85</v>
      </c>
      <c r="AY170" s="18" t="s">
        <v>123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83</v>
      </c>
      <c r="BK170" s="232">
        <f>ROUND(I170*H170,2)</f>
        <v>0</v>
      </c>
      <c r="BL170" s="18" t="s">
        <v>129</v>
      </c>
      <c r="BM170" s="231" t="s">
        <v>219</v>
      </c>
    </row>
    <row r="171" s="14" customFormat="1">
      <c r="A171" s="14"/>
      <c r="B171" s="245"/>
      <c r="C171" s="246"/>
      <c r="D171" s="235" t="s">
        <v>131</v>
      </c>
      <c r="E171" s="247" t="s">
        <v>1</v>
      </c>
      <c r="F171" s="248" t="s">
        <v>220</v>
      </c>
      <c r="G171" s="246"/>
      <c r="H171" s="247" t="s">
        <v>1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131</v>
      </c>
      <c r="AU171" s="254" t="s">
        <v>85</v>
      </c>
      <c r="AV171" s="14" t="s">
        <v>83</v>
      </c>
      <c r="AW171" s="14" t="s">
        <v>32</v>
      </c>
      <c r="AX171" s="14" t="s">
        <v>75</v>
      </c>
      <c r="AY171" s="254" t="s">
        <v>123</v>
      </c>
    </row>
    <row r="172" s="13" customFormat="1">
      <c r="A172" s="13"/>
      <c r="B172" s="233"/>
      <c r="C172" s="234"/>
      <c r="D172" s="235" t="s">
        <v>131</v>
      </c>
      <c r="E172" s="236" t="s">
        <v>1</v>
      </c>
      <c r="F172" s="237" t="s">
        <v>221</v>
      </c>
      <c r="G172" s="234"/>
      <c r="H172" s="238">
        <v>130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131</v>
      </c>
      <c r="AU172" s="244" t="s">
        <v>85</v>
      </c>
      <c r="AV172" s="13" t="s">
        <v>85</v>
      </c>
      <c r="AW172" s="13" t="s">
        <v>32</v>
      </c>
      <c r="AX172" s="13" t="s">
        <v>83</v>
      </c>
      <c r="AY172" s="244" t="s">
        <v>123</v>
      </c>
    </row>
    <row r="173" s="2" customFormat="1" ht="24.15" customHeight="1">
      <c r="A173" s="39"/>
      <c r="B173" s="40"/>
      <c r="C173" s="220" t="s">
        <v>222</v>
      </c>
      <c r="D173" s="220" t="s">
        <v>125</v>
      </c>
      <c r="E173" s="221" t="s">
        <v>223</v>
      </c>
      <c r="F173" s="222" t="s">
        <v>224</v>
      </c>
      <c r="G173" s="223" t="s">
        <v>141</v>
      </c>
      <c r="H173" s="224">
        <v>3.5</v>
      </c>
      <c r="I173" s="225"/>
      <c r="J173" s="224">
        <f>ROUND(I173*H173,2)</f>
        <v>0</v>
      </c>
      <c r="K173" s="226"/>
      <c r="L173" s="45"/>
      <c r="M173" s="227" t="s">
        <v>1</v>
      </c>
      <c r="N173" s="228" t="s">
        <v>40</v>
      </c>
      <c r="O173" s="92"/>
      <c r="P173" s="229">
        <f>O173*H173</f>
        <v>0</v>
      </c>
      <c r="Q173" s="229">
        <v>0.00010000000000000001</v>
      </c>
      <c r="R173" s="229">
        <f>Q173*H173</f>
        <v>0.00035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129</v>
      </c>
      <c r="AT173" s="231" t="s">
        <v>125</v>
      </c>
      <c r="AU173" s="231" t="s">
        <v>85</v>
      </c>
      <c r="AY173" s="18" t="s">
        <v>123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83</v>
      </c>
      <c r="BK173" s="232">
        <f>ROUND(I173*H173,2)</f>
        <v>0</v>
      </c>
      <c r="BL173" s="18" t="s">
        <v>129</v>
      </c>
      <c r="BM173" s="231" t="s">
        <v>225</v>
      </c>
    </row>
    <row r="174" s="13" customFormat="1">
      <c r="A174" s="13"/>
      <c r="B174" s="233"/>
      <c r="C174" s="234"/>
      <c r="D174" s="235" t="s">
        <v>131</v>
      </c>
      <c r="E174" s="236" t="s">
        <v>1</v>
      </c>
      <c r="F174" s="237" t="s">
        <v>226</v>
      </c>
      <c r="G174" s="234"/>
      <c r="H174" s="238">
        <v>3.5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131</v>
      </c>
      <c r="AU174" s="244" t="s">
        <v>85</v>
      </c>
      <c r="AV174" s="13" t="s">
        <v>85</v>
      </c>
      <c r="AW174" s="13" t="s">
        <v>32</v>
      </c>
      <c r="AX174" s="13" t="s">
        <v>83</v>
      </c>
      <c r="AY174" s="244" t="s">
        <v>123</v>
      </c>
    </row>
    <row r="175" s="2" customFormat="1" ht="16.5" customHeight="1">
      <c r="A175" s="39"/>
      <c r="B175" s="40"/>
      <c r="C175" s="266" t="s">
        <v>227</v>
      </c>
      <c r="D175" s="266" t="s">
        <v>208</v>
      </c>
      <c r="E175" s="267" t="s">
        <v>228</v>
      </c>
      <c r="F175" s="268" t="s">
        <v>229</v>
      </c>
      <c r="G175" s="269" t="s">
        <v>141</v>
      </c>
      <c r="H175" s="270">
        <v>3.5</v>
      </c>
      <c r="I175" s="271"/>
      <c r="J175" s="270">
        <f>ROUND(I175*H175,2)</f>
        <v>0</v>
      </c>
      <c r="K175" s="272"/>
      <c r="L175" s="273"/>
      <c r="M175" s="274" t="s">
        <v>1</v>
      </c>
      <c r="N175" s="275" t="s">
        <v>40</v>
      </c>
      <c r="O175" s="92"/>
      <c r="P175" s="229">
        <f>O175*H175</f>
        <v>0</v>
      </c>
      <c r="Q175" s="229">
        <v>0.00018000000000000001</v>
      </c>
      <c r="R175" s="229">
        <f>Q175*H175</f>
        <v>0.00063000000000000003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171</v>
      </c>
      <c r="AT175" s="231" t="s">
        <v>208</v>
      </c>
      <c r="AU175" s="231" t="s">
        <v>85</v>
      </c>
      <c r="AY175" s="18" t="s">
        <v>123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83</v>
      </c>
      <c r="BK175" s="232">
        <f>ROUND(I175*H175,2)</f>
        <v>0</v>
      </c>
      <c r="BL175" s="18" t="s">
        <v>129</v>
      </c>
      <c r="BM175" s="231" t="s">
        <v>230</v>
      </c>
    </row>
    <row r="176" s="13" customFormat="1">
      <c r="A176" s="13"/>
      <c r="B176" s="233"/>
      <c r="C176" s="234"/>
      <c r="D176" s="235" t="s">
        <v>131</v>
      </c>
      <c r="E176" s="236" t="s">
        <v>1</v>
      </c>
      <c r="F176" s="237" t="s">
        <v>231</v>
      </c>
      <c r="G176" s="234"/>
      <c r="H176" s="238">
        <v>3.5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131</v>
      </c>
      <c r="AU176" s="244" t="s">
        <v>85</v>
      </c>
      <c r="AV176" s="13" t="s">
        <v>85</v>
      </c>
      <c r="AW176" s="13" t="s">
        <v>32</v>
      </c>
      <c r="AX176" s="13" t="s">
        <v>83</v>
      </c>
      <c r="AY176" s="244" t="s">
        <v>123</v>
      </c>
    </row>
    <row r="177" s="12" customFormat="1" ht="22.8" customHeight="1">
      <c r="A177" s="12"/>
      <c r="B177" s="204"/>
      <c r="C177" s="205"/>
      <c r="D177" s="206" t="s">
        <v>74</v>
      </c>
      <c r="E177" s="218" t="s">
        <v>138</v>
      </c>
      <c r="F177" s="218" t="s">
        <v>232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SUM(P178:P184)</f>
        <v>0</v>
      </c>
      <c r="Q177" s="212"/>
      <c r="R177" s="213">
        <f>SUM(R178:R184)</f>
        <v>0</v>
      </c>
      <c r="S177" s="212"/>
      <c r="T177" s="214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83</v>
      </c>
      <c r="AT177" s="216" t="s">
        <v>74</v>
      </c>
      <c r="AU177" s="216" t="s">
        <v>83</v>
      </c>
      <c r="AY177" s="215" t="s">
        <v>123</v>
      </c>
      <c r="BK177" s="217">
        <f>SUM(BK178:BK184)</f>
        <v>0</v>
      </c>
    </row>
    <row r="178" s="2" customFormat="1" ht="24.15" customHeight="1">
      <c r="A178" s="39"/>
      <c r="B178" s="40"/>
      <c r="C178" s="220" t="s">
        <v>233</v>
      </c>
      <c r="D178" s="220" t="s">
        <v>125</v>
      </c>
      <c r="E178" s="221" t="s">
        <v>234</v>
      </c>
      <c r="F178" s="222" t="s">
        <v>235</v>
      </c>
      <c r="G178" s="223" t="s">
        <v>146</v>
      </c>
      <c r="H178" s="224">
        <v>2.2000000000000002</v>
      </c>
      <c r="I178" s="225"/>
      <c r="J178" s="224">
        <f>ROUND(I178*H178,2)</f>
        <v>0</v>
      </c>
      <c r="K178" s="226"/>
      <c r="L178" s="45"/>
      <c r="M178" s="227" t="s">
        <v>1</v>
      </c>
      <c r="N178" s="228" t="s">
        <v>40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129</v>
      </c>
      <c r="AT178" s="231" t="s">
        <v>125</v>
      </c>
      <c r="AU178" s="231" t="s">
        <v>85</v>
      </c>
      <c r="AY178" s="18" t="s">
        <v>123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83</v>
      </c>
      <c r="BK178" s="232">
        <f>ROUND(I178*H178,2)</f>
        <v>0</v>
      </c>
      <c r="BL178" s="18" t="s">
        <v>129</v>
      </c>
      <c r="BM178" s="231" t="s">
        <v>236</v>
      </c>
    </row>
    <row r="179" s="14" customFormat="1">
      <c r="A179" s="14"/>
      <c r="B179" s="245"/>
      <c r="C179" s="246"/>
      <c r="D179" s="235" t="s">
        <v>131</v>
      </c>
      <c r="E179" s="247" t="s">
        <v>1</v>
      </c>
      <c r="F179" s="248" t="s">
        <v>237</v>
      </c>
      <c r="G179" s="246"/>
      <c r="H179" s="247" t="s">
        <v>1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131</v>
      </c>
      <c r="AU179" s="254" t="s">
        <v>85</v>
      </c>
      <c r="AV179" s="14" t="s">
        <v>83</v>
      </c>
      <c r="AW179" s="14" t="s">
        <v>32</v>
      </c>
      <c r="AX179" s="14" t="s">
        <v>75</v>
      </c>
      <c r="AY179" s="254" t="s">
        <v>123</v>
      </c>
    </row>
    <row r="180" s="13" customFormat="1">
      <c r="A180" s="13"/>
      <c r="B180" s="233"/>
      <c r="C180" s="234"/>
      <c r="D180" s="235" t="s">
        <v>131</v>
      </c>
      <c r="E180" s="236" t="s">
        <v>1</v>
      </c>
      <c r="F180" s="237" t="s">
        <v>238</v>
      </c>
      <c r="G180" s="234"/>
      <c r="H180" s="238">
        <v>2.2000000000000002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131</v>
      </c>
      <c r="AU180" s="244" t="s">
        <v>85</v>
      </c>
      <c r="AV180" s="13" t="s">
        <v>85</v>
      </c>
      <c r="AW180" s="13" t="s">
        <v>32</v>
      </c>
      <c r="AX180" s="13" t="s">
        <v>83</v>
      </c>
      <c r="AY180" s="244" t="s">
        <v>123</v>
      </c>
    </row>
    <row r="181" s="2" customFormat="1" ht="24.15" customHeight="1">
      <c r="A181" s="39"/>
      <c r="B181" s="40"/>
      <c r="C181" s="220" t="s">
        <v>239</v>
      </c>
      <c r="D181" s="220" t="s">
        <v>125</v>
      </c>
      <c r="E181" s="221" t="s">
        <v>240</v>
      </c>
      <c r="F181" s="222" t="s">
        <v>241</v>
      </c>
      <c r="G181" s="223" t="s">
        <v>146</v>
      </c>
      <c r="H181" s="224">
        <v>4.7999999999999998</v>
      </c>
      <c r="I181" s="225"/>
      <c r="J181" s="224">
        <f>ROUND(I181*H181,2)</f>
        <v>0</v>
      </c>
      <c r="K181" s="226"/>
      <c r="L181" s="45"/>
      <c r="M181" s="227" t="s">
        <v>1</v>
      </c>
      <c r="N181" s="228" t="s">
        <v>40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129</v>
      </c>
      <c r="AT181" s="231" t="s">
        <v>125</v>
      </c>
      <c r="AU181" s="231" t="s">
        <v>85</v>
      </c>
      <c r="AY181" s="18" t="s">
        <v>123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83</v>
      </c>
      <c r="BK181" s="232">
        <f>ROUND(I181*H181,2)</f>
        <v>0</v>
      </c>
      <c r="BL181" s="18" t="s">
        <v>129</v>
      </c>
      <c r="BM181" s="231" t="s">
        <v>242</v>
      </c>
    </row>
    <row r="182" s="14" customFormat="1">
      <c r="A182" s="14"/>
      <c r="B182" s="245"/>
      <c r="C182" s="246"/>
      <c r="D182" s="235" t="s">
        <v>131</v>
      </c>
      <c r="E182" s="247" t="s">
        <v>1</v>
      </c>
      <c r="F182" s="248" t="s">
        <v>243</v>
      </c>
      <c r="G182" s="246"/>
      <c r="H182" s="247" t="s">
        <v>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131</v>
      </c>
      <c r="AU182" s="254" t="s">
        <v>85</v>
      </c>
      <c r="AV182" s="14" t="s">
        <v>83</v>
      </c>
      <c r="AW182" s="14" t="s">
        <v>32</v>
      </c>
      <c r="AX182" s="14" t="s">
        <v>75</v>
      </c>
      <c r="AY182" s="254" t="s">
        <v>123</v>
      </c>
    </row>
    <row r="183" s="14" customFormat="1">
      <c r="A183" s="14"/>
      <c r="B183" s="245"/>
      <c r="C183" s="246"/>
      <c r="D183" s="235" t="s">
        <v>131</v>
      </c>
      <c r="E183" s="247" t="s">
        <v>1</v>
      </c>
      <c r="F183" s="248" t="s">
        <v>244</v>
      </c>
      <c r="G183" s="246"/>
      <c r="H183" s="247" t="s">
        <v>1</v>
      </c>
      <c r="I183" s="249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131</v>
      </c>
      <c r="AU183" s="254" t="s">
        <v>85</v>
      </c>
      <c r="AV183" s="14" t="s">
        <v>83</v>
      </c>
      <c r="AW183" s="14" t="s">
        <v>32</v>
      </c>
      <c r="AX183" s="14" t="s">
        <v>75</v>
      </c>
      <c r="AY183" s="254" t="s">
        <v>123</v>
      </c>
    </row>
    <row r="184" s="13" customFormat="1">
      <c r="A184" s="13"/>
      <c r="B184" s="233"/>
      <c r="C184" s="234"/>
      <c r="D184" s="235" t="s">
        <v>131</v>
      </c>
      <c r="E184" s="236" t="s">
        <v>1</v>
      </c>
      <c r="F184" s="237" t="s">
        <v>245</v>
      </c>
      <c r="G184" s="234"/>
      <c r="H184" s="238">
        <v>4.7999999999999998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131</v>
      </c>
      <c r="AU184" s="244" t="s">
        <v>85</v>
      </c>
      <c r="AV184" s="13" t="s">
        <v>85</v>
      </c>
      <c r="AW184" s="13" t="s">
        <v>32</v>
      </c>
      <c r="AX184" s="13" t="s">
        <v>83</v>
      </c>
      <c r="AY184" s="244" t="s">
        <v>123</v>
      </c>
    </row>
    <row r="185" s="12" customFormat="1" ht="22.8" customHeight="1">
      <c r="A185" s="12"/>
      <c r="B185" s="204"/>
      <c r="C185" s="205"/>
      <c r="D185" s="206" t="s">
        <v>74</v>
      </c>
      <c r="E185" s="218" t="s">
        <v>129</v>
      </c>
      <c r="F185" s="218" t="s">
        <v>246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SUM(P186:P198)</f>
        <v>0</v>
      </c>
      <c r="Q185" s="212"/>
      <c r="R185" s="213">
        <f>SUM(R186:R198)</f>
        <v>57.210191999999999</v>
      </c>
      <c r="S185" s="212"/>
      <c r="T185" s="214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83</v>
      </c>
      <c r="AT185" s="216" t="s">
        <v>74</v>
      </c>
      <c r="AU185" s="216" t="s">
        <v>83</v>
      </c>
      <c r="AY185" s="215" t="s">
        <v>123</v>
      </c>
      <c r="BK185" s="217">
        <f>SUM(BK186:BK198)</f>
        <v>0</v>
      </c>
    </row>
    <row r="186" s="2" customFormat="1" ht="24.15" customHeight="1">
      <c r="A186" s="39"/>
      <c r="B186" s="40"/>
      <c r="C186" s="220" t="s">
        <v>7</v>
      </c>
      <c r="D186" s="220" t="s">
        <v>125</v>
      </c>
      <c r="E186" s="221" t="s">
        <v>247</v>
      </c>
      <c r="F186" s="222" t="s">
        <v>248</v>
      </c>
      <c r="G186" s="223" t="s">
        <v>146</v>
      </c>
      <c r="H186" s="224">
        <v>14.4</v>
      </c>
      <c r="I186" s="225"/>
      <c r="J186" s="224">
        <f>ROUND(I186*H186,2)</f>
        <v>0</v>
      </c>
      <c r="K186" s="226"/>
      <c r="L186" s="45"/>
      <c r="M186" s="227" t="s">
        <v>1</v>
      </c>
      <c r="N186" s="228" t="s">
        <v>40</v>
      </c>
      <c r="O186" s="92"/>
      <c r="P186" s="229">
        <f>O186*H186</f>
        <v>0</v>
      </c>
      <c r="Q186" s="229">
        <v>2.13408</v>
      </c>
      <c r="R186" s="229">
        <f>Q186*H186</f>
        <v>30.730751999999999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129</v>
      </c>
      <c r="AT186" s="231" t="s">
        <v>125</v>
      </c>
      <c r="AU186" s="231" t="s">
        <v>85</v>
      </c>
      <c r="AY186" s="18" t="s">
        <v>123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83</v>
      </c>
      <c r="BK186" s="232">
        <f>ROUND(I186*H186,2)</f>
        <v>0</v>
      </c>
      <c r="BL186" s="18" t="s">
        <v>129</v>
      </c>
      <c r="BM186" s="231" t="s">
        <v>249</v>
      </c>
    </row>
    <row r="187" s="13" customFormat="1">
      <c r="A187" s="13"/>
      <c r="B187" s="233"/>
      <c r="C187" s="234"/>
      <c r="D187" s="235" t="s">
        <v>131</v>
      </c>
      <c r="E187" s="236" t="s">
        <v>1</v>
      </c>
      <c r="F187" s="237" t="s">
        <v>250</v>
      </c>
      <c r="G187" s="234"/>
      <c r="H187" s="238">
        <v>14.4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131</v>
      </c>
      <c r="AU187" s="244" t="s">
        <v>85</v>
      </c>
      <c r="AV187" s="13" t="s">
        <v>85</v>
      </c>
      <c r="AW187" s="13" t="s">
        <v>32</v>
      </c>
      <c r="AX187" s="13" t="s">
        <v>83</v>
      </c>
      <c r="AY187" s="244" t="s">
        <v>123</v>
      </c>
    </row>
    <row r="188" s="2" customFormat="1" ht="24.15" customHeight="1">
      <c r="A188" s="39"/>
      <c r="B188" s="40"/>
      <c r="C188" s="220" t="s">
        <v>251</v>
      </c>
      <c r="D188" s="220" t="s">
        <v>125</v>
      </c>
      <c r="E188" s="221" t="s">
        <v>252</v>
      </c>
      <c r="F188" s="222" t="s">
        <v>253</v>
      </c>
      <c r="G188" s="223" t="s">
        <v>141</v>
      </c>
      <c r="H188" s="224">
        <v>48</v>
      </c>
      <c r="I188" s="225"/>
      <c r="J188" s="224">
        <f>ROUND(I188*H188,2)</f>
        <v>0</v>
      </c>
      <c r="K188" s="226"/>
      <c r="L188" s="45"/>
      <c r="M188" s="227" t="s">
        <v>1</v>
      </c>
      <c r="N188" s="228" t="s">
        <v>40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129</v>
      </c>
      <c r="AT188" s="231" t="s">
        <v>125</v>
      </c>
      <c r="AU188" s="231" t="s">
        <v>85</v>
      </c>
      <c r="AY188" s="18" t="s">
        <v>123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83</v>
      </c>
      <c r="BK188" s="232">
        <f>ROUND(I188*H188,2)</f>
        <v>0</v>
      </c>
      <c r="BL188" s="18" t="s">
        <v>129</v>
      </c>
      <c r="BM188" s="231" t="s">
        <v>254</v>
      </c>
    </row>
    <row r="189" s="13" customFormat="1">
      <c r="A189" s="13"/>
      <c r="B189" s="233"/>
      <c r="C189" s="234"/>
      <c r="D189" s="235" t="s">
        <v>131</v>
      </c>
      <c r="E189" s="236" t="s">
        <v>1</v>
      </c>
      <c r="F189" s="237" t="s">
        <v>255</v>
      </c>
      <c r="G189" s="234"/>
      <c r="H189" s="238">
        <v>48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131</v>
      </c>
      <c r="AU189" s="244" t="s">
        <v>85</v>
      </c>
      <c r="AV189" s="13" t="s">
        <v>85</v>
      </c>
      <c r="AW189" s="13" t="s">
        <v>32</v>
      </c>
      <c r="AX189" s="13" t="s">
        <v>83</v>
      </c>
      <c r="AY189" s="244" t="s">
        <v>123</v>
      </c>
    </row>
    <row r="190" s="2" customFormat="1" ht="24.15" customHeight="1">
      <c r="A190" s="39"/>
      <c r="B190" s="40"/>
      <c r="C190" s="220" t="s">
        <v>256</v>
      </c>
      <c r="D190" s="220" t="s">
        <v>125</v>
      </c>
      <c r="E190" s="221" t="s">
        <v>257</v>
      </c>
      <c r="F190" s="222" t="s">
        <v>258</v>
      </c>
      <c r="G190" s="223" t="s">
        <v>146</v>
      </c>
      <c r="H190" s="224">
        <v>10.800000000000001</v>
      </c>
      <c r="I190" s="225"/>
      <c r="J190" s="224">
        <f>ROUND(I190*H190,2)</f>
        <v>0</v>
      </c>
      <c r="K190" s="226"/>
      <c r="L190" s="45"/>
      <c r="M190" s="227" t="s">
        <v>1</v>
      </c>
      <c r="N190" s="228" t="s">
        <v>40</v>
      </c>
      <c r="O190" s="92"/>
      <c r="P190" s="229">
        <f>O190*H190</f>
        <v>0</v>
      </c>
      <c r="Q190" s="229">
        <v>1.9967999999999999</v>
      </c>
      <c r="R190" s="229">
        <f>Q190*H190</f>
        <v>21.565439999999999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129</v>
      </c>
      <c r="AT190" s="231" t="s">
        <v>125</v>
      </c>
      <c r="AU190" s="231" t="s">
        <v>85</v>
      </c>
      <c r="AY190" s="18" t="s">
        <v>123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83</v>
      </c>
      <c r="BK190" s="232">
        <f>ROUND(I190*H190,2)</f>
        <v>0</v>
      </c>
      <c r="BL190" s="18" t="s">
        <v>129</v>
      </c>
      <c r="BM190" s="231" t="s">
        <v>259</v>
      </c>
    </row>
    <row r="191" s="14" customFormat="1">
      <c r="A191" s="14"/>
      <c r="B191" s="245"/>
      <c r="C191" s="246"/>
      <c r="D191" s="235" t="s">
        <v>131</v>
      </c>
      <c r="E191" s="247" t="s">
        <v>1</v>
      </c>
      <c r="F191" s="248" t="s">
        <v>243</v>
      </c>
      <c r="G191" s="246"/>
      <c r="H191" s="247" t="s">
        <v>1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131</v>
      </c>
      <c r="AU191" s="254" t="s">
        <v>85</v>
      </c>
      <c r="AV191" s="14" t="s">
        <v>83</v>
      </c>
      <c r="AW191" s="14" t="s">
        <v>32</v>
      </c>
      <c r="AX191" s="14" t="s">
        <v>75</v>
      </c>
      <c r="AY191" s="254" t="s">
        <v>123</v>
      </c>
    </row>
    <row r="192" s="13" customFormat="1">
      <c r="A192" s="13"/>
      <c r="B192" s="233"/>
      <c r="C192" s="234"/>
      <c r="D192" s="235" t="s">
        <v>131</v>
      </c>
      <c r="E192" s="236" t="s">
        <v>1</v>
      </c>
      <c r="F192" s="237" t="s">
        <v>260</v>
      </c>
      <c r="G192" s="234"/>
      <c r="H192" s="238">
        <v>10.800000000000001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131</v>
      </c>
      <c r="AU192" s="244" t="s">
        <v>85</v>
      </c>
      <c r="AV192" s="13" t="s">
        <v>85</v>
      </c>
      <c r="AW192" s="13" t="s">
        <v>32</v>
      </c>
      <c r="AX192" s="13" t="s">
        <v>83</v>
      </c>
      <c r="AY192" s="244" t="s">
        <v>123</v>
      </c>
    </row>
    <row r="193" s="2" customFormat="1" ht="16.5" customHeight="1">
      <c r="A193" s="39"/>
      <c r="B193" s="40"/>
      <c r="C193" s="220" t="s">
        <v>261</v>
      </c>
      <c r="D193" s="220" t="s">
        <v>125</v>
      </c>
      <c r="E193" s="221" t="s">
        <v>262</v>
      </c>
      <c r="F193" s="222" t="s">
        <v>263</v>
      </c>
      <c r="G193" s="223" t="s">
        <v>146</v>
      </c>
      <c r="H193" s="224">
        <v>2.6000000000000001</v>
      </c>
      <c r="I193" s="225"/>
      <c r="J193" s="224">
        <f>ROUND(I193*H193,2)</f>
        <v>0</v>
      </c>
      <c r="K193" s="226"/>
      <c r="L193" s="45"/>
      <c r="M193" s="227" t="s">
        <v>1</v>
      </c>
      <c r="N193" s="228" t="s">
        <v>40</v>
      </c>
      <c r="O193" s="92"/>
      <c r="P193" s="229">
        <f>O193*H193</f>
        <v>0</v>
      </c>
      <c r="Q193" s="229">
        <v>1.8899999999999999</v>
      </c>
      <c r="R193" s="229">
        <f>Q193*H193</f>
        <v>4.9139999999999997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129</v>
      </c>
      <c r="AT193" s="231" t="s">
        <v>125</v>
      </c>
      <c r="AU193" s="231" t="s">
        <v>85</v>
      </c>
      <c r="AY193" s="18" t="s">
        <v>123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83</v>
      </c>
      <c r="BK193" s="232">
        <f>ROUND(I193*H193,2)</f>
        <v>0</v>
      </c>
      <c r="BL193" s="18" t="s">
        <v>129</v>
      </c>
      <c r="BM193" s="231" t="s">
        <v>264</v>
      </c>
    </row>
    <row r="194" s="14" customFormat="1">
      <c r="A194" s="14"/>
      <c r="B194" s="245"/>
      <c r="C194" s="246"/>
      <c r="D194" s="235" t="s">
        <v>131</v>
      </c>
      <c r="E194" s="247" t="s">
        <v>1</v>
      </c>
      <c r="F194" s="248" t="s">
        <v>265</v>
      </c>
      <c r="G194" s="246"/>
      <c r="H194" s="247" t="s">
        <v>1</v>
      </c>
      <c r="I194" s="249"/>
      <c r="J194" s="246"/>
      <c r="K194" s="246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131</v>
      </c>
      <c r="AU194" s="254" t="s">
        <v>85</v>
      </c>
      <c r="AV194" s="14" t="s">
        <v>83</v>
      </c>
      <c r="AW194" s="14" t="s">
        <v>32</v>
      </c>
      <c r="AX194" s="14" t="s">
        <v>75</v>
      </c>
      <c r="AY194" s="254" t="s">
        <v>123</v>
      </c>
    </row>
    <row r="195" s="13" customFormat="1">
      <c r="A195" s="13"/>
      <c r="B195" s="233"/>
      <c r="C195" s="234"/>
      <c r="D195" s="235" t="s">
        <v>131</v>
      </c>
      <c r="E195" s="236" t="s">
        <v>1</v>
      </c>
      <c r="F195" s="237" t="s">
        <v>266</v>
      </c>
      <c r="G195" s="234"/>
      <c r="H195" s="238">
        <v>2.6000000000000001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131</v>
      </c>
      <c r="AU195" s="244" t="s">
        <v>85</v>
      </c>
      <c r="AV195" s="13" t="s">
        <v>85</v>
      </c>
      <c r="AW195" s="13" t="s">
        <v>32</v>
      </c>
      <c r="AX195" s="13" t="s">
        <v>83</v>
      </c>
      <c r="AY195" s="244" t="s">
        <v>123</v>
      </c>
    </row>
    <row r="196" s="2" customFormat="1" ht="24.15" customHeight="1">
      <c r="A196" s="39"/>
      <c r="B196" s="40"/>
      <c r="C196" s="220" t="s">
        <v>267</v>
      </c>
      <c r="D196" s="220" t="s">
        <v>125</v>
      </c>
      <c r="E196" s="221" t="s">
        <v>268</v>
      </c>
      <c r="F196" s="222" t="s">
        <v>269</v>
      </c>
      <c r="G196" s="223" t="s">
        <v>146</v>
      </c>
      <c r="H196" s="224">
        <v>24</v>
      </c>
      <c r="I196" s="225"/>
      <c r="J196" s="224">
        <f>ROUND(I196*H196,2)</f>
        <v>0</v>
      </c>
      <c r="K196" s="226"/>
      <c r="L196" s="45"/>
      <c r="M196" s="227" t="s">
        <v>1</v>
      </c>
      <c r="N196" s="228" t="s">
        <v>40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129</v>
      </c>
      <c r="AT196" s="231" t="s">
        <v>125</v>
      </c>
      <c r="AU196" s="231" t="s">
        <v>85</v>
      </c>
      <c r="AY196" s="18" t="s">
        <v>123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83</v>
      </c>
      <c r="BK196" s="232">
        <f>ROUND(I196*H196,2)</f>
        <v>0</v>
      </c>
      <c r="BL196" s="18" t="s">
        <v>129</v>
      </c>
      <c r="BM196" s="231" t="s">
        <v>270</v>
      </c>
    </row>
    <row r="197" s="14" customFormat="1">
      <c r="A197" s="14"/>
      <c r="B197" s="245"/>
      <c r="C197" s="246"/>
      <c r="D197" s="235" t="s">
        <v>131</v>
      </c>
      <c r="E197" s="247" t="s">
        <v>1</v>
      </c>
      <c r="F197" s="248" t="s">
        <v>271</v>
      </c>
      <c r="G197" s="246"/>
      <c r="H197" s="247" t="s">
        <v>1</v>
      </c>
      <c r="I197" s="249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131</v>
      </c>
      <c r="AU197" s="254" t="s">
        <v>85</v>
      </c>
      <c r="AV197" s="14" t="s">
        <v>83</v>
      </c>
      <c r="AW197" s="14" t="s">
        <v>32</v>
      </c>
      <c r="AX197" s="14" t="s">
        <v>75</v>
      </c>
      <c r="AY197" s="254" t="s">
        <v>123</v>
      </c>
    </row>
    <row r="198" s="13" customFormat="1">
      <c r="A198" s="13"/>
      <c r="B198" s="233"/>
      <c r="C198" s="234"/>
      <c r="D198" s="235" t="s">
        <v>131</v>
      </c>
      <c r="E198" s="236" t="s">
        <v>1</v>
      </c>
      <c r="F198" s="237" t="s">
        <v>272</v>
      </c>
      <c r="G198" s="234"/>
      <c r="H198" s="238">
        <v>24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131</v>
      </c>
      <c r="AU198" s="244" t="s">
        <v>85</v>
      </c>
      <c r="AV198" s="13" t="s">
        <v>85</v>
      </c>
      <c r="AW198" s="13" t="s">
        <v>32</v>
      </c>
      <c r="AX198" s="13" t="s">
        <v>83</v>
      </c>
      <c r="AY198" s="244" t="s">
        <v>123</v>
      </c>
    </row>
    <row r="199" s="12" customFormat="1" ht="22.8" customHeight="1">
      <c r="A199" s="12"/>
      <c r="B199" s="204"/>
      <c r="C199" s="205"/>
      <c r="D199" s="206" t="s">
        <v>74</v>
      </c>
      <c r="E199" s="218" t="s">
        <v>171</v>
      </c>
      <c r="F199" s="218" t="s">
        <v>273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SUM(P200:P202)</f>
        <v>0</v>
      </c>
      <c r="Q199" s="212"/>
      <c r="R199" s="213">
        <f>SUM(R200:R202)</f>
        <v>0</v>
      </c>
      <c r="S199" s="212"/>
      <c r="T199" s="214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83</v>
      </c>
      <c r="AT199" s="216" t="s">
        <v>74</v>
      </c>
      <c r="AU199" s="216" t="s">
        <v>83</v>
      </c>
      <c r="AY199" s="215" t="s">
        <v>123</v>
      </c>
      <c r="BK199" s="217">
        <f>SUM(BK200:BK202)</f>
        <v>0</v>
      </c>
    </row>
    <row r="200" s="2" customFormat="1" ht="16.5" customHeight="1">
      <c r="A200" s="39"/>
      <c r="B200" s="40"/>
      <c r="C200" s="220" t="s">
        <v>274</v>
      </c>
      <c r="D200" s="220" t="s">
        <v>125</v>
      </c>
      <c r="E200" s="221" t="s">
        <v>275</v>
      </c>
      <c r="F200" s="222" t="s">
        <v>276</v>
      </c>
      <c r="G200" s="223" t="s">
        <v>218</v>
      </c>
      <c r="H200" s="224">
        <v>1.6000000000000001</v>
      </c>
      <c r="I200" s="225"/>
      <c r="J200" s="224">
        <f>ROUND(I200*H200,2)</f>
        <v>0</v>
      </c>
      <c r="K200" s="226"/>
      <c r="L200" s="45"/>
      <c r="M200" s="227" t="s">
        <v>1</v>
      </c>
      <c r="N200" s="228" t="s">
        <v>40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129</v>
      </c>
      <c r="AT200" s="231" t="s">
        <v>125</v>
      </c>
      <c r="AU200" s="231" t="s">
        <v>85</v>
      </c>
      <c r="AY200" s="18" t="s">
        <v>123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83</v>
      </c>
      <c r="BK200" s="232">
        <f>ROUND(I200*H200,2)</f>
        <v>0</v>
      </c>
      <c r="BL200" s="18" t="s">
        <v>129</v>
      </c>
      <c r="BM200" s="231" t="s">
        <v>277</v>
      </c>
    </row>
    <row r="201" s="14" customFormat="1">
      <c r="A201" s="14"/>
      <c r="B201" s="245"/>
      <c r="C201" s="246"/>
      <c r="D201" s="235" t="s">
        <v>131</v>
      </c>
      <c r="E201" s="247" t="s">
        <v>1</v>
      </c>
      <c r="F201" s="248" t="s">
        <v>278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131</v>
      </c>
      <c r="AU201" s="254" t="s">
        <v>85</v>
      </c>
      <c r="AV201" s="14" t="s">
        <v>83</v>
      </c>
      <c r="AW201" s="14" t="s">
        <v>32</v>
      </c>
      <c r="AX201" s="14" t="s">
        <v>75</v>
      </c>
      <c r="AY201" s="254" t="s">
        <v>123</v>
      </c>
    </row>
    <row r="202" s="13" customFormat="1">
      <c r="A202" s="13"/>
      <c r="B202" s="233"/>
      <c r="C202" s="234"/>
      <c r="D202" s="235" t="s">
        <v>131</v>
      </c>
      <c r="E202" s="236" t="s">
        <v>1</v>
      </c>
      <c r="F202" s="237" t="s">
        <v>279</v>
      </c>
      <c r="G202" s="234"/>
      <c r="H202" s="238">
        <v>1.6000000000000001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131</v>
      </c>
      <c r="AU202" s="244" t="s">
        <v>85</v>
      </c>
      <c r="AV202" s="13" t="s">
        <v>85</v>
      </c>
      <c r="AW202" s="13" t="s">
        <v>32</v>
      </c>
      <c r="AX202" s="13" t="s">
        <v>83</v>
      </c>
      <c r="AY202" s="244" t="s">
        <v>123</v>
      </c>
    </row>
    <row r="203" s="12" customFormat="1" ht="22.8" customHeight="1">
      <c r="A203" s="12"/>
      <c r="B203" s="204"/>
      <c r="C203" s="205"/>
      <c r="D203" s="206" t="s">
        <v>74</v>
      </c>
      <c r="E203" s="218" t="s">
        <v>280</v>
      </c>
      <c r="F203" s="218" t="s">
        <v>281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P204</f>
        <v>0</v>
      </c>
      <c r="Q203" s="212"/>
      <c r="R203" s="213">
        <f>R204</f>
        <v>0</v>
      </c>
      <c r="S203" s="212"/>
      <c r="T203" s="214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83</v>
      </c>
      <c r="AT203" s="216" t="s">
        <v>74</v>
      </c>
      <c r="AU203" s="216" t="s">
        <v>83</v>
      </c>
      <c r="AY203" s="215" t="s">
        <v>123</v>
      </c>
      <c r="BK203" s="217">
        <f>BK204</f>
        <v>0</v>
      </c>
    </row>
    <row r="204" s="2" customFormat="1" ht="16.5" customHeight="1">
      <c r="A204" s="39"/>
      <c r="B204" s="40"/>
      <c r="C204" s="220" t="s">
        <v>282</v>
      </c>
      <c r="D204" s="220" t="s">
        <v>125</v>
      </c>
      <c r="E204" s="221" t="s">
        <v>283</v>
      </c>
      <c r="F204" s="222" t="s">
        <v>284</v>
      </c>
      <c r="G204" s="223" t="s">
        <v>285</v>
      </c>
      <c r="H204" s="224">
        <v>86.700000000000003</v>
      </c>
      <c r="I204" s="225"/>
      <c r="J204" s="224">
        <f>ROUND(I204*H204,2)</f>
        <v>0</v>
      </c>
      <c r="K204" s="226"/>
      <c r="L204" s="45"/>
      <c r="M204" s="276" t="s">
        <v>1</v>
      </c>
      <c r="N204" s="277" t="s">
        <v>40</v>
      </c>
      <c r="O204" s="278"/>
      <c r="P204" s="279">
        <f>O204*H204</f>
        <v>0</v>
      </c>
      <c r="Q204" s="279">
        <v>0</v>
      </c>
      <c r="R204" s="279">
        <f>Q204*H204</f>
        <v>0</v>
      </c>
      <c r="S204" s="279">
        <v>0</v>
      </c>
      <c r="T204" s="28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129</v>
      </c>
      <c r="AT204" s="231" t="s">
        <v>125</v>
      </c>
      <c r="AU204" s="231" t="s">
        <v>85</v>
      </c>
      <c r="AY204" s="18" t="s">
        <v>123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83</v>
      </c>
      <c r="BK204" s="232">
        <f>ROUND(I204*H204,2)</f>
        <v>0</v>
      </c>
      <c r="BL204" s="18" t="s">
        <v>129</v>
      </c>
      <c r="BM204" s="231" t="s">
        <v>286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gBldi8pHDf1nH+cxglDsWQIiMgPJ5A5TaIhWrbl7lQPnnORFn/yI73d7ho26J48e7GiogHR78iPw8JRXwGaSRQ==" hashValue="4ImnygGFh/GotDiZxaRWv7hRwECb7OUQaJDB3Mj6fDSVcczSAscY4ckq051WAqYKi/JoP4yiVAHA8aFVZyzSlQ==" algorithmName="SHA-512" password="CC35"/>
  <autoFilter ref="C122:K20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DOMAŽLICE - ŘEŠENÍ DEŠŤOVÝCH VOD Z AREÁLU ZIMNÍHO STADIONU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287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24. 5. 2019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ROUND((SUM(BE122:BE270)),  2)</f>
        <v>0</v>
      </c>
      <c r="G33" s="39"/>
      <c r="H33" s="39"/>
      <c r="I33" s="156">
        <v>0.20999999999999999</v>
      </c>
      <c r="J33" s="155">
        <f>ROUND(((SUM(BE122:BE270))*I33),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ROUND((SUM(BF122:BF270)),  2)</f>
        <v>0</v>
      </c>
      <c r="G34" s="39"/>
      <c r="H34" s="39"/>
      <c r="I34" s="156">
        <v>0.14999999999999999</v>
      </c>
      <c r="J34" s="155">
        <f>ROUND(((SUM(BF122:BF270))*I34),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ROUND((SUM(BG122:BG270)),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ROUND((SUM(BH122:BH270)),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ROUND((SUM(BI122:BI270)),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DOMAŽLICE - ŘEŠENÍ DEŠŤOVÝCH VOD Z AREÁLU ZIMNÍHO STADIONU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02 - SO 02   Převedení dešťových vod ze zimního stadionu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Domažlice</v>
      </c>
      <c r="G89" s="41"/>
      <c r="H89" s="41"/>
      <c r="I89" s="33" t="s">
        <v>22</v>
      </c>
      <c r="J89" s="80" t="str">
        <f>IF(J12="","",J12)</f>
        <v>24. 5. 2019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MEPOS Ing. Tanczošová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J215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105</v>
      </c>
      <c r="E100" s="189"/>
      <c r="F100" s="189"/>
      <c r="G100" s="189"/>
      <c r="H100" s="189"/>
      <c r="I100" s="189"/>
      <c r="J100" s="190">
        <f>J218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106</v>
      </c>
      <c r="E101" s="189"/>
      <c r="F101" s="189"/>
      <c r="G101" s="189"/>
      <c r="H101" s="189"/>
      <c r="I101" s="189"/>
      <c r="J101" s="190">
        <f>J228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107</v>
      </c>
      <c r="E102" s="189"/>
      <c r="F102" s="189"/>
      <c r="G102" s="189"/>
      <c r="H102" s="189"/>
      <c r="I102" s="189"/>
      <c r="J102" s="190">
        <f>J269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108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DOMAŽLICE - ŘEŠENÍ DEŠŤOVÝCH VOD Z AREÁLU ZIMNÍHO STADIONU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30" customHeight="1">
      <c r="A114" s="39"/>
      <c r="B114" s="40"/>
      <c r="C114" s="41"/>
      <c r="D114" s="41"/>
      <c r="E114" s="77" t="str">
        <f>E9</f>
        <v xml:space="preserve">02 - SO 02   Převedení dešťových vod ze zimního stadionu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Domažlice</v>
      </c>
      <c r="G116" s="41"/>
      <c r="H116" s="41"/>
      <c r="I116" s="33" t="s">
        <v>22</v>
      </c>
      <c r="J116" s="80" t="str">
        <f>IF(J12="","",J12)</f>
        <v>24. 5. 2019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30</v>
      </c>
      <c r="J118" s="37" t="str">
        <f>E21</f>
        <v>MEPOS Ing. Tanczošová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109</v>
      </c>
      <c r="D121" s="195" t="s">
        <v>60</v>
      </c>
      <c r="E121" s="195" t="s">
        <v>56</v>
      </c>
      <c r="F121" s="195" t="s">
        <v>57</v>
      </c>
      <c r="G121" s="195" t="s">
        <v>110</v>
      </c>
      <c r="H121" s="195" t="s">
        <v>111</v>
      </c>
      <c r="I121" s="195" t="s">
        <v>112</v>
      </c>
      <c r="J121" s="196" t="s">
        <v>98</v>
      </c>
      <c r="K121" s="197" t="s">
        <v>113</v>
      </c>
      <c r="L121" s="198"/>
      <c r="M121" s="101" t="s">
        <v>1</v>
      </c>
      <c r="N121" s="102" t="s">
        <v>39</v>
      </c>
      <c r="O121" s="102" t="s">
        <v>114</v>
      </c>
      <c r="P121" s="102" t="s">
        <v>115</v>
      </c>
      <c r="Q121" s="102" t="s">
        <v>116</v>
      </c>
      <c r="R121" s="102" t="s">
        <v>117</v>
      </c>
      <c r="S121" s="102" t="s">
        <v>118</v>
      </c>
      <c r="T121" s="103" t="s">
        <v>119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80.692335999999983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74</v>
      </c>
      <c r="AU122" s="18" t="s">
        <v>100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74</v>
      </c>
      <c r="E123" s="207" t="s">
        <v>121</v>
      </c>
      <c r="F123" s="207" t="s">
        <v>122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P124+P215+P218+P228+P269</f>
        <v>0</v>
      </c>
      <c r="Q123" s="212"/>
      <c r="R123" s="213">
        <f>R124+R215+R218+R228+R269</f>
        <v>80.692335999999983</v>
      </c>
      <c r="S123" s="212"/>
      <c r="T123" s="214">
        <f>T124+T215+T218+T228+T269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83</v>
      </c>
      <c r="AT123" s="216" t="s">
        <v>74</v>
      </c>
      <c r="AU123" s="216" t="s">
        <v>75</v>
      </c>
      <c r="AY123" s="215" t="s">
        <v>123</v>
      </c>
      <c r="BK123" s="217">
        <f>BK124+BK215+BK218+BK228+BK269</f>
        <v>0</v>
      </c>
    </row>
    <row r="124" s="12" customFormat="1" ht="22.8" customHeight="1">
      <c r="A124" s="12"/>
      <c r="B124" s="204"/>
      <c r="C124" s="205"/>
      <c r="D124" s="206" t="s">
        <v>74</v>
      </c>
      <c r="E124" s="218" t="s">
        <v>83</v>
      </c>
      <c r="F124" s="218" t="s">
        <v>124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SUM(P125:P214)</f>
        <v>0</v>
      </c>
      <c r="Q124" s="212"/>
      <c r="R124" s="213">
        <f>SUM(R125:R214)</f>
        <v>3.3022270000000002</v>
      </c>
      <c r="S124" s="212"/>
      <c r="T124" s="214">
        <f>SUM(T125:T214)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83</v>
      </c>
      <c r="AT124" s="216" t="s">
        <v>74</v>
      </c>
      <c r="AU124" s="216" t="s">
        <v>83</v>
      </c>
      <c r="AY124" s="215" t="s">
        <v>123</v>
      </c>
      <c r="BK124" s="217">
        <f>SUM(BK125:BK214)</f>
        <v>0</v>
      </c>
    </row>
    <row r="125" s="2" customFormat="1" ht="24.15" customHeight="1">
      <c r="A125" s="39"/>
      <c r="B125" s="40"/>
      <c r="C125" s="220" t="s">
        <v>83</v>
      </c>
      <c r="D125" s="220" t="s">
        <v>125</v>
      </c>
      <c r="E125" s="221" t="s">
        <v>126</v>
      </c>
      <c r="F125" s="222" t="s">
        <v>127</v>
      </c>
      <c r="G125" s="223" t="s">
        <v>128</v>
      </c>
      <c r="H125" s="224">
        <v>120</v>
      </c>
      <c r="I125" s="225"/>
      <c r="J125" s="224">
        <f>ROUND(I125*H125,2)</f>
        <v>0</v>
      </c>
      <c r="K125" s="226"/>
      <c r="L125" s="45"/>
      <c r="M125" s="227" t="s">
        <v>1</v>
      </c>
      <c r="N125" s="228" t="s">
        <v>40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129</v>
      </c>
      <c r="AT125" s="231" t="s">
        <v>125</v>
      </c>
      <c r="AU125" s="231" t="s">
        <v>85</v>
      </c>
      <c r="AY125" s="18" t="s">
        <v>123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83</v>
      </c>
      <c r="BK125" s="232">
        <f>ROUND(I125*H125,2)</f>
        <v>0</v>
      </c>
      <c r="BL125" s="18" t="s">
        <v>129</v>
      </c>
      <c r="BM125" s="231" t="s">
        <v>288</v>
      </c>
    </row>
    <row r="126" s="13" customFormat="1">
      <c r="A126" s="13"/>
      <c r="B126" s="233"/>
      <c r="C126" s="234"/>
      <c r="D126" s="235" t="s">
        <v>131</v>
      </c>
      <c r="E126" s="236" t="s">
        <v>1</v>
      </c>
      <c r="F126" s="237" t="s">
        <v>289</v>
      </c>
      <c r="G126" s="234"/>
      <c r="H126" s="238">
        <v>120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131</v>
      </c>
      <c r="AU126" s="244" t="s">
        <v>85</v>
      </c>
      <c r="AV126" s="13" t="s">
        <v>85</v>
      </c>
      <c r="AW126" s="13" t="s">
        <v>32</v>
      </c>
      <c r="AX126" s="13" t="s">
        <v>83</v>
      </c>
      <c r="AY126" s="244" t="s">
        <v>123</v>
      </c>
    </row>
    <row r="127" s="2" customFormat="1" ht="24.15" customHeight="1">
      <c r="A127" s="39"/>
      <c r="B127" s="40"/>
      <c r="C127" s="220" t="s">
        <v>85</v>
      </c>
      <c r="D127" s="220" t="s">
        <v>125</v>
      </c>
      <c r="E127" s="221" t="s">
        <v>133</v>
      </c>
      <c r="F127" s="222" t="s">
        <v>134</v>
      </c>
      <c r="G127" s="223" t="s">
        <v>135</v>
      </c>
      <c r="H127" s="224">
        <v>60</v>
      </c>
      <c r="I127" s="225"/>
      <c r="J127" s="224">
        <f>ROUND(I127*H127,2)</f>
        <v>0</v>
      </c>
      <c r="K127" s="226"/>
      <c r="L127" s="45"/>
      <c r="M127" s="227" t="s">
        <v>1</v>
      </c>
      <c r="N127" s="228" t="s">
        <v>40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129</v>
      </c>
      <c r="AT127" s="231" t="s">
        <v>125</v>
      </c>
      <c r="AU127" s="231" t="s">
        <v>85</v>
      </c>
      <c r="AY127" s="18" t="s">
        <v>123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83</v>
      </c>
      <c r="BK127" s="232">
        <f>ROUND(I127*H127,2)</f>
        <v>0</v>
      </c>
      <c r="BL127" s="18" t="s">
        <v>129</v>
      </c>
      <c r="BM127" s="231" t="s">
        <v>290</v>
      </c>
    </row>
    <row r="128" s="13" customFormat="1">
      <c r="A128" s="13"/>
      <c r="B128" s="233"/>
      <c r="C128" s="234"/>
      <c r="D128" s="235" t="s">
        <v>131</v>
      </c>
      <c r="E128" s="236" t="s">
        <v>1</v>
      </c>
      <c r="F128" s="237" t="s">
        <v>291</v>
      </c>
      <c r="G128" s="234"/>
      <c r="H128" s="238">
        <v>60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131</v>
      </c>
      <c r="AU128" s="244" t="s">
        <v>85</v>
      </c>
      <c r="AV128" s="13" t="s">
        <v>85</v>
      </c>
      <c r="AW128" s="13" t="s">
        <v>32</v>
      </c>
      <c r="AX128" s="13" t="s">
        <v>83</v>
      </c>
      <c r="AY128" s="244" t="s">
        <v>123</v>
      </c>
    </row>
    <row r="129" s="2" customFormat="1" ht="16.5" customHeight="1">
      <c r="A129" s="39"/>
      <c r="B129" s="40"/>
      <c r="C129" s="220" t="s">
        <v>138</v>
      </c>
      <c r="D129" s="220" t="s">
        <v>125</v>
      </c>
      <c r="E129" s="221" t="s">
        <v>292</v>
      </c>
      <c r="F129" s="222" t="s">
        <v>293</v>
      </c>
      <c r="G129" s="223" t="s">
        <v>218</v>
      </c>
      <c r="H129" s="224">
        <v>1.3</v>
      </c>
      <c r="I129" s="225"/>
      <c r="J129" s="224">
        <f>ROUND(I129*H129,2)</f>
        <v>0</v>
      </c>
      <c r="K129" s="226"/>
      <c r="L129" s="45"/>
      <c r="M129" s="227" t="s">
        <v>1</v>
      </c>
      <c r="N129" s="228" t="s">
        <v>40</v>
      </c>
      <c r="O129" s="92"/>
      <c r="P129" s="229">
        <f>O129*H129</f>
        <v>0</v>
      </c>
      <c r="Q129" s="229">
        <v>0.0086800000000000002</v>
      </c>
      <c r="R129" s="229">
        <f>Q129*H129</f>
        <v>0.011284000000000001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129</v>
      </c>
      <c r="AT129" s="231" t="s">
        <v>125</v>
      </c>
      <c r="AU129" s="231" t="s">
        <v>85</v>
      </c>
      <c r="AY129" s="18" t="s">
        <v>123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83</v>
      </c>
      <c r="BK129" s="232">
        <f>ROUND(I129*H129,2)</f>
        <v>0</v>
      </c>
      <c r="BL129" s="18" t="s">
        <v>129</v>
      </c>
      <c r="BM129" s="231" t="s">
        <v>294</v>
      </c>
    </row>
    <row r="130" s="13" customFormat="1">
      <c r="A130" s="13"/>
      <c r="B130" s="233"/>
      <c r="C130" s="234"/>
      <c r="D130" s="235" t="s">
        <v>131</v>
      </c>
      <c r="E130" s="236" t="s">
        <v>1</v>
      </c>
      <c r="F130" s="237" t="s">
        <v>295</v>
      </c>
      <c r="G130" s="234"/>
      <c r="H130" s="238">
        <v>1.3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131</v>
      </c>
      <c r="AU130" s="244" t="s">
        <v>85</v>
      </c>
      <c r="AV130" s="13" t="s">
        <v>85</v>
      </c>
      <c r="AW130" s="13" t="s">
        <v>32</v>
      </c>
      <c r="AX130" s="13" t="s">
        <v>83</v>
      </c>
      <c r="AY130" s="244" t="s">
        <v>123</v>
      </c>
    </row>
    <row r="131" s="2" customFormat="1" ht="16.5" customHeight="1">
      <c r="A131" s="39"/>
      <c r="B131" s="40"/>
      <c r="C131" s="220" t="s">
        <v>129</v>
      </c>
      <c r="D131" s="220" t="s">
        <v>125</v>
      </c>
      <c r="E131" s="221" t="s">
        <v>296</v>
      </c>
      <c r="F131" s="222" t="s">
        <v>297</v>
      </c>
      <c r="G131" s="223" t="s">
        <v>218</v>
      </c>
      <c r="H131" s="224">
        <v>15</v>
      </c>
      <c r="I131" s="225"/>
      <c r="J131" s="224">
        <f>ROUND(I131*H131,2)</f>
        <v>0</v>
      </c>
      <c r="K131" s="226"/>
      <c r="L131" s="45"/>
      <c r="M131" s="227" t="s">
        <v>1</v>
      </c>
      <c r="N131" s="228" t="s">
        <v>40</v>
      </c>
      <c r="O131" s="92"/>
      <c r="P131" s="229">
        <f>O131*H131</f>
        <v>0</v>
      </c>
      <c r="Q131" s="229">
        <v>0.10775</v>
      </c>
      <c r="R131" s="229">
        <f>Q131*H131</f>
        <v>1.61625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129</v>
      </c>
      <c r="AT131" s="231" t="s">
        <v>125</v>
      </c>
      <c r="AU131" s="231" t="s">
        <v>85</v>
      </c>
      <c r="AY131" s="18" t="s">
        <v>123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83</v>
      </c>
      <c r="BK131" s="232">
        <f>ROUND(I131*H131,2)</f>
        <v>0</v>
      </c>
      <c r="BL131" s="18" t="s">
        <v>129</v>
      </c>
      <c r="BM131" s="231" t="s">
        <v>298</v>
      </c>
    </row>
    <row r="132" s="14" customFormat="1">
      <c r="A132" s="14"/>
      <c r="B132" s="245"/>
      <c r="C132" s="246"/>
      <c r="D132" s="235" t="s">
        <v>131</v>
      </c>
      <c r="E132" s="247" t="s">
        <v>1</v>
      </c>
      <c r="F132" s="248" t="s">
        <v>299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131</v>
      </c>
      <c r="AU132" s="254" t="s">
        <v>85</v>
      </c>
      <c r="AV132" s="14" t="s">
        <v>83</v>
      </c>
      <c r="AW132" s="14" t="s">
        <v>32</v>
      </c>
      <c r="AX132" s="14" t="s">
        <v>75</v>
      </c>
      <c r="AY132" s="254" t="s">
        <v>123</v>
      </c>
    </row>
    <row r="133" s="13" customFormat="1">
      <c r="A133" s="13"/>
      <c r="B133" s="233"/>
      <c r="C133" s="234"/>
      <c r="D133" s="235" t="s">
        <v>131</v>
      </c>
      <c r="E133" s="236" t="s">
        <v>1</v>
      </c>
      <c r="F133" s="237" t="s">
        <v>300</v>
      </c>
      <c r="G133" s="234"/>
      <c r="H133" s="238">
        <v>15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131</v>
      </c>
      <c r="AU133" s="244" t="s">
        <v>85</v>
      </c>
      <c r="AV133" s="13" t="s">
        <v>85</v>
      </c>
      <c r="AW133" s="13" t="s">
        <v>32</v>
      </c>
      <c r="AX133" s="13" t="s">
        <v>83</v>
      </c>
      <c r="AY133" s="244" t="s">
        <v>123</v>
      </c>
    </row>
    <row r="134" s="2" customFormat="1" ht="24.15" customHeight="1">
      <c r="A134" s="39"/>
      <c r="B134" s="40"/>
      <c r="C134" s="220" t="s">
        <v>150</v>
      </c>
      <c r="D134" s="220" t="s">
        <v>125</v>
      </c>
      <c r="E134" s="221" t="s">
        <v>301</v>
      </c>
      <c r="F134" s="222" t="s">
        <v>302</v>
      </c>
      <c r="G134" s="223" t="s">
        <v>146</v>
      </c>
      <c r="H134" s="224">
        <v>17</v>
      </c>
      <c r="I134" s="225"/>
      <c r="J134" s="224">
        <f>ROUND(I134*H134,2)</f>
        <v>0</v>
      </c>
      <c r="K134" s="226"/>
      <c r="L134" s="45"/>
      <c r="M134" s="227" t="s">
        <v>1</v>
      </c>
      <c r="N134" s="228" t="s">
        <v>40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129</v>
      </c>
      <c r="AT134" s="231" t="s">
        <v>125</v>
      </c>
      <c r="AU134" s="231" t="s">
        <v>85</v>
      </c>
      <c r="AY134" s="18" t="s">
        <v>123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83</v>
      </c>
      <c r="BK134" s="232">
        <f>ROUND(I134*H134,2)</f>
        <v>0</v>
      </c>
      <c r="BL134" s="18" t="s">
        <v>129</v>
      </c>
      <c r="BM134" s="231" t="s">
        <v>303</v>
      </c>
    </row>
    <row r="135" s="14" customFormat="1">
      <c r="A135" s="14"/>
      <c r="B135" s="245"/>
      <c r="C135" s="246"/>
      <c r="D135" s="235" t="s">
        <v>131</v>
      </c>
      <c r="E135" s="247" t="s">
        <v>1</v>
      </c>
      <c r="F135" s="248" t="s">
        <v>304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131</v>
      </c>
      <c r="AU135" s="254" t="s">
        <v>85</v>
      </c>
      <c r="AV135" s="14" t="s">
        <v>83</v>
      </c>
      <c r="AW135" s="14" t="s">
        <v>32</v>
      </c>
      <c r="AX135" s="14" t="s">
        <v>75</v>
      </c>
      <c r="AY135" s="254" t="s">
        <v>123</v>
      </c>
    </row>
    <row r="136" s="13" customFormat="1">
      <c r="A136" s="13"/>
      <c r="B136" s="233"/>
      <c r="C136" s="234"/>
      <c r="D136" s="235" t="s">
        <v>131</v>
      </c>
      <c r="E136" s="236" t="s">
        <v>1</v>
      </c>
      <c r="F136" s="237" t="s">
        <v>305</v>
      </c>
      <c r="G136" s="234"/>
      <c r="H136" s="238">
        <v>15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131</v>
      </c>
      <c r="AU136" s="244" t="s">
        <v>85</v>
      </c>
      <c r="AV136" s="13" t="s">
        <v>85</v>
      </c>
      <c r="AW136" s="13" t="s">
        <v>32</v>
      </c>
      <c r="AX136" s="13" t="s">
        <v>75</v>
      </c>
      <c r="AY136" s="244" t="s">
        <v>123</v>
      </c>
    </row>
    <row r="137" s="13" customFormat="1">
      <c r="A137" s="13"/>
      <c r="B137" s="233"/>
      <c r="C137" s="234"/>
      <c r="D137" s="235" t="s">
        <v>131</v>
      </c>
      <c r="E137" s="236" t="s">
        <v>1</v>
      </c>
      <c r="F137" s="237" t="s">
        <v>306</v>
      </c>
      <c r="G137" s="234"/>
      <c r="H137" s="238">
        <v>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131</v>
      </c>
      <c r="AU137" s="244" t="s">
        <v>85</v>
      </c>
      <c r="AV137" s="13" t="s">
        <v>85</v>
      </c>
      <c r="AW137" s="13" t="s">
        <v>32</v>
      </c>
      <c r="AX137" s="13" t="s">
        <v>75</v>
      </c>
      <c r="AY137" s="244" t="s">
        <v>123</v>
      </c>
    </row>
    <row r="138" s="15" customFormat="1">
      <c r="A138" s="15"/>
      <c r="B138" s="255"/>
      <c r="C138" s="256"/>
      <c r="D138" s="235" t="s">
        <v>131</v>
      </c>
      <c r="E138" s="257" t="s">
        <v>1</v>
      </c>
      <c r="F138" s="258" t="s">
        <v>158</v>
      </c>
      <c r="G138" s="256"/>
      <c r="H138" s="259">
        <v>17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131</v>
      </c>
      <c r="AU138" s="265" t="s">
        <v>85</v>
      </c>
      <c r="AV138" s="15" t="s">
        <v>129</v>
      </c>
      <c r="AW138" s="15" t="s">
        <v>32</v>
      </c>
      <c r="AX138" s="15" t="s">
        <v>83</v>
      </c>
      <c r="AY138" s="265" t="s">
        <v>123</v>
      </c>
    </row>
    <row r="139" s="2" customFormat="1" ht="21.75" customHeight="1">
      <c r="A139" s="39"/>
      <c r="B139" s="40"/>
      <c r="C139" s="220" t="s">
        <v>159</v>
      </c>
      <c r="D139" s="220" t="s">
        <v>125</v>
      </c>
      <c r="E139" s="221" t="s">
        <v>307</v>
      </c>
      <c r="F139" s="222" t="s">
        <v>308</v>
      </c>
      <c r="G139" s="223" t="s">
        <v>146</v>
      </c>
      <c r="H139" s="224">
        <v>53.299999999999997</v>
      </c>
      <c r="I139" s="225"/>
      <c r="J139" s="224">
        <f>ROUND(I139*H139,2)</f>
        <v>0</v>
      </c>
      <c r="K139" s="226"/>
      <c r="L139" s="45"/>
      <c r="M139" s="227" t="s">
        <v>1</v>
      </c>
      <c r="N139" s="228" t="s">
        <v>40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129</v>
      </c>
      <c r="AT139" s="231" t="s">
        <v>125</v>
      </c>
      <c r="AU139" s="231" t="s">
        <v>85</v>
      </c>
      <c r="AY139" s="18" t="s">
        <v>123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83</v>
      </c>
      <c r="BK139" s="232">
        <f>ROUND(I139*H139,2)</f>
        <v>0</v>
      </c>
      <c r="BL139" s="18" t="s">
        <v>129</v>
      </c>
      <c r="BM139" s="231" t="s">
        <v>309</v>
      </c>
    </row>
    <row r="140" s="14" customFormat="1">
      <c r="A140" s="14"/>
      <c r="B140" s="245"/>
      <c r="C140" s="246"/>
      <c r="D140" s="235" t="s">
        <v>131</v>
      </c>
      <c r="E140" s="247" t="s">
        <v>1</v>
      </c>
      <c r="F140" s="248" t="s">
        <v>310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131</v>
      </c>
      <c r="AU140" s="254" t="s">
        <v>85</v>
      </c>
      <c r="AV140" s="14" t="s">
        <v>83</v>
      </c>
      <c r="AW140" s="14" t="s">
        <v>32</v>
      </c>
      <c r="AX140" s="14" t="s">
        <v>75</v>
      </c>
      <c r="AY140" s="254" t="s">
        <v>123</v>
      </c>
    </row>
    <row r="141" s="14" customFormat="1">
      <c r="A141" s="14"/>
      <c r="B141" s="245"/>
      <c r="C141" s="246"/>
      <c r="D141" s="235" t="s">
        <v>131</v>
      </c>
      <c r="E141" s="247" t="s">
        <v>1</v>
      </c>
      <c r="F141" s="248" t="s">
        <v>311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131</v>
      </c>
      <c r="AU141" s="254" t="s">
        <v>85</v>
      </c>
      <c r="AV141" s="14" t="s">
        <v>83</v>
      </c>
      <c r="AW141" s="14" t="s">
        <v>32</v>
      </c>
      <c r="AX141" s="14" t="s">
        <v>75</v>
      </c>
      <c r="AY141" s="254" t="s">
        <v>123</v>
      </c>
    </row>
    <row r="142" s="13" customFormat="1">
      <c r="A142" s="13"/>
      <c r="B142" s="233"/>
      <c r="C142" s="234"/>
      <c r="D142" s="235" t="s">
        <v>131</v>
      </c>
      <c r="E142" s="236" t="s">
        <v>1</v>
      </c>
      <c r="F142" s="237" t="s">
        <v>312</v>
      </c>
      <c r="G142" s="234"/>
      <c r="H142" s="238">
        <v>53.299999999999997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131</v>
      </c>
      <c r="AU142" s="244" t="s">
        <v>85</v>
      </c>
      <c r="AV142" s="13" t="s">
        <v>85</v>
      </c>
      <c r="AW142" s="13" t="s">
        <v>32</v>
      </c>
      <c r="AX142" s="13" t="s">
        <v>83</v>
      </c>
      <c r="AY142" s="244" t="s">
        <v>123</v>
      </c>
    </row>
    <row r="143" s="2" customFormat="1" ht="33" customHeight="1">
      <c r="A143" s="39"/>
      <c r="B143" s="40"/>
      <c r="C143" s="220" t="s">
        <v>165</v>
      </c>
      <c r="D143" s="220" t="s">
        <v>125</v>
      </c>
      <c r="E143" s="221" t="s">
        <v>313</v>
      </c>
      <c r="F143" s="222" t="s">
        <v>314</v>
      </c>
      <c r="G143" s="223" t="s">
        <v>146</v>
      </c>
      <c r="H143" s="224">
        <v>386.5</v>
      </c>
      <c r="I143" s="225"/>
      <c r="J143" s="224">
        <f>ROUND(I143*H143,2)</f>
        <v>0</v>
      </c>
      <c r="K143" s="226"/>
      <c r="L143" s="45"/>
      <c r="M143" s="227" t="s">
        <v>1</v>
      </c>
      <c r="N143" s="228" t="s">
        <v>40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129</v>
      </c>
      <c r="AT143" s="231" t="s">
        <v>125</v>
      </c>
      <c r="AU143" s="231" t="s">
        <v>85</v>
      </c>
      <c r="AY143" s="18" t="s">
        <v>123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83</v>
      </c>
      <c r="BK143" s="232">
        <f>ROUND(I143*H143,2)</f>
        <v>0</v>
      </c>
      <c r="BL143" s="18" t="s">
        <v>129</v>
      </c>
      <c r="BM143" s="231" t="s">
        <v>315</v>
      </c>
    </row>
    <row r="144" s="14" customFormat="1">
      <c r="A144" s="14"/>
      <c r="B144" s="245"/>
      <c r="C144" s="246"/>
      <c r="D144" s="235" t="s">
        <v>131</v>
      </c>
      <c r="E144" s="247" t="s">
        <v>1</v>
      </c>
      <c r="F144" s="248" t="s">
        <v>316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131</v>
      </c>
      <c r="AU144" s="254" t="s">
        <v>85</v>
      </c>
      <c r="AV144" s="14" t="s">
        <v>83</v>
      </c>
      <c r="AW144" s="14" t="s">
        <v>32</v>
      </c>
      <c r="AX144" s="14" t="s">
        <v>75</v>
      </c>
      <c r="AY144" s="254" t="s">
        <v>123</v>
      </c>
    </row>
    <row r="145" s="13" customFormat="1">
      <c r="A145" s="13"/>
      <c r="B145" s="233"/>
      <c r="C145" s="234"/>
      <c r="D145" s="235" t="s">
        <v>131</v>
      </c>
      <c r="E145" s="236" t="s">
        <v>1</v>
      </c>
      <c r="F145" s="237" t="s">
        <v>317</v>
      </c>
      <c r="G145" s="234"/>
      <c r="H145" s="238">
        <v>3.6000000000000001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131</v>
      </c>
      <c r="AU145" s="244" t="s">
        <v>85</v>
      </c>
      <c r="AV145" s="13" t="s">
        <v>85</v>
      </c>
      <c r="AW145" s="13" t="s">
        <v>32</v>
      </c>
      <c r="AX145" s="13" t="s">
        <v>75</v>
      </c>
      <c r="AY145" s="244" t="s">
        <v>123</v>
      </c>
    </row>
    <row r="146" s="13" customFormat="1">
      <c r="A146" s="13"/>
      <c r="B146" s="233"/>
      <c r="C146" s="234"/>
      <c r="D146" s="235" t="s">
        <v>131</v>
      </c>
      <c r="E146" s="236" t="s">
        <v>1</v>
      </c>
      <c r="F146" s="237" t="s">
        <v>318</v>
      </c>
      <c r="G146" s="234"/>
      <c r="H146" s="238">
        <v>35.700000000000003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131</v>
      </c>
      <c r="AU146" s="244" t="s">
        <v>85</v>
      </c>
      <c r="AV146" s="13" t="s">
        <v>85</v>
      </c>
      <c r="AW146" s="13" t="s">
        <v>32</v>
      </c>
      <c r="AX146" s="13" t="s">
        <v>75</v>
      </c>
      <c r="AY146" s="244" t="s">
        <v>123</v>
      </c>
    </row>
    <row r="147" s="13" customFormat="1">
      <c r="A147" s="13"/>
      <c r="B147" s="233"/>
      <c r="C147" s="234"/>
      <c r="D147" s="235" t="s">
        <v>131</v>
      </c>
      <c r="E147" s="236" t="s">
        <v>1</v>
      </c>
      <c r="F147" s="237" t="s">
        <v>319</v>
      </c>
      <c r="G147" s="234"/>
      <c r="H147" s="238">
        <v>557.29999999999995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131</v>
      </c>
      <c r="AU147" s="244" t="s">
        <v>85</v>
      </c>
      <c r="AV147" s="13" t="s">
        <v>85</v>
      </c>
      <c r="AW147" s="13" t="s">
        <v>32</v>
      </c>
      <c r="AX147" s="13" t="s">
        <v>75</v>
      </c>
      <c r="AY147" s="244" t="s">
        <v>123</v>
      </c>
    </row>
    <row r="148" s="13" customFormat="1">
      <c r="A148" s="13"/>
      <c r="B148" s="233"/>
      <c r="C148" s="234"/>
      <c r="D148" s="235" t="s">
        <v>131</v>
      </c>
      <c r="E148" s="236" t="s">
        <v>1</v>
      </c>
      <c r="F148" s="237" t="s">
        <v>320</v>
      </c>
      <c r="G148" s="234"/>
      <c r="H148" s="238">
        <v>125.59999999999999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131</v>
      </c>
      <c r="AU148" s="244" t="s">
        <v>85</v>
      </c>
      <c r="AV148" s="13" t="s">
        <v>85</v>
      </c>
      <c r="AW148" s="13" t="s">
        <v>32</v>
      </c>
      <c r="AX148" s="13" t="s">
        <v>75</v>
      </c>
      <c r="AY148" s="244" t="s">
        <v>123</v>
      </c>
    </row>
    <row r="149" s="13" customFormat="1">
      <c r="A149" s="13"/>
      <c r="B149" s="233"/>
      <c r="C149" s="234"/>
      <c r="D149" s="235" t="s">
        <v>131</v>
      </c>
      <c r="E149" s="236" t="s">
        <v>1</v>
      </c>
      <c r="F149" s="237" t="s">
        <v>321</v>
      </c>
      <c r="G149" s="234"/>
      <c r="H149" s="238">
        <v>53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131</v>
      </c>
      <c r="AU149" s="244" t="s">
        <v>85</v>
      </c>
      <c r="AV149" s="13" t="s">
        <v>85</v>
      </c>
      <c r="AW149" s="13" t="s">
        <v>32</v>
      </c>
      <c r="AX149" s="13" t="s">
        <v>75</v>
      </c>
      <c r="AY149" s="244" t="s">
        <v>123</v>
      </c>
    </row>
    <row r="150" s="13" customFormat="1">
      <c r="A150" s="13"/>
      <c r="B150" s="233"/>
      <c r="C150" s="234"/>
      <c r="D150" s="235" t="s">
        <v>131</v>
      </c>
      <c r="E150" s="236" t="s">
        <v>1</v>
      </c>
      <c r="F150" s="237" t="s">
        <v>322</v>
      </c>
      <c r="G150" s="234"/>
      <c r="H150" s="238">
        <v>5.2999999999999998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131</v>
      </c>
      <c r="AU150" s="244" t="s">
        <v>85</v>
      </c>
      <c r="AV150" s="13" t="s">
        <v>85</v>
      </c>
      <c r="AW150" s="13" t="s">
        <v>32</v>
      </c>
      <c r="AX150" s="13" t="s">
        <v>75</v>
      </c>
      <c r="AY150" s="244" t="s">
        <v>123</v>
      </c>
    </row>
    <row r="151" s="13" customFormat="1">
      <c r="A151" s="13"/>
      <c r="B151" s="233"/>
      <c r="C151" s="234"/>
      <c r="D151" s="235" t="s">
        <v>131</v>
      </c>
      <c r="E151" s="236" t="s">
        <v>1</v>
      </c>
      <c r="F151" s="237" t="s">
        <v>323</v>
      </c>
      <c r="G151" s="234"/>
      <c r="H151" s="238">
        <v>12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131</v>
      </c>
      <c r="AU151" s="244" t="s">
        <v>85</v>
      </c>
      <c r="AV151" s="13" t="s">
        <v>85</v>
      </c>
      <c r="AW151" s="13" t="s">
        <v>32</v>
      </c>
      <c r="AX151" s="13" t="s">
        <v>75</v>
      </c>
      <c r="AY151" s="244" t="s">
        <v>123</v>
      </c>
    </row>
    <row r="152" s="13" customFormat="1">
      <c r="A152" s="13"/>
      <c r="B152" s="233"/>
      <c r="C152" s="234"/>
      <c r="D152" s="235" t="s">
        <v>131</v>
      </c>
      <c r="E152" s="236" t="s">
        <v>1</v>
      </c>
      <c r="F152" s="237" t="s">
        <v>324</v>
      </c>
      <c r="G152" s="234"/>
      <c r="H152" s="238">
        <v>-19.5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131</v>
      </c>
      <c r="AU152" s="244" t="s">
        <v>85</v>
      </c>
      <c r="AV152" s="13" t="s">
        <v>85</v>
      </c>
      <c r="AW152" s="13" t="s">
        <v>32</v>
      </c>
      <c r="AX152" s="13" t="s">
        <v>75</v>
      </c>
      <c r="AY152" s="244" t="s">
        <v>123</v>
      </c>
    </row>
    <row r="153" s="16" customFormat="1">
      <c r="A153" s="16"/>
      <c r="B153" s="281"/>
      <c r="C153" s="282"/>
      <c r="D153" s="235" t="s">
        <v>131</v>
      </c>
      <c r="E153" s="283" t="s">
        <v>1</v>
      </c>
      <c r="F153" s="284" t="s">
        <v>325</v>
      </c>
      <c r="G153" s="282"/>
      <c r="H153" s="285">
        <v>773</v>
      </c>
      <c r="I153" s="286"/>
      <c r="J153" s="282"/>
      <c r="K153" s="282"/>
      <c r="L153" s="287"/>
      <c r="M153" s="288"/>
      <c r="N153" s="289"/>
      <c r="O153" s="289"/>
      <c r="P153" s="289"/>
      <c r="Q153" s="289"/>
      <c r="R153" s="289"/>
      <c r="S153" s="289"/>
      <c r="T153" s="290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1" t="s">
        <v>131</v>
      </c>
      <c r="AU153" s="291" t="s">
        <v>85</v>
      </c>
      <c r="AV153" s="16" t="s">
        <v>138</v>
      </c>
      <c r="AW153" s="16" t="s">
        <v>32</v>
      </c>
      <c r="AX153" s="16" t="s">
        <v>75</v>
      </c>
      <c r="AY153" s="291" t="s">
        <v>123</v>
      </c>
    </row>
    <row r="154" s="14" customFormat="1">
      <c r="A154" s="14"/>
      <c r="B154" s="245"/>
      <c r="C154" s="246"/>
      <c r="D154" s="235" t="s">
        <v>131</v>
      </c>
      <c r="E154" s="247" t="s">
        <v>1</v>
      </c>
      <c r="F154" s="248" t="s">
        <v>326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131</v>
      </c>
      <c r="AU154" s="254" t="s">
        <v>85</v>
      </c>
      <c r="AV154" s="14" t="s">
        <v>83</v>
      </c>
      <c r="AW154" s="14" t="s">
        <v>32</v>
      </c>
      <c r="AX154" s="14" t="s">
        <v>75</v>
      </c>
      <c r="AY154" s="254" t="s">
        <v>123</v>
      </c>
    </row>
    <row r="155" s="13" customFormat="1">
      <c r="A155" s="13"/>
      <c r="B155" s="233"/>
      <c r="C155" s="234"/>
      <c r="D155" s="235" t="s">
        <v>131</v>
      </c>
      <c r="E155" s="236" t="s">
        <v>1</v>
      </c>
      <c r="F155" s="237" t="s">
        <v>327</v>
      </c>
      <c r="G155" s="234"/>
      <c r="H155" s="238">
        <v>386.5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131</v>
      </c>
      <c r="AU155" s="244" t="s">
        <v>85</v>
      </c>
      <c r="AV155" s="13" t="s">
        <v>85</v>
      </c>
      <c r="AW155" s="13" t="s">
        <v>32</v>
      </c>
      <c r="AX155" s="13" t="s">
        <v>83</v>
      </c>
      <c r="AY155" s="244" t="s">
        <v>123</v>
      </c>
    </row>
    <row r="156" s="2" customFormat="1" ht="33" customHeight="1">
      <c r="A156" s="39"/>
      <c r="B156" s="40"/>
      <c r="C156" s="220" t="s">
        <v>171</v>
      </c>
      <c r="D156" s="220" t="s">
        <v>125</v>
      </c>
      <c r="E156" s="221" t="s">
        <v>328</v>
      </c>
      <c r="F156" s="222" t="s">
        <v>329</v>
      </c>
      <c r="G156" s="223" t="s">
        <v>146</v>
      </c>
      <c r="H156" s="224">
        <v>386.5</v>
      </c>
      <c r="I156" s="225"/>
      <c r="J156" s="224">
        <f>ROUND(I156*H156,2)</f>
        <v>0</v>
      </c>
      <c r="K156" s="226"/>
      <c r="L156" s="45"/>
      <c r="M156" s="227" t="s">
        <v>1</v>
      </c>
      <c r="N156" s="228" t="s">
        <v>40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129</v>
      </c>
      <c r="AT156" s="231" t="s">
        <v>125</v>
      </c>
      <c r="AU156" s="231" t="s">
        <v>85</v>
      </c>
      <c r="AY156" s="18" t="s">
        <v>123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83</v>
      </c>
      <c r="BK156" s="232">
        <f>ROUND(I156*H156,2)</f>
        <v>0</v>
      </c>
      <c r="BL156" s="18" t="s">
        <v>129</v>
      </c>
      <c r="BM156" s="231" t="s">
        <v>330</v>
      </c>
    </row>
    <row r="157" s="14" customFormat="1">
      <c r="A157" s="14"/>
      <c r="B157" s="245"/>
      <c r="C157" s="246"/>
      <c r="D157" s="235" t="s">
        <v>131</v>
      </c>
      <c r="E157" s="247" t="s">
        <v>1</v>
      </c>
      <c r="F157" s="248" t="s">
        <v>331</v>
      </c>
      <c r="G157" s="246"/>
      <c r="H157" s="247" t="s">
        <v>1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131</v>
      </c>
      <c r="AU157" s="254" t="s">
        <v>85</v>
      </c>
      <c r="AV157" s="14" t="s">
        <v>83</v>
      </c>
      <c r="AW157" s="14" t="s">
        <v>32</v>
      </c>
      <c r="AX157" s="14" t="s">
        <v>75</v>
      </c>
      <c r="AY157" s="254" t="s">
        <v>123</v>
      </c>
    </row>
    <row r="158" s="13" customFormat="1">
      <c r="A158" s="13"/>
      <c r="B158" s="233"/>
      <c r="C158" s="234"/>
      <c r="D158" s="235" t="s">
        <v>131</v>
      </c>
      <c r="E158" s="236" t="s">
        <v>1</v>
      </c>
      <c r="F158" s="237" t="s">
        <v>327</v>
      </c>
      <c r="G158" s="234"/>
      <c r="H158" s="238">
        <v>386.5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131</v>
      </c>
      <c r="AU158" s="244" t="s">
        <v>85</v>
      </c>
      <c r="AV158" s="13" t="s">
        <v>85</v>
      </c>
      <c r="AW158" s="13" t="s">
        <v>32</v>
      </c>
      <c r="AX158" s="13" t="s">
        <v>83</v>
      </c>
      <c r="AY158" s="244" t="s">
        <v>123</v>
      </c>
    </row>
    <row r="159" s="2" customFormat="1" ht="21.75" customHeight="1">
      <c r="A159" s="39"/>
      <c r="B159" s="40"/>
      <c r="C159" s="220" t="s">
        <v>176</v>
      </c>
      <c r="D159" s="220" t="s">
        <v>125</v>
      </c>
      <c r="E159" s="221" t="s">
        <v>332</v>
      </c>
      <c r="F159" s="222" t="s">
        <v>333</v>
      </c>
      <c r="G159" s="223" t="s">
        <v>141</v>
      </c>
      <c r="H159" s="224">
        <v>65</v>
      </c>
      <c r="I159" s="225"/>
      <c r="J159" s="224">
        <f>ROUND(I159*H159,2)</f>
        <v>0</v>
      </c>
      <c r="K159" s="226"/>
      <c r="L159" s="45"/>
      <c r="M159" s="227" t="s">
        <v>1</v>
      </c>
      <c r="N159" s="228" t="s">
        <v>40</v>
      </c>
      <c r="O159" s="92"/>
      <c r="P159" s="229">
        <f>O159*H159</f>
        <v>0</v>
      </c>
      <c r="Q159" s="229">
        <v>0.00084999999999999995</v>
      </c>
      <c r="R159" s="229">
        <f>Q159*H159</f>
        <v>0.055249999999999994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129</v>
      </c>
      <c r="AT159" s="231" t="s">
        <v>125</v>
      </c>
      <c r="AU159" s="231" t="s">
        <v>85</v>
      </c>
      <c r="AY159" s="18" t="s">
        <v>123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83</v>
      </c>
      <c r="BK159" s="232">
        <f>ROUND(I159*H159,2)</f>
        <v>0</v>
      </c>
      <c r="BL159" s="18" t="s">
        <v>129</v>
      </c>
      <c r="BM159" s="231" t="s">
        <v>334</v>
      </c>
    </row>
    <row r="160" s="13" customFormat="1">
      <c r="A160" s="13"/>
      <c r="B160" s="233"/>
      <c r="C160" s="234"/>
      <c r="D160" s="235" t="s">
        <v>131</v>
      </c>
      <c r="E160" s="236" t="s">
        <v>1</v>
      </c>
      <c r="F160" s="237" t="s">
        <v>335</v>
      </c>
      <c r="G160" s="234"/>
      <c r="H160" s="238">
        <v>65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131</v>
      </c>
      <c r="AU160" s="244" t="s">
        <v>85</v>
      </c>
      <c r="AV160" s="13" t="s">
        <v>85</v>
      </c>
      <c r="AW160" s="13" t="s">
        <v>32</v>
      </c>
      <c r="AX160" s="13" t="s">
        <v>83</v>
      </c>
      <c r="AY160" s="244" t="s">
        <v>123</v>
      </c>
    </row>
    <row r="161" s="2" customFormat="1" ht="24.15" customHeight="1">
      <c r="A161" s="39"/>
      <c r="B161" s="40"/>
      <c r="C161" s="220" t="s">
        <v>182</v>
      </c>
      <c r="D161" s="220" t="s">
        <v>125</v>
      </c>
      <c r="E161" s="221" t="s">
        <v>336</v>
      </c>
      <c r="F161" s="222" t="s">
        <v>337</v>
      </c>
      <c r="G161" s="223" t="s">
        <v>141</v>
      </c>
      <c r="H161" s="224">
        <v>65</v>
      </c>
      <c r="I161" s="225"/>
      <c r="J161" s="224">
        <f>ROUND(I161*H161,2)</f>
        <v>0</v>
      </c>
      <c r="K161" s="226"/>
      <c r="L161" s="45"/>
      <c r="M161" s="227" t="s">
        <v>1</v>
      </c>
      <c r="N161" s="228" t="s">
        <v>40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129</v>
      </c>
      <c r="AT161" s="231" t="s">
        <v>125</v>
      </c>
      <c r="AU161" s="231" t="s">
        <v>85</v>
      </c>
      <c r="AY161" s="18" t="s">
        <v>123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83</v>
      </c>
      <c r="BK161" s="232">
        <f>ROUND(I161*H161,2)</f>
        <v>0</v>
      </c>
      <c r="BL161" s="18" t="s">
        <v>129</v>
      </c>
      <c r="BM161" s="231" t="s">
        <v>338</v>
      </c>
    </row>
    <row r="162" s="13" customFormat="1">
      <c r="A162" s="13"/>
      <c r="B162" s="233"/>
      <c r="C162" s="234"/>
      <c r="D162" s="235" t="s">
        <v>131</v>
      </c>
      <c r="E162" s="236" t="s">
        <v>1</v>
      </c>
      <c r="F162" s="237" t="s">
        <v>339</v>
      </c>
      <c r="G162" s="234"/>
      <c r="H162" s="238">
        <v>65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131</v>
      </c>
      <c r="AU162" s="244" t="s">
        <v>85</v>
      </c>
      <c r="AV162" s="13" t="s">
        <v>85</v>
      </c>
      <c r="AW162" s="13" t="s">
        <v>32</v>
      </c>
      <c r="AX162" s="13" t="s">
        <v>83</v>
      </c>
      <c r="AY162" s="244" t="s">
        <v>123</v>
      </c>
    </row>
    <row r="163" s="2" customFormat="1" ht="21.75" customHeight="1">
      <c r="A163" s="39"/>
      <c r="B163" s="40"/>
      <c r="C163" s="220" t="s">
        <v>190</v>
      </c>
      <c r="D163" s="220" t="s">
        <v>125</v>
      </c>
      <c r="E163" s="221" t="s">
        <v>340</v>
      </c>
      <c r="F163" s="222" t="s">
        <v>341</v>
      </c>
      <c r="G163" s="223" t="s">
        <v>141</v>
      </c>
      <c r="H163" s="224">
        <v>1349.7000000000001</v>
      </c>
      <c r="I163" s="225"/>
      <c r="J163" s="224">
        <f>ROUND(I163*H163,2)</f>
        <v>0</v>
      </c>
      <c r="K163" s="226"/>
      <c r="L163" s="45"/>
      <c r="M163" s="227" t="s">
        <v>1</v>
      </c>
      <c r="N163" s="228" t="s">
        <v>40</v>
      </c>
      <c r="O163" s="92"/>
      <c r="P163" s="229">
        <f>O163*H163</f>
        <v>0</v>
      </c>
      <c r="Q163" s="229">
        <v>0.0011900000000000001</v>
      </c>
      <c r="R163" s="229">
        <f>Q163*H163</f>
        <v>1.6061430000000001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129</v>
      </c>
      <c r="AT163" s="231" t="s">
        <v>125</v>
      </c>
      <c r="AU163" s="231" t="s">
        <v>85</v>
      </c>
      <c r="AY163" s="18" t="s">
        <v>123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83</v>
      </c>
      <c r="BK163" s="232">
        <f>ROUND(I163*H163,2)</f>
        <v>0</v>
      </c>
      <c r="BL163" s="18" t="s">
        <v>129</v>
      </c>
      <c r="BM163" s="231" t="s">
        <v>342</v>
      </c>
    </row>
    <row r="164" s="13" customFormat="1">
      <c r="A164" s="13"/>
      <c r="B164" s="233"/>
      <c r="C164" s="234"/>
      <c r="D164" s="235" t="s">
        <v>131</v>
      </c>
      <c r="E164" s="236" t="s">
        <v>1</v>
      </c>
      <c r="F164" s="237" t="s">
        <v>343</v>
      </c>
      <c r="G164" s="234"/>
      <c r="H164" s="238">
        <v>1013.2000000000001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131</v>
      </c>
      <c r="AU164" s="244" t="s">
        <v>85</v>
      </c>
      <c r="AV164" s="13" t="s">
        <v>85</v>
      </c>
      <c r="AW164" s="13" t="s">
        <v>32</v>
      </c>
      <c r="AX164" s="13" t="s">
        <v>75</v>
      </c>
      <c r="AY164" s="244" t="s">
        <v>123</v>
      </c>
    </row>
    <row r="165" s="13" customFormat="1">
      <c r="A165" s="13"/>
      <c r="B165" s="233"/>
      <c r="C165" s="234"/>
      <c r="D165" s="235" t="s">
        <v>131</v>
      </c>
      <c r="E165" s="236" t="s">
        <v>1</v>
      </c>
      <c r="F165" s="237" t="s">
        <v>344</v>
      </c>
      <c r="G165" s="234"/>
      <c r="H165" s="238">
        <v>228.30000000000001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131</v>
      </c>
      <c r="AU165" s="244" t="s">
        <v>85</v>
      </c>
      <c r="AV165" s="13" t="s">
        <v>85</v>
      </c>
      <c r="AW165" s="13" t="s">
        <v>32</v>
      </c>
      <c r="AX165" s="13" t="s">
        <v>75</v>
      </c>
      <c r="AY165" s="244" t="s">
        <v>123</v>
      </c>
    </row>
    <row r="166" s="13" customFormat="1">
      <c r="A166" s="13"/>
      <c r="B166" s="233"/>
      <c r="C166" s="234"/>
      <c r="D166" s="235" t="s">
        <v>131</v>
      </c>
      <c r="E166" s="236" t="s">
        <v>1</v>
      </c>
      <c r="F166" s="237" t="s">
        <v>345</v>
      </c>
      <c r="G166" s="234"/>
      <c r="H166" s="238">
        <v>96.400000000000006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131</v>
      </c>
      <c r="AU166" s="244" t="s">
        <v>85</v>
      </c>
      <c r="AV166" s="13" t="s">
        <v>85</v>
      </c>
      <c r="AW166" s="13" t="s">
        <v>32</v>
      </c>
      <c r="AX166" s="13" t="s">
        <v>75</v>
      </c>
      <c r="AY166" s="244" t="s">
        <v>123</v>
      </c>
    </row>
    <row r="167" s="13" customFormat="1">
      <c r="A167" s="13"/>
      <c r="B167" s="233"/>
      <c r="C167" s="234"/>
      <c r="D167" s="235" t="s">
        <v>131</v>
      </c>
      <c r="E167" s="236" t="s">
        <v>1</v>
      </c>
      <c r="F167" s="237" t="s">
        <v>346</v>
      </c>
      <c r="G167" s="234"/>
      <c r="H167" s="238">
        <v>11.800000000000001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131</v>
      </c>
      <c r="AU167" s="244" t="s">
        <v>85</v>
      </c>
      <c r="AV167" s="13" t="s">
        <v>85</v>
      </c>
      <c r="AW167" s="13" t="s">
        <v>32</v>
      </c>
      <c r="AX167" s="13" t="s">
        <v>75</v>
      </c>
      <c r="AY167" s="244" t="s">
        <v>123</v>
      </c>
    </row>
    <row r="168" s="15" customFormat="1">
      <c r="A168" s="15"/>
      <c r="B168" s="255"/>
      <c r="C168" s="256"/>
      <c r="D168" s="235" t="s">
        <v>131</v>
      </c>
      <c r="E168" s="257" t="s">
        <v>1</v>
      </c>
      <c r="F168" s="258" t="s">
        <v>158</v>
      </c>
      <c r="G168" s="256"/>
      <c r="H168" s="259">
        <v>1349.7000000000001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131</v>
      </c>
      <c r="AU168" s="265" t="s">
        <v>85</v>
      </c>
      <c r="AV168" s="15" t="s">
        <v>129</v>
      </c>
      <c r="AW168" s="15" t="s">
        <v>32</v>
      </c>
      <c r="AX168" s="15" t="s">
        <v>83</v>
      </c>
      <c r="AY168" s="265" t="s">
        <v>123</v>
      </c>
    </row>
    <row r="169" s="2" customFormat="1" ht="24.15" customHeight="1">
      <c r="A169" s="39"/>
      <c r="B169" s="40"/>
      <c r="C169" s="220" t="s">
        <v>196</v>
      </c>
      <c r="D169" s="220" t="s">
        <v>125</v>
      </c>
      <c r="E169" s="221" t="s">
        <v>347</v>
      </c>
      <c r="F169" s="222" t="s">
        <v>348</v>
      </c>
      <c r="G169" s="223" t="s">
        <v>141</v>
      </c>
      <c r="H169" s="224">
        <v>1349.7000000000001</v>
      </c>
      <c r="I169" s="225"/>
      <c r="J169" s="224">
        <f>ROUND(I169*H169,2)</f>
        <v>0</v>
      </c>
      <c r="K169" s="226"/>
      <c r="L169" s="45"/>
      <c r="M169" s="227" t="s">
        <v>1</v>
      </c>
      <c r="N169" s="228" t="s">
        <v>40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129</v>
      </c>
      <c r="AT169" s="231" t="s">
        <v>125</v>
      </c>
      <c r="AU169" s="231" t="s">
        <v>85</v>
      </c>
      <c r="AY169" s="18" t="s">
        <v>123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83</v>
      </c>
      <c r="BK169" s="232">
        <f>ROUND(I169*H169,2)</f>
        <v>0</v>
      </c>
      <c r="BL169" s="18" t="s">
        <v>129</v>
      </c>
      <c r="BM169" s="231" t="s">
        <v>349</v>
      </c>
    </row>
    <row r="170" s="13" customFormat="1">
      <c r="A170" s="13"/>
      <c r="B170" s="233"/>
      <c r="C170" s="234"/>
      <c r="D170" s="235" t="s">
        <v>131</v>
      </c>
      <c r="E170" s="236" t="s">
        <v>1</v>
      </c>
      <c r="F170" s="237" t="s">
        <v>350</v>
      </c>
      <c r="G170" s="234"/>
      <c r="H170" s="238">
        <v>1349.7000000000001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131</v>
      </c>
      <c r="AU170" s="244" t="s">
        <v>85</v>
      </c>
      <c r="AV170" s="13" t="s">
        <v>85</v>
      </c>
      <c r="AW170" s="13" t="s">
        <v>32</v>
      </c>
      <c r="AX170" s="13" t="s">
        <v>83</v>
      </c>
      <c r="AY170" s="244" t="s">
        <v>123</v>
      </c>
    </row>
    <row r="171" s="2" customFormat="1" ht="24.15" customHeight="1">
      <c r="A171" s="39"/>
      <c r="B171" s="40"/>
      <c r="C171" s="220" t="s">
        <v>200</v>
      </c>
      <c r="D171" s="220" t="s">
        <v>125</v>
      </c>
      <c r="E171" s="221" t="s">
        <v>351</v>
      </c>
      <c r="F171" s="222" t="s">
        <v>352</v>
      </c>
      <c r="G171" s="223" t="s">
        <v>146</v>
      </c>
      <c r="H171" s="224">
        <v>425.19999999999999</v>
      </c>
      <c r="I171" s="225"/>
      <c r="J171" s="224">
        <f>ROUND(I171*H171,2)</f>
        <v>0</v>
      </c>
      <c r="K171" s="226"/>
      <c r="L171" s="45"/>
      <c r="M171" s="227" t="s">
        <v>1</v>
      </c>
      <c r="N171" s="228" t="s">
        <v>40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129</v>
      </c>
      <c r="AT171" s="231" t="s">
        <v>125</v>
      </c>
      <c r="AU171" s="231" t="s">
        <v>85</v>
      </c>
      <c r="AY171" s="18" t="s">
        <v>123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83</v>
      </c>
      <c r="BK171" s="232">
        <f>ROUND(I171*H171,2)</f>
        <v>0</v>
      </c>
      <c r="BL171" s="18" t="s">
        <v>129</v>
      </c>
      <c r="BM171" s="231" t="s">
        <v>353</v>
      </c>
    </row>
    <row r="172" s="14" customFormat="1">
      <c r="A172" s="14"/>
      <c r="B172" s="245"/>
      <c r="C172" s="246"/>
      <c r="D172" s="235" t="s">
        <v>131</v>
      </c>
      <c r="E172" s="247" t="s">
        <v>1</v>
      </c>
      <c r="F172" s="248" t="s">
        <v>354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131</v>
      </c>
      <c r="AU172" s="254" t="s">
        <v>85</v>
      </c>
      <c r="AV172" s="14" t="s">
        <v>83</v>
      </c>
      <c r="AW172" s="14" t="s">
        <v>32</v>
      </c>
      <c r="AX172" s="14" t="s">
        <v>75</v>
      </c>
      <c r="AY172" s="254" t="s">
        <v>123</v>
      </c>
    </row>
    <row r="173" s="13" customFormat="1">
      <c r="A173" s="13"/>
      <c r="B173" s="233"/>
      <c r="C173" s="234"/>
      <c r="D173" s="235" t="s">
        <v>131</v>
      </c>
      <c r="E173" s="236" t="s">
        <v>1</v>
      </c>
      <c r="F173" s="237" t="s">
        <v>355</v>
      </c>
      <c r="G173" s="234"/>
      <c r="H173" s="238">
        <v>425.19999999999999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131</v>
      </c>
      <c r="AU173" s="244" t="s">
        <v>85</v>
      </c>
      <c r="AV173" s="13" t="s">
        <v>85</v>
      </c>
      <c r="AW173" s="13" t="s">
        <v>32</v>
      </c>
      <c r="AX173" s="13" t="s">
        <v>83</v>
      </c>
      <c r="AY173" s="244" t="s">
        <v>123</v>
      </c>
    </row>
    <row r="174" s="2" customFormat="1" ht="24.15" customHeight="1">
      <c r="A174" s="39"/>
      <c r="B174" s="40"/>
      <c r="C174" s="220" t="s">
        <v>204</v>
      </c>
      <c r="D174" s="220" t="s">
        <v>125</v>
      </c>
      <c r="E174" s="221" t="s">
        <v>356</v>
      </c>
      <c r="F174" s="222" t="s">
        <v>357</v>
      </c>
      <c r="G174" s="223" t="s">
        <v>146</v>
      </c>
      <c r="H174" s="224">
        <v>1155</v>
      </c>
      <c r="I174" s="225"/>
      <c r="J174" s="224">
        <f>ROUND(I174*H174,2)</f>
        <v>0</v>
      </c>
      <c r="K174" s="226"/>
      <c r="L174" s="45"/>
      <c r="M174" s="227" t="s">
        <v>1</v>
      </c>
      <c r="N174" s="228" t="s">
        <v>40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129</v>
      </c>
      <c r="AT174" s="231" t="s">
        <v>125</v>
      </c>
      <c r="AU174" s="231" t="s">
        <v>85</v>
      </c>
      <c r="AY174" s="18" t="s">
        <v>123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83</v>
      </c>
      <c r="BK174" s="232">
        <f>ROUND(I174*H174,2)</f>
        <v>0</v>
      </c>
      <c r="BL174" s="18" t="s">
        <v>129</v>
      </c>
      <c r="BM174" s="231" t="s">
        <v>358</v>
      </c>
    </row>
    <row r="175" s="14" customFormat="1">
      <c r="A175" s="14"/>
      <c r="B175" s="245"/>
      <c r="C175" s="246"/>
      <c r="D175" s="235" t="s">
        <v>131</v>
      </c>
      <c r="E175" s="247" t="s">
        <v>1</v>
      </c>
      <c r="F175" s="248" t="s">
        <v>359</v>
      </c>
      <c r="G175" s="246"/>
      <c r="H175" s="247" t="s">
        <v>1</v>
      </c>
      <c r="I175" s="249"/>
      <c r="J175" s="246"/>
      <c r="K175" s="246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131</v>
      </c>
      <c r="AU175" s="254" t="s">
        <v>85</v>
      </c>
      <c r="AV175" s="14" t="s">
        <v>83</v>
      </c>
      <c r="AW175" s="14" t="s">
        <v>32</v>
      </c>
      <c r="AX175" s="14" t="s">
        <v>75</v>
      </c>
      <c r="AY175" s="254" t="s">
        <v>123</v>
      </c>
    </row>
    <row r="176" s="13" customFormat="1">
      <c r="A176" s="13"/>
      <c r="B176" s="233"/>
      <c r="C176" s="234"/>
      <c r="D176" s="235" t="s">
        <v>131</v>
      </c>
      <c r="E176" s="236" t="s">
        <v>1</v>
      </c>
      <c r="F176" s="237" t="s">
        <v>360</v>
      </c>
      <c r="G176" s="234"/>
      <c r="H176" s="238">
        <v>1155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131</v>
      </c>
      <c r="AU176" s="244" t="s">
        <v>85</v>
      </c>
      <c r="AV176" s="13" t="s">
        <v>85</v>
      </c>
      <c r="AW176" s="13" t="s">
        <v>32</v>
      </c>
      <c r="AX176" s="13" t="s">
        <v>83</v>
      </c>
      <c r="AY176" s="244" t="s">
        <v>123</v>
      </c>
    </row>
    <row r="177" s="2" customFormat="1" ht="21.75" customHeight="1">
      <c r="A177" s="39"/>
      <c r="B177" s="40"/>
      <c r="C177" s="220" t="s">
        <v>8</v>
      </c>
      <c r="D177" s="220" t="s">
        <v>125</v>
      </c>
      <c r="E177" s="221" t="s">
        <v>361</v>
      </c>
      <c r="F177" s="222" t="s">
        <v>362</v>
      </c>
      <c r="G177" s="223" t="s">
        <v>146</v>
      </c>
      <c r="H177" s="224">
        <v>577.5</v>
      </c>
      <c r="I177" s="225"/>
      <c r="J177" s="224">
        <f>ROUND(I177*H177,2)</f>
        <v>0</v>
      </c>
      <c r="K177" s="226"/>
      <c r="L177" s="45"/>
      <c r="M177" s="227" t="s">
        <v>1</v>
      </c>
      <c r="N177" s="228" t="s">
        <v>40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129</v>
      </c>
      <c r="AT177" s="231" t="s">
        <v>125</v>
      </c>
      <c r="AU177" s="231" t="s">
        <v>85</v>
      </c>
      <c r="AY177" s="18" t="s">
        <v>123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83</v>
      </c>
      <c r="BK177" s="232">
        <f>ROUND(I177*H177,2)</f>
        <v>0</v>
      </c>
      <c r="BL177" s="18" t="s">
        <v>129</v>
      </c>
      <c r="BM177" s="231" t="s">
        <v>363</v>
      </c>
    </row>
    <row r="178" s="14" customFormat="1">
      <c r="A178" s="14"/>
      <c r="B178" s="245"/>
      <c r="C178" s="246"/>
      <c r="D178" s="235" t="s">
        <v>131</v>
      </c>
      <c r="E178" s="247" t="s">
        <v>1</v>
      </c>
      <c r="F178" s="248" t="s">
        <v>364</v>
      </c>
      <c r="G178" s="246"/>
      <c r="H178" s="247" t="s">
        <v>1</v>
      </c>
      <c r="I178" s="249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131</v>
      </c>
      <c r="AU178" s="254" t="s">
        <v>85</v>
      </c>
      <c r="AV178" s="14" t="s">
        <v>83</v>
      </c>
      <c r="AW178" s="14" t="s">
        <v>32</v>
      </c>
      <c r="AX178" s="14" t="s">
        <v>75</v>
      </c>
      <c r="AY178" s="254" t="s">
        <v>123</v>
      </c>
    </row>
    <row r="179" s="13" customFormat="1">
      <c r="A179" s="13"/>
      <c r="B179" s="233"/>
      <c r="C179" s="234"/>
      <c r="D179" s="235" t="s">
        <v>131</v>
      </c>
      <c r="E179" s="236" t="s">
        <v>1</v>
      </c>
      <c r="F179" s="237" t="s">
        <v>365</v>
      </c>
      <c r="G179" s="234"/>
      <c r="H179" s="238">
        <v>577.5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131</v>
      </c>
      <c r="AU179" s="244" t="s">
        <v>85</v>
      </c>
      <c r="AV179" s="13" t="s">
        <v>85</v>
      </c>
      <c r="AW179" s="13" t="s">
        <v>32</v>
      </c>
      <c r="AX179" s="13" t="s">
        <v>83</v>
      </c>
      <c r="AY179" s="244" t="s">
        <v>123</v>
      </c>
    </row>
    <row r="180" s="2" customFormat="1" ht="24.15" customHeight="1">
      <c r="A180" s="39"/>
      <c r="B180" s="40"/>
      <c r="C180" s="220" t="s">
        <v>215</v>
      </c>
      <c r="D180" s="220" t="s">
        <v>125</v>
      </c>
      <c r="E180" s="221" t="s">
        <v>366</v>
      </c>
      <c r="F180" s="222" t="s">
        <v>367</v>
      </c>
      <c r="G180" s="223" t="s">
        <v>146</v>
      </c>
      <c r="H180" s="224">
        <v>577.5</v>
      </c>
      <c r="I180" s="225"/>
      <c r="J180" s="224">
        <f>ROUND(I180*H180,2)</f>
        <v>0</v>
      </c>
      <c r="K180" s="226"/>
      <c r="L180" s="45"/>
      <c r="M180" s="227" t="s">
        <v>1</v>
      </c>
      <c r="N180" s="228" t="s">
        <v>40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129</v>
      </c>
      <c r="AT180" s="231" t="s">
        <v>125</v>
      </c>
      <c r="AU180" s="231" t="s">
        <v>85</v>
      </c>
      <c r="AY180" s="18" t="s">
        <v>123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83</v>
      </c>
      <c r="BK180" s="232">
        <f>ROUND(I180*H180,2)</f>
        <v>0</v>
      </c>
      <c r="BL180" s="18" t="s">
        <v>129</v>
      </c>
      <c r="BM180" s="231" t="s">
        <v>368</v>
      </c>
    </row>
    <row r="181" s="13" customFormat="1">
      <c r="A181" s="13"/>
      <c r="B181" s="233"/>
      <c r="C181" s="234"/>
      <c r="D181" s="235" t="s">
        <v>131</v>
      </c>
      <c r="E181" s="236" t="s">
        <v>1</v>
      </c>
      <c r="F181" s="237" t="s">
        <v>369</v>
      </c>
      <c r="G181" s="234"/>
      <c r="H181" s="238">
        <v>773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131</v>
      </c>
      <c r="AU181" s="244" t="s">
        <v>85</v>
      </c>
      <c r="AV181" s="13" t="s">
        <v>85</v>
      </c>
      <c r="AW181" s="13" t="s">
        <v>32</v>
      </c>
      <c r="AX181" s="13" t="s">
        <v>75</v>
      </c>
      <c r="AY181" s="244" t="s">
        <v>123</v>
      </c>
    </row>
    <row r="182" s="14" customFormat="1">
      <c r="A182" s="14"/>
      <c r="B182" s="245"/>
      <c r="C182" s="246"/>
      <c r="D182" s="235" t="s">
        <v>131</v>
      </c>
      <c r="E182" s="247" t="s">
        <v>1</v>
      </c>
      <c r="F182" s="248" t="s">
        <v>370</v>
      </c>
      <c r="G182" s="246"/>
      <c r="H182" s="247" t="s">
        <v>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131</v>
      </c>
      <c r="AU182" s="254" t="s">
        <v>85</v>
      </c>
      <c r="AV182" s="14" t="s">
        <v>83</v>
      </c>
      <c r="AW182" s="14" t="s">
        <v>32</v>
      </c>
      <c r="AX182" s="14" t="s">
        <v>75</v>
      </c>
      <c r="AY182" s="254" t="s">
        <v>123</v>
      </c>
    </row>
    <row r="183" s="13" customFormat="1">
      <c r="A183" s="13"/>
      <c r="B183" s="233"/>
      <c r="C183" s="234"/>
      <c r="D183" s="235" t="s">
        <v>131</v>
      </c>
      <c r="E183" s="236" t="s">
        <v>1</v>
      </c>
      <c r="F183" s="237" t="s">
        <v>371</v>
      </c>
      <c r="G183" s="234"/>
      <c r="H183" s="238">
        <v>-19.5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131</v>
      </c>
      <c r="AU183" s="244" t="s">
        <v>85</v>
      </c>
      <c r="AV183" s="13" t="s">
        <v>85</v>
      </c>
      <c r="AW183" s="13" t="s">
        <v>32</v>
      </c>
      <c r="AX183" s="13" t="s">
        <v>75</v>
      </c>
      <c r="AY183" s="244" t="s">
        <v>123</v>
      </c>
    </row>
    <row r="184" s="14" customFormat="1">
      <c r="A184" s="14"/>
      <c r="B184" s="245"/>
      <c r="C184" s="246"/>
      <c r="D184" s="235" t="s">
        <v>131</v>
      </c>
      <c r="E184" s="247" t="s">
        <v>1</v>
      </c>
      <c r="F184" s="248" t="s">
        <v>372</v>
      </c>
      <c r="G184" s="246"/>
      <c r="H184" s="247" t="s">
        <v>1</v>
      </c>
      <c r="I184" s="249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131</v>
      </c>
      <c r="AU184" s="254" t="s">
        <v>85</v>
      </c>
      <c r="AV184" s="14" t="s">
        <v>83</v>
      </c>
      <c r="AW184" s="14" t="s">
        <v>32</v>
      </c>
      <c r="AX184" s="14" t="s">
        <v>75</v>
      </c>
      <c r="AY184" s="254" t="s">
        <v>123</v>
      </c>
    </row>
    <row r="185" s="13" customFormat="1">
      <c r="A185" s="13"/>
      <c r="B185" s="233"/>
      <c r="C185" s="234"/>
      <c r="D185" s="235" t="s">
        <v>131</v>
      </c>
      <c r="E185" s="236" t="s">
        <v>1</v>
      </c>
      <c r="F185" s="237" t="s">
        <v>373</v>
      </c>
      <c r="G185" s="234"/>
      <c r="H185" s="238">
        <v>-136.69999999999999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131</v>
      </c>
      <c r="AU185" s="244" t="s">
        <v>85</v>
      </c>
      <c r="AV185" s="13" t="s">
        <v>85</v>
      </c>
      <c r="AW185" s="13" t="s">
        <v>32</v>
      </c>
      <c r="AX185" s="13" t="s">
        <v>75</v>
      </c>
      <c r="AY185" s="244" t="s">
        <v>123</v>
      </c>
    </row>
    <row r="186" s="13" customFormat="1">
      <c r="A186" s="13"/>
      <c r="B186" s="233"/>
      <c r="C186" s="234"/>
      <c r="D186" s="235" t="s">
        <v>131</v>
      </c>
      <c r="E186" s="236" t="s">
        <v>1</v>
      </c>
      <c r="F186" s="237" t="s">
        <v>374</v>
      </c>
      <c r="G186" s="234"/>
      <c r="H186" s="238">
        <v>-27.300000000000001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131</v>
      </c>
      <c r="AU186" s="244" t="s">
        <v>85</v>
      </c>
      <c r="AV186" s="13" t="s">
        <v>85</v>
      </c>
      <c r="AW186" s="13" t="s">
        <v>32</v>
      </c>
      <c r="AX186" s="13" t="s">
        <v>75</v>
      </c>
      <c r="AY186" s="244" t="s">
        <v>123</v>
      </c>
    </row>
    <row r="187" s="13" customFormat="1">
      <c r="A187" s="13"/>
      <c r="B187" s="233"/>
      <c r="C187" s="234"/>
      <c r="D187" s="235" t="s">
        <v>131</v>
      </c>
      <c r="E187" s="236" t="s">
        <v>1</v>
      </c>
      <c r="F187" s="237" t="s">
        <v>375</v>
      </c>
      <c r="G187" s="234"/>
      <c r="H187" s="238">
        <v>-12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131</v>
      </c>
      <c r="AU187" s="244" t="s">
        <v>85</v>
      </c>
      <c r="AV187" s="13" t="s">
        <v>85</v>
      </c>
      <c r="AW187" s="13" t="s">
        <v>32</v>
      </c>
      <c r="AX187" s="13" t="s">
        <v>75</v>
      </c>
      <c r="AY187" s="244" t="s">
        <v>123</v>
      </c>
    </row>
    <row r="188" s="16" customFormat="1">
      <c r="A188" s="16"/>
      <c r="B188" s="281"/>
      <c r="C188" s="282"/>
      <c r="D188" s="235" t="s">
        <v>131</v>
      </c>
      <c r="E188" s="283" t="s">
        <v>1</v>
      </c>
      <c r="F188" s="284" t="s">
        <v>325</v>
      </c>
      <c r="G188" s="282"/>
      <c r="H188" s="285">
        <v>577.5</v>
      </c>
      <c r="I188" s="286"/>
      <c r="J188" s="282"/>
      <c r="K188" s="282"/>
      <c r="L188" s="287"/>
      <c r="M188" s="288"/>
      <c r="N188" s="289"/>
      <c r="O188" s="289"/>
      <c r="P188" s="289"/>
      <c r="Q188" s="289"/>
      <c r="R188" s="289"/>
      <c r="S188" s="289"/>
      <c r="T188" s="290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1" t="s">
        <v>131</v>
      </c>
      <c r="AU188" s="291" t="s">
        <v>85</v>
      </c>
      <c r="AV188" s="16" t="s">
        <v>138</v>
      </c>
      <c r="AW188" s="16" t="s">
        <v>32</v>
      </c>
      <c r="AX188" s="16" t="s">
        <v>75</v>
      </c>
      <c r="AY188" s="291" t="s">
        <v>123</v>
      </c>
    </row>
    <row r="189" s="14" customFormat="1">
      <c r="A189" s="14"/>
      <c r="B189" s="245"/>
      <c r="C189" s="246"/>
      <c r="D189" s="235" t="s">
        <v>131</v>
      </c>
      <c r="E189" s="247" t="s">
        <v>1</v>
      </c>
      <c r="F189" s="248" t="s">
        <v>376</v>
      </c>
      <c r="G189" s="246"/>
      <c r="H189" s="247" t="s">
        <v>1</v>
      </c>
      <c r="I189" s="249"/>
      <c r="J189" s="246"/>
      <c r="K189" s="246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131</v>
      </c>
      <c r="AU189" s="254" t="s">
        <v>85</v>
      </c>
      <c r="AV189" s="14" t="s">
        <v>83</v>
      </c>
      <c r="AW189" s="14" t="s">
        <v>32</v>
      </c>
      <c r="AX189" s="14" t="s">
        <v>75</v>
      </c>
      <c r="AY189" s="254" t="s">
        <v>123</v>
      </c>
    </row>
    <row r="190" s="15" customFormat="1">
      <c r="A190" s="15"/>
      <c r="B190" s="255"/>
      <c r="C190" s="256"/>
      <c r="D190" s="235" t="s">
        <v>131</v>
      </c>
      <c r="E190" s="257" t="s">
        <v>1</v>
      </c>
      <c r="F190" s="258" t="s">
        <v>158</v>
      </c>
      <c r="G190" s="256"/>
      <c r="H190" s="259">
        <v>577.5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131</v>
      </c>
      <c r="AU190" s="265" t="s">
        <v>85</v>
      </c>
      <c r="AV190" s="15" t="s">
        <v>129</v>
      </c>
      <c r="AW190" s="15" t="s">
        <v>32</v>
      </c>
      <c r="AX190" s="15" t="s">
        <v>83</v>
      </c>
      <c r="AY190" s="265" t="s">
        <v>123</v>
      </c>
    </row>
    <row r="191" s="2" customFormat="1" ht="16.5" customHeight="1">
      <c r="A191" s="39"/>
      <c r="B191" s="40"/>
      <c r="C191" s="220" t="s">
        <v>222</v>
      </c>
      <c r="D191" s="220" t="s">
        <v>125</v>
      </c>
      <c r="E191" s="221" t="s">
        <v>377</v>
      </c>
      <c r="F191" s="222" t="s">
        <v>378</v>
      </c>
      <c r="G191" s="223" t="s">
        <v>146</v>
      </c>
      <c r="H191" s="224">
        <v>111</v>
      </c>
      <c r="I191" s="225"/>
      <c r="J191" s="224">
        <f>ROUND(I191*H191,2)</f>
        <v>0</v>
      </c>
      <c r="K191" s="226"/>
      <c r="L191" s="45"/>
      <c r="M191" s="227" t="s">
        <v>1</v>
      </c>
      <c r="N191" s="228" t="s">
        <v>40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129</v>
      </c>
      <c r="AT191" s="231" t="s">
        <v>125</v>
      </c>
      <c r="AU191" s="231" t="s">
        <v>85</v>
      </c>
      <c r="AY191" s="18" t="s">
        <v>123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83</v>
      </c>
      <c r="BK191" s="232">
        <f>ROUND(I191*H191,2)</f>
        <v>0</v>
      </c>
      <c r="BL191" s="18" t="s">
        <v>129</v>
      </c>
      <c r="BM191" s="231" t="s">
        <v>379</v>
      </c>
    </row>
    <row r="192" s="14" customFormat="1">
      <c r="A192" s="14"/>
      <c r="B192" s="245"/>
      <c r="C192" s="246"/>
      <c r="D192" s="235" t="s">
        <v>131</v>
      </c>
      <c r="E192" s="247" t="s">
        <v>1</v>
      </c>
      <c r="F192" s="248" t="s">
        <v>380</v>
      </c>
      <c r="G192" s="246"/>
      <c r="H192" s="247" t="s">
        <v>1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131</v>
      </c>
      <c r="AU192" s="254" t="s">
        <v>85</v>
      </c>
      <c r="AV192" s="14" t="s">
        <v>83</v>
      </c>
      <c r="AW192" s="14" t="s">
        <v>32</v>
      </c>
      <c r="AX192" s="14" t="s">
        <v>75</v>
      </c>
      <c r="AY192" s="254" t="s">
        <v>123</v>
      </c>
    </row>
    <row r="193" s="13" customFormat="1">
      <c r="A193" s="13"/>
      <c r="B193" s="233"/>
      <c r="C193" s="234"/>
      <c r="D193" s="235" t="s">
        <v>131</v>
      </c>
      <c r="E193" s="236" t="s">
        <v>1</v>
      </c>
      <c r="F193" s="237" t="s">
        <v>381</v>
      </c>
      <c r="G193" s="234"/>
      <c r="H193" s="238">
        <v>136.69999999999999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131</v>
      </c>
      <c r="AU193" s="244" t="s">
        <v>85</v>
      </c>
      <c r="AV193" s="13" t="s">
        <v>85</v>
      </c>
      <c r="AW193" s="13" t="s">
        <v>32</v>
      </c>
      <c r="AX193" s="13" t="s">
        <v>75</v>
      </c>
      <c r="AY193" s="244" t="s">
        <v>123</v>
      </c>
    </row>
    <row r="194" s="13" customFormat="1">
      <c r="A194" s="13"/>
      <c r="B194" s="233"/>
      <c r="C194" s="234"/>
      <c r="D194" s="235" t="s">
        <v>131</v>
      </c>
      <c r="E194" s="236" t="s">
        <v>1</v>
      </c>
      <c r="F194" s="237" t="s">
        <v>382</v>
      </c>
      <c r="G194" s="234"/>
      <c r="H194" s="238">
        <v>-25.699999999999999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131</v>
      </c>
      <c r="AU194" s="244" t="s">
        <v>85</v>
      </c>
      <c r="AV194" s="13" t="s">
        <v>85</v>
      </c>
      <c r="AW194" s="13" t="s">
        <v>32</v>
      </c>
      <c r="AX194" s="13" t="s">
        <v>75</v>
      </c>
      <c r="AY194" s="244" t="s">
        <v>123</v>
      </c>
    </row>
    <row r="195" s="15" customFormat="1">
      <c r="A195" s="15"/>
      <c r="B195" s="255"/>
      <c r="C195" s="256"/>
      <c r="D195" s="235" t="s">
        <v>131</v>
      </c>
      <c r="E195" s="257" t="s">
        <v>1</v>
      </c>
      <c r="F195" s="258" t="s">
        <v>158</v>
      </c>
      <c r="G195" s="256"/>
      <c r="H195" s="259">
        <v>111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131</v>
      </c>
      <c r="AU195" s="265" t="s">
        <v>85</v>
      </c>
      <c r="AV195" s="15" t="s">
        <v>129</v>
      </c>
      <c r="AW195" s="15" t="s">
        <v>32</v>
      </c>
      <c r="AX195" s="15" t="s">
        <v>83</v>
      </c>
      <c r="AY195" s="265" t="s">
        <v>123</v>
      </c>
    </row>
    <row r="196" s="2" customFormat="1" ht="16.5" customHeight="1">
      <c r="A196" s="39"/>
      <c r="B196" s="40"/>
      <c r="C196" s="266" t="s">
        <v>227</v>
      </c>
      <c r="D196" s="266" t="s">
        <v>208</v>
      </c>
      <c r="E196" s="267" t="s">
        <v>383</v>
      </c>
      <c r="F196" s="268" t="s">
        <v>384</v>
      </c>
      <c r="G196" s="269" t="s">
        <v>285</v>
      </c>
      <c r="H196" s="270">
        <v>210.90000000000001</v>
      </c>
      <c r="I196" s="271"/>
      <c r="J196" s="270">
        <f>ROUND(I196*H196,2)</f>
        <v>0</v>
      </c>
      <c r="K196" s="272"/>
      <c r="L196" s="273"/>
      <c r="M196" s="274" t="s">
        <v>1</v>
      </c>
      <c r="N196" s="275" t="s">
        <v>40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171</v>
      </c>
      <c r="AT196" s="231" t="s">
        <v>208</v>
      </c>
      <c r="AU196" s="231" t="s">
        <v>85</v>
      </c>
      <c r="AY196" s="18" t="s">
        <v>123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83</v>
      </c>
      <c r="BK196" s="232">
        <f>ROUND(I196*H196,2)</f>
        <v>0</v>
      </c>
      <c r="BL196" s="18" t="s">
        <v>129</v>
      </c>
      <c r="BM196" s="231" t="s">
        <v>385</v>
      </c>
    </row>
    <row r="197" s="13" customFormat="1">
      <c r="A197" s="13"/>
      <c r="B197" s="233"/>
      <c r="C197" s="234"/>
      <c r="D197" s="235" t="s">
        <v>131</v>
      </c>
      <c r="E197" s="236" t="s">
        <v>1</v>
      </c>
      <c r="F197" s="237" t="s">
        <v>386</v>
      </c>
      <c r="G197" s="234"/>
      <c r="H197" s="238">
        <v>210.90000000000001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131</v>
      </c>
      <c r="AU197" s="244" t="s">
        <v>85</v>
      </c>
      <c r="AV197" s="13" t="s">
        <v>85</v>
      </c>
      <c r="AW197" s="13" t="s">
        <v>32</v>
      </c>
      <c r="AX197" s="13" t="s">
        <v>83</v>
      </c>
      <c r="AY197" s="244" t="s">
        <v>123</v>
      </c>
    </row>
    <row r="198" s="2" customFormat="1" ht="16.5" customHeight="1">
      <c r="A198" s="39"/>
      <c r="B198" s="40"/>
      <c r="C198" s="220" t="s">
        <v>233</v>
      </c>
      <c r="D198" s="220" t="s">
        <v>125</v>
      </c>
      <c r="E198" s="221" t="s">
        <v>387</v>
      </c>
      <c r="F198" s="222" t="s">
        <v>388</v>
      </c>
      <c r="G198" s="223" t="s">
        <v>146</v>
      </c>
      <c r="H198" s="224">
        <v>53.299999999999997</v>
      </c>
      <c r="I198" s="225"/>
      <c r="J198" s="224">
        <f>ROUND(I198*H198,2)</f>
        <v>0</v>
      </c>
      <c r="K198" s="226"/>
      <c r="L198" s="45"/>
      <c r="M198" s="227" t="s">
        <v>1</v>
      </c>
      <c r="N198" s="228" t="s">
        <v>40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129</v>
      </c>
      <c r="AT198" s="231" t="s">
        <v>125</v>
      </c>
      <c r="AU198" s="231" t="s">
        <v>85</v>
      </c>
      <c r="AY198" s="18" t="s">
        <v>123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83</v>
      </c>
      <c r="BK198" s="232">
        <f>ROUND(I198*H198,2)</f>
        <v>0</v>
      </c>
      <c r="BL198" s="18" t="s">
        <v>129</v>
      </c>
      <c r="BM198" s="231" t="s">
        <v>389</v>
      </c>
    </row>
    <row r="199" s="14" customFormat="1">
      <c r="A199" s="14"/>
      <c r="B199" s="245"/>
      <c r="C199" s="246"/>
      <c r="D199" s="235" t="s">
        <v>131</v>
      </c>
      <c r="E199" s="247" t="s">
        <v>1</v>
      </c>
      <c r="F199" s="248" t="s">
        <v>390</v>
      </c>
      <c r="G199" s="246"/>
      <c r="H199" s="247" t="s">
        <v>1</v>
      </c>
      <c r="I199" s="249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131</v>
      </c>
      <c r="AU199" s="254" t="s">
        <v>85</v>
      </c>
      <c r="AV199" s="14" t="s">
        <v>83</v>
      </c>
      <c r="AW199" s="14" t="s">
        <v>32</v>
      </c>
      <c r="AX199" s="14" t="s">
        <v>75</v>
      </c>
      <c r="AY199" s="254" t="s">
        <v>123</v>
      </c>
    </row>
    <row r="200" s="13" customFormat="1">
      <c r="A200" s="13"/>
      <c r="B200" s="233"/>
      <c r="C200" s="234"/>
      <c r="D200" s="235" t="s">
        <v>131</v>
      </c>
      <c r="E200" s="236" t="s">
        <v>1</v>
      </c>
      <c r="F200" s="237" t="s">
        <v>391</v>
      </c>
      <c r="G200" s="234"/>
      <c r="H200" s="238">
        <v>53.299999999999997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131</v>
      </c>
      <c r="AU200" s="244" t="s">
        <v>85</v>
      </c>
      <c r="AV200" s="13" t="s">
        <v>85</v>
      </c>
      <c r="AW200" s="13" t="s">
        <v>32</v>
      </c>
      <c r="AX200" s="13" t="s">
        <v>83</v>
      </c>
      <c r="AY200" s="244" t="s">
        <v>123</v>
      </c>
    </row>
    <row r="201" s="2" customFormat="1" ht="16.5" customHeight="1">
      <c r="A201" s="39"/>
      <c r="B201" s="40"/>
      <c r="C201" s="220" t="s">
        <v>239</v>
      </c>
      <c r="D201" s="220" t="s">
        <v>125</v>
      </c>
      <c r="E201" s="221" t="s">
        <v>197</v>
      </c>
      <c r="F201" s="222" t="s">
        <v>392</v>
      </c>
      <c r="G201" s="223" t="s">
        <v>146</v>
      </c>
      <c r="H201" s="224">
        <v>53.299999999999997</v>
      </c>
      <c r="I201" s="225"/>
      <c r="J201" s="224">
        <f>ROUND(I201*H201,2)</f>
        <v>0</v>
      </c>
      <c r="K201" s="226"/>
      <c r="L201" s="45"/>
      <c r="M201" s="227" t="s">
        <v>1</v>
      </c>
      <c r="N201" s="228" t="s">
        <v>40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129</v>
      </c>
      <c r="AT201" s="231" t="s">
        <v>125</v>
      </c>
      <c r="AU201" s="231" t="s">
        <v>85</v>
      </c>
      <c r="AY201" s="18" t="s">
        <v>123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83</v>
      </c>
      <c r="BK201" s="232">
        <f>ROUND(I201*H201,2)</f>
        <v>0</v>
      </c>
      <c r="BL201" s="18" t="s">
        <v>129</v>
      </c>
      <c r="BM201" s="231" t="s">
        <v>393</v>
      </c>
    </row>
    <row r="202" s="13" customFormat="1">
      <c r="A202" s="13"/>
      <c r="B202" s="233"/>
      <c r="C202" s="234"/>
      <c r="D202" s="235" t="s">
        <v>131</v>
      </c>
      <c r="E202" s="236" t="s">
        <v>1</v>
      </c>
      <c r="F202" s="237" t="s">
        <v>391</v>
      </c>
      <c r="G202" s="234"/>
      <c r="H202" s="238">
        <v>53.299999999999997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131</v>
      </c>
      <c r="AU202" s="244" t="s">
        <v>85</v>
      </c>
      <c r="AV202" s="13" t="s">
        <v>85</v>
      </c>
      <c r="AW202" s="13" t="s">
        <v>32</v>
      </c>
      <c r="AX202" s="13" t="s">
        <v>83</v>
      </c>
      <c r="AY202" s="244" t="s">
        <v>123</v>
      </c>
    </row>
    <row r="203" s="2" customFormat="1" ht="24.15" customHeight="1">
      <c r="A203" s="39"/>
      <c r="B203" s="40"/>
      <c r="C203" s="220" t="s">
        <v>7</v>
      </c>
      <c r="D203" s="220" t="s">
        <v>125</v>
      </c>
      <c r="E203" s="221" t="s">
        <v>201</v>
      </c>
      <c r="F203" s="222" t="s">
        <v>202</v>
      </c>
      <c r="G203" s="223" t="s">
        <v>141</v>
      </c>
      <c r="H203" s="224">
        <v>532.5</v>
      </c>
      <c r="I203" s="225"/>
      <c r="J203" s="224">
        <f>ROUND(I203*H203,2)</f>
        <v>0</v>
      </c>
      <c r="K203" s="226"/>
      <c r="L203" s="45"/>
      <c r="M203" s="227" t="s">
        <v>1</v>
      </c>
      <c r="N203" s="228" t="s">
        <v>40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129</v>
      </c>
      <c r="AT203" s="231" t="s">
        <v>125</v>
      </c>
      <c r="AU203" s="231" t="s">
        <v>85</v>
      </c>
      <c r="AY203" s="18" t="s">
        <v>123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83</v>
      </c>
      <c r="BK203" s="232">
        <f>ROUND(I203*H203,2)</f>
        <v>0</v>
      </c>
      <c r="BL203" s="18" t="s">
        <v>129</v>
      </c>
      <c r="BM203" s="231" t="s">
        <v>394</v>
      </c>
    </row>
    <row r="204" s="13" customFormat="1">
      <c r="A204" s="13"/>
      <c r="B204" s="233"/>
      <c r="C204" s="234"/>
      <c r="D204" s="235" t="s">
        <v>131</v>
      </c>
      <c r="E204" s="236" t="s">
        <v>1</v>
      </c>
      <c r="F204" s="237" t="s">
        <v>395</v>
      </c>
      <c r="G204" s="234"/>
      <c r="H204" s="238">
        <v>532.5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131</v>
      </c>
      <c r="AU204" s="244" t="s">
        <v>85</v>
      </c>
      <c r="AV204" s="13" t="s">
        <v>85</v>
      </c>
      <c r="AW204" s="13" t="s">
        <v>32</v>
      </c>
      <c r="AX204" s="13" t="s">
        <v>83</v>
      </c>
      <c r="AY204" s="244" t="s">
        <v>123</v>
      </c>
    </row>
    <row r="205" s="2" customFormat="1" ht="24.15" customHeight="1">
      <c r="A205" s="39"/>
      <c r="B205" s="40"/>
      <c r="C205" s="220" t="s">
        <v>251</v>
      </c>
      <c r="D205" s="220" t="s">
        <v>125</v>
      </c>
      <c r="E205" s="221" t="s">
        <v>205</v>
      </c>
      <c r="F205" s="222" t="s">
        <v>206</v>
      </c>
      <c r="G205" s="223" t="s">
        <v>141</v>
      </c>
      <c r="H205" s="224">
        <v>532.5</v>
      </c>
      <c r="I205" s="225"/>
      <c r="J205" s="224">
        <f>ROUND(I205*H205,2)</f>
        <v>0</v>
      </c>
      <c r="K205" s="226"/>
      <c r="L205" s="45"/>
      <c r="M205" s="227" t="s">
        <v>1</v>
      </c>
      <c r="N205" s="228" t="s">
        <v>40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129</v>
      </c>
      <c r="AT205" s="231" t="s">
        <v>125</v>
      </c>
      <c r="AU205" s="231" t="s">
        <v>85</v>
      </c>
      <c r="AY205" s="18" t="s">
        <v>123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83</v>
      </c>
      <c r="BK205" s="232">
        <f>ROUND(I205*H205,2)</f>
        <v>0</v>
      </c>
      <c r="BL205" s="18" t="s">
        <v>129</v>
      </c>
      <c r="BM205" s="231" t="s">
        <v>396</v>
      </c>
    </row>
    <row r="206" s="13" customFormat="1">
      <c r="A206" s="13"/>
      <c r="B206" s="233"/>
      <c r="C206" s="234"/>
      <c r="D206" s="235" t="s">
        <v>131</v>
      </c>
      <c r="E206" s="236" t="s">
        <v>1</v>
      </c>
      <c r="F206" s="237" t="s">
        <v>397</v>
      </c>
      <c r="G206" s="234"/>
      <c r="H206" s="238">
        <v>532.5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131</v>
      </c>
      <c r="AU206" s="244" t="s">
        <v>85</v>
      </c>
      <c r="AV206" s="13" t="s">
        <v>85</v>
      </c>
      <c r="AW206" s="13" t="s">
        <v>32</v>
      </c>
      <c r="AX206" s="13" t="s">
        <v>83</v>
      </c>
      <c r="AY206" s="244" t="s">
        <v>123</v>
      </c>
    </row>
    <row r="207" s="2" customFormat="1" ht="16.5" customHeight="1">
      <c r="A207" s="39"/>
      <c r="B207" s="40"/>
      <c r="C207" s="266" t="s">
        <v>256</v>
      </c>
      <c r="D207" s="266" t="s">
        <v>208</v>
      </c>
      <c r="E207" s="267" t="s">
        <v>209</v>
      </c>
      <c r="F207" s="268" t="s">
        <v>210</v>
      </c>
      <c r="G207" s="269" t="s">
        <v>211</v>
      </c>
      <c r="H207" s="270">
        <v>13.300000000000001</v>
      </c>
      <c r="I207" s="271"/>
      <c r="J207" s="270">
        <f>ROUND(I207*H207,2)</f>
        <v>0</v>
      </c>
      <c r="K207" s="272"/>
      <c r="L207" s="273"/>
      <c r="M207" s="274" t="s">
        <v>1</v>
      </c>
      <c r="N207" s="275" t="s">
        <v>40</v>
      </c>
      <c r="O207" s="92"/>
      <c r="P207" s="229">
        <f>O207*H207</f>
        <v>0</v>
      </c>
      <c r="Q207" s="229">
        <v>0.001</v>
      </c>
      <c r="R207" s="229">
        <f>Q207*H207</f>
        <v>0.013300000000000001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171</v>
      </c>
      <c r="AT207" s="231" t="s">
        <v>208</v>
      </c>
      <c r="AU207" s="231" t="s">
        <v>85</v>
      </c>
      <c r="AY207" s="18" t="s">
        <v>123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83</v>
      </c>
      <c r="BK207" s="232">
        <f>ROUND(I207*H207,2)</f>
        <v>0</v>
      </c>
      <c r="BL207" s="18" t="s">
        <v>129</v>
      </c>
      <c r="BM207" s="231" t="s">
        <v>398</v>
      </c>
    </row>
    <row r="208" s="13" customFormat="1">
      <c r="A208" s="13"/>
      <c r="B208" s="233"/>
      <c r="C208" s="234"/>
      <c r="D208" s="235" t="s">
        <v>131</v>
      </c>
      <c r="E208" s="236" t="s">
        <v>1</v>
      </c>
      <c r="F208" s="237" t="s">
        <v>399</v>
      </c>
      <c r="G208" s="234"/>
      <c r="H208" s="238">
        <v>13.300000000000001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131</v>
      </c>
      <c r="AU208" s="244" t="s">
        <v>85</v>
      </c>
      <c r="AV208" s="13" t="s">
        <v>85</v>
      </c>
      <c r="AW208" s="13" t="s">
        <v>32</v>
      </c>
      <c r="AX208" s="13" t="s">
        <v>83</v>
      </c>
      <c r="AY208" s="244" t="s">
        <v>123</v>
      </c>
    </row>
    <row r="209" s="2" customFormat="1" ht="16.5" customHeight="1">
      <c r="A209" s="39"/>
      <c r="B209" s="40"/>
      <c r="C209" s="220" t="s">
        <v>267</v>
      </c>
      <c r="D209" s="220" t="s">
        <v>125</v>
      </c>
      <c r="E209" s="221" t="s">
        <v>400</v>
      </c>
      <c r="F209" s="222" t="s">
        <v>401</v>
      </c>
      <c r="G209" s="223" t="s">
        <v>141</v>
      </c>
      <c r="H209" s="224">
        <v>20</v>
      </c>
      <c r="I209" s="225"/>
      <c r="J209" s="224">
        <f>ROUND(I209*H209,2)</f>
        <v>0</v>
      </c>
      <c r="K209" s="226"/>
      <c r="L209" s="45"/>
      <c r="M209" s="227" t="s">
        <v>1</v>
      </c>
      <c r="N209" s="228" t="s">
        <v>40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129</v>
      </c>
      <c r="AT209" s="231" t="s">
        <v>125</v>
      </c>
      <c r="AU209" s="231" t="s">
        <v>85</v>
      </c>
      <c r="AY209" s="18" t="s">
        <v>123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83</v>
      </c>
      <c r="BK209" s="232">
        <f>ROUND(I209*H209,2)</f>
        <v>0</v>
      </c>
      <c r="BL209" s="18" t="s">
        <v>129</v>
      </c>
      <c r="BM209" s="231" t="s">
        <v>402</v>
      </c>
    </row>
    <row r="210" s="13" customFormat="1">
      <c r="A210" s="13"/>
      <c r="B210" s="233"/>
      <c r="C210" s="234"/>
      <c r="D210" s="235" t="s">
        <v>131</v>
      </c>
      <c r="E210" s="236" t="s">
        <v>1</v>
      </c>
      <c r="F210" s="237" t="s">
        <v>403</v>
      </c>
      <c r="G210" s="234"/>
      <c r="H210" s="238">
        <v>20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131</v>
      </c>
      <c r="AU210" s="244" t="s">
        <v>85</v>
      </c>
      <c r="AV210" s="13" t="s">
        <v>85</v>
      </c>
      <c r="AW210" s="13" t="s">
        <v>32</v>
      </c>
      <c r="AX210" s="13" t="s">
        <v>83</v>
      </c>
      <c r="AY210" s="244" t="s">
        <v>123</v>
      </c>
    </row>
    <row r="211" s="2" customFormat="1" ht="16.5" customHeight="1">
      <c r="A211" s="39"/>
      <c r="B211" s="40"/>
      <c r="C211" s="220" t="s">
        <v>274</v>
      </c>
      <c r="D211" s="220" t="s">
        <v>125</v>
      </c>
      <c r="E211" s="221" t="s">
        <v>404</v>
      </c>
      <c r="F211" s="222" t="s">
        <v>405</v>
      </c>
      <c r="G211" s="223" t="s">
        <v>141</v>
      </c>
      <c r="H211" s="224">
        <v>20</v>
      </c>
      <c r="I211" s="225"/>
      <c r="J211" s="224">
        <f>ROUND(I211*H211,2)</f>
        <v>0</v>
      </c>
      <c r="K211" s="226"/>
      <c r="L211" s="45"/>
      <c r="M211" s="227" t="s">
        <v>1</v>
      </c>
      <c r="N211" s="228" t="s">
        <v>40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129</v>
      </c>
      <c r="AT211" s="231" t="s">
        <v>125</v>
      </c>
      <c r="AU211" s="231" t="s">
        <v>85</v>
      </c>
      <c r="AY211" s="18" t="s">
        <v>123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83</v>
      </c>
      <c r="BK211" s="232">
        <f>ROUND(I211*H211,2)</f>
        <v>0</v>
      </c>
      <c r="BL211" s="18" t="s">
        <v>129</v>
      </c>
      <c r="BM211" s="231" t="s">
        <v>406</v>
      </c>
    </row>
    <row r="212" s="13" customFormat="1">
      <c r="A212" s="13"/>
      <c r="B212" s="233"/>
      <c r="C212" s="234"/>
      <c r="D212" s="235" t="s">
        <v>131</v>
      </c>
      <c r="E212" s="236" t="s">
        <v>1</v>
      </c>
      <c r="F212" s="237" t="s">
        <v>403</v>
      </c>
      <c r="G212" s="234"/>
      <c r="H212" s="238">
        <v>20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131</v>
      </c>
      <c r="AU212" s="244" t="s">
        <v>85</v>
      </c>
      <c r="AV212" s="13" t="s">
        <v>85</v>
      </c>
      <c r="AW212" s="13" t="s">
        <v>32</v>
      </c>
      <c r="AX212" s="13" t="s">
        <v>83</v>
      </c>
      <c r="AY212" s="244" t="s">
        <v>123</v>
      </c>
    </row>
    <row r="213" s="2" customFormat="1" ht="16.5" customHeight="1">
      <c r="A213" s="39"/>
      <c r="B213" s="40"/>
      <c r="C213" s="220" t="s">
        <v>282</v>
      </c>
      <c r="D213" s="220" t="s">
        <v>125</v>
      </c>
      <c r="E213" s="221" t="s">
        <v>407</v>
      </c>
      <c r="F213" s="222" t="s">
        <v>408</v>
      </c>
      <c r="G213" s="223" t="s">
        <v>409</v>
      </c>
      <c r="H213" s="224">
        <v>3</v>
      </c>
      <c r="I213" s="225"/>
      <c r="J213" s="224">
        <f>ROUND(I213*H213,2)</f>
        <v>0</v>
      </c>
      <c r="K213" s="226"/>
      <c r="L213" s="45"/>
      <c r="M213" s="227" t="s">
        <v>1</v>
      </c>
      <c r="N213" s="228" t="s">
        <v>40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129</v>
      </c>
      <c r="AT213" s="231" t="s">
        <v>125</v>
      </c>
      <c r="AU213" s="231" t="s">
        <v>85</v>
      </c>
      <c r="AY213" s="18" t="s">
        <v>123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83</v>
      </c>
      <c r="BK213" s="232">
        <f>ROUND(I213*H213,2)</f>
        <v>0</v>
      </c>
      <c r="BL213" s="18" t="s">
        <v>129</v>
      </c>
      <c r="BM213" s="231" t="s">
        <v>410</v>
      </c>
    </row>
    <row r="214" s="13" customFormat="1">
      <c r="A214" s="13"/>
      <c r="B214" s="233"/>
      <c r="C214" s="234"/>
      <c r="D214" s="235" t="s">
        <v>131</v>
      </c>
      <c r="E214" s="236" t="s">
        <v>1</v>
      </c>
      <c r="F214" s="237" t="s">
        <v>411</v>
      </c>
      <c r="G214" s="234"/>
      <c r="H214" s="238">
        <v>3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131</v>
      </c>
      <c r="AU214" s="244" t="s">
        <v>85</v>
      </c>
      <c r="AV214" s="13" t="s">
        <v>85</v>
      </c>
      <c r="AW214" s="13" t="s">
        <v>32</v>
      </c>
      <c r="AX214" s="13" t="s">
        <v>83</v>
      </c>
      <c r="AY214" s="244" t="s">
        <v>123</v>
      </c>
    </row>
    <row r="215" s="12" customFormat="1" ht="22.8" customHeight="1">
      <c r="A215" s="12"/>
      <c r="B215" s="204"/>
      <c r="C215" s="205"/>
      <c r="D215" s="206" t="s">
        <v>74</v>
      </c>
      <c r="E215" s="218" t="s">
        <v>85</v>
      </c>
      <c r="F215" s="218" t="s">
        <v>214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SUM(P216:P217)</f>
        <v>0</v>
      </c>
      <c r="Q215" s="212"/>
      <c r="R215" s="213">
        <f>SUM(R216:R217)</f>
        <v>39.309894999999997</v>
      </c>
      <c r="S215" s="212"/>
      <c r="T215" s="214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83</v>
      </c>
      <c r="AT215" s="216" t="s">
        <v>74</v>
      </c>
      <c r="AU215" s="216" t="s">
        <v>83</v>
      </c>
      <c r="AY215" s="215" t="s">
        <v>123</v>
      </c>
      <c r="BK215" s="217">
        <f>SUM(BK216:BK217)</f>
        <v>0</v>
      </c>
    </row>
    <row r="216" s="2" customFormat="1" ht="33" customHeight="1">
      <c r="A216" s="39"/>
      <c r="B216" s="40"/>
      <c r="C216" s="220" t="s">
        <v>412</v>
      </c>
      <c r="D216" s="220" t="s">
        <v>125</v>
      </c>
      <c r="E216" s="221" t="s">
        <v>413</v>
      </c>
      <c r="F216" s="222" t="s">
        <v>217</v>
      </c>
      <c r="G216" s="223" t="s">
        <v>218</v>
      </c>
      <c r="H216" s="224">
        <v>173.5</v>
      </c>
      <c r="I216" s="225"/>
      <c r="J216" s="224">
        <f>ROUND(I216*H216,2)</f>
        <v>0</v>
      </c>
      <c r="K216" s="226"/>
      <c r="L216" s="45"/>
      <c r="M216" s="227" t="s">
        <v>1</v>
      </c>
      <c r="N216" s="228" t="s">
        <v>40</v>
      </c>
      <c r="O216" s="92"/>
      <c r="P216" s="229">
        <f>O216*H216</f>
        <v>0</v>
      </c>
      <c r="Q216" s="229">
        <v>0.22656999999999999</v>
      </c>
      <c r="R216" s="229">
        <f>Q216*H216</f>
        <v>39.309894999999997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129</v>
      </c>
      <c r="AT216" s="231" t="s">
        <v>125</v>
      </c>
      <c r="AU216" s="231" t="s">
        <v>85</v>
      </c>
      <c r="AY216" s="18" t="s">
        <v>123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83</v>
      </c>
      <c r="BK216" s="232">
        <f>ROUND(I216*H216,2)</f>
        <v>0</v>
      </c>
      <c r="BL216" s="18" t="s">
        <v>129</v>
      </c>
      <c r="BM216" s="231" t="s">
        <v>414</v>
      </c>
    </row>
    <row r="217" s="13" customFormat="1">
      <c r="A217" s="13"/>
      <c r="B217" s="233"/>
      <c r="C217" s="234"/>
      <c r="D217" s="235" t="s">
        <v>131</v>
      </c>
      <c r="E217" s="236" t="s">
        <v>1</v>
      </c>
      <c r="F217" s="237" t="s">
        <v>415</v>
      </c>
      <c r="G217" s="234"/>
      <c r="H217" s="238">
        <v>173.5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131</v>
      </c>
      <c r="AU217" s="244" t="s">
        <v>85</v>
      </c>
      <c r="AV217" s="13" t="s">
        <v>85</v>
      </c>
      <c r="AW217" s="13" t="s">
        <v>32</v>
      </c>
      <c r="AX217" s="13" t="s">
        <v>83</v>
      </c>
      <c r="AY217" s="244" t="s">
        <v>123</v>
      </c>
    </row>
    <row r="218" s="12" customFormat="1" ht="22.8" customHeight="1">
      <c r="A218" s="12"/>
      <c r="B218" s="204"/>
      <c r="C218" s="205"/>
      <c r="D218" s="206" t="s">
        <v>74</v>
      </c>
      <c r="E218" s="218" t="s">
        <v>129</v>
      </c>
      <c r="F218" s="218" t="s">
        <v>246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SUM(P219:P227)</f>
        <v>0</v>
      </c>
      <c r="Q218" s="212"/>
      <c r="R218" s="213">
        <f>SUM(R219:R227)</f>
        <v>0</v>
      </c>
      <c r="S218" s="212"/>
      <c r="T218" s="214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83</v>
      </c>
      <c r="AT218" s="216" t="s">
        <v>74</v>
      </c>
      <c r="AU218" s="216" t="s">
        <v>83</v>
      </c>
      <c r="AY218" s="215" t="s">
        <v>123</v>
      </c>
      <c r="BK218" s="217">
        <f>SUM(BK219:BK227)</f>
        <v>0</v>
      </c>
    </row>
    <row r="219" s="2" customFormat="1" ht="16.5" customHeight="1">
      <c r="A219" s="39"/>
      <c r="B219" s="40"/>
      <c r="C219" s="220" t="s">
        <v>416</v>
      </c>
      <c r="D219" s="220" t="s">
        <v>125</v>
      </c>
      <c r="E219" s="221" t="s">
        <v>417</v>
      </c>
      <c r="F219" s="222" t="s">
        <v>418</v>
      </c>
      <c r="G219" s="223" t="s">
        <v>146</v>
      </c>
      <c r="H219" s="224">
        <v>21.5</v>
      </c>
      <c r="I219" s="225"/>
      <c r="J219" s="224">
        <f>ROUND(I219*H219,2)</f>
        <v>0</v>
      </c>
      <c r="K219" s="226"/>
      <c r="L219" s="45"/>
      <c r="M219" s="227" t="s">
        <v>1</v>
      </c>
      <c r="N219" s="228" t="s">
        <v>40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129</v>
      </c>
      <c r="AT219" s="231" t="s">
        <v>125</v>
      </c>
      <c r="AU219" s="231" t="s">
        <v>85</v>
      </c>
      <c r="AY219" s="18" t="s">
        <v>123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83</v>
      </c>
      <c r="BK219" s="232">
        <f>ROUND(I219*H219,2)</f>
        <v>0</v>
      </c>
      <c r="BL219" s="18" t="s">
        <v>129</v>
      </c>
      <c r="BM219" s="231" t="s">
        <v>419</v>
      </c>
    </row>
    <row r="220" s="14" customFormat="1">
      <c r="A220" s="14"/>
      <c r="B220" s="245"/>
      <c r="C220" s="246"/>
      <c r="D220" s="235" t="s">
        <v>131</v>
      </c>
      <c r="E220" s="247" t="s">
        <v>1</v>
      </c>
      <c r="F220" s="248" t="s">
        <v>420</v>
      </c>
      <c r="G220" s="246"/>
      <c r="H220" s="247" t="s">
        <v>1</v>
      </c>
      <c r="I220" s="249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131</v>
      </c>
      <c r="AU220" s="254" t="s">
        <v>85</v>
      </c>
      <c r="AV220" s="14" t="s">
        <v>83</v>
      </c>
      <c r="AW220" s="14" t="s">
        <v>32</v>
      </c>
      <c r="AX220" s="14" t="s">
        <v>75</v>
      </c>
      <c r="AY220" s="254" t="s">
        <v>123</v>
      </c>
    </row>
    <row r="221" s="13" customFormat="1">
      <c r="A221" s="13"/>
      <c r="B221" s="233"/>
      <c r="C221" s="234"/>
      <c r="D221" s="235" t="s">
        <v>131</v>
      </c>
      <c r="E221" s="236" t="s">
        <v>1</v>
      </c>
      <c r="F221" s="237" t="s">
        <v>421</v>
      </c>
      <c r="G221" s="234"/>
      <c r="H221" s="238">
        <v>19.5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131</v>
      </c>
      <c r="AU221" s="244" t="s">
        <v>85</v>
      </c>
      <c r="AV221" s="13" t="s">
        <v>85</v>
      </c>
      <c r="AW221" s="13" t="s">
        <v>32</v>
      </c>
      <c r="AX221" s="13" t="s">
        <v>75</v>
      </c>
      <c r="AY221" s="244" t="s">
        <v>123</v>
      </c>
    </row>
    <row r="222" s="14" customFormat="1">
      <c r="A222" s="14"/>
      <c r="B222" s="245"/>
      <c r="C222" s="246"/>
      <c r="D222" s="235" t="s">
        <v>131</v>
      </c>
      <c r="E222" s="247" t="s">
        <v>1</v>
      </c>
      <c r="F222" s="248" t="s">
        <v>422</v>
      </c>
      <c r="G222" s="246"/>
      <c r="H222" s="247" t="s">
        <v>1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131</v>
      </c>
      <c r="AU222" s="254" t="s">
        <v>85</v>
      </c>
      <c r="AV222" s="14" t="s">
        <v>83</v>
      </c>
      <c r="AW222" s="14" t="s">
        <v>32</v>
      </c>
      <c r="AX222" s="14" t="s">
        <v>75</v>
      </c>
      <c r="AY222" s="254" t="s">
        <v>123</v>
      </c>
    </row>
    <row r="223" s="13" customFormat="1">
      <c r="A223" s="13"/>
      <c r="B223" s="233"/>
      <c r="C223" s="234"/>
      <c r="D223" s="235" t="s">
        <v>131</v>
      </c>
      <c r="E223" s="236" t="s">
        <v>1</v>
      </c>
      <c r="F223" s="237" t="s">
        <v>423</v>
      </c>
      <c r="G223" s="234"/>
      <c r="H223" s="238">
        <v>2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131</v>
      </c>
      <c r="AU223" s="244" t="s">
        <v>85</v>
      </c>
      <c r="AV223" s="13" t="s">
        <v>85</v>
      </c>
      <c r="AW223" s="13" t="s">
        <v>32</v>
      </c>
      <c r="AX223" s="13" t="s">
        <v>75</v>
      </c>
      <c r="AY223" s="244" t="s">
        <v>123</v>
      </c>
    </row>
    <row r="224" s="15" customFormat="1">
      <c r="A224" s="15"/>
      <c r="B224" s="255"/>
      <c r="C224" s="256"/>
      <c r="D224" s="235" t="s">
        <v>131</v>
      </c>
      <c r="E224" s="257" t="s">
        <v>1</v>
      </c>
      <c r="F224" s="258" t="s">
        <v>158</v>
      </c>
      <c r="G224" s="256"/>
      <c r="H224" s="259">
        <v>21.5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131</v>
      </c>
      <c r="AU224" s="265" t="s">
        <v>85</v>
      </c>
      <c r="AV224" s="15" t="s">
        <v>129</v>
      </c>
      <c r="AW224" s="15" t="s">
        <v>32</v>
      </c>
      <c r="AX224" s="15" t="s">
        <v>83</v>
      </c>
      <c r="AY224" s="265" t="s">
        <v>123</v>
      </c>
    </row>
    <row r="225" s="2" customFormat="1" ht="24.15" customHeight="1">
      <c r="A225" s="39"/>
      <c r="B225" s="40"/>
      <c r="C225" s="220" t="s">
        <v>424</v>
      </c>
      <c r="D225" s="220" t="s">
        <v>125</v>
      </c>
      <c r="E225" s="221" t="s">
        <v>425</v>
      </c>
      <c r="F225" s="222" t="s">
        <v>426</v>
      </c>
      <c r="G225" s="223" t="s">
        <v>146</v>
      </c>
      <c r="H225" s="224">
        <v>1.1000000000000001</v>
      </c>
      <c r="I225" s="225"/>
      <c r="J225" s="224">
        <f>ROUND(I225*H225,2)</f>
        <v>0</v>
      </c>
      <c r="K225" s="226"/>
      <c r="L225" s="45"/>
      <c r="M225" s="227" t="s">
        <v>1</v>
      </c>
      <c r="N225" s="228" t="s">
        <v>40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129</v>
      </c>
      <c r="AT225" s="231" t="s">
        <v>125</v>
      </c>
      <c r="AU225" s="231" t="s">
        <v>85</v>
      </c>
      <c r="AY225" s="18" t="s">
        <v>123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83</v>
      </c>
      <c r="BK225" s="232">
        <f>ROUND(I225*H225,2)</f>
        <v>0</v>
      </c>
      <c r="BL225" s="18" t="s">
        <v>129</v>
      </c>
      <c r="BM225" s="231" t="s">
        <v>427</v>
      </c>
    </row>
    <row r="226" s="14" customFormat="1">
      <c r="A226" s="14"/>
      <c r="B226" s="245"/>
      <c r="C226" s="246"/>
      <c r="D226" s="235" t="s">
        <v>131</v>
      </c>
      <c r="E226" s="247" t="s">
        <v>1</v>
      </c>
      <c r="F226" s="248" t="s">
        <v>428</v>
      </c>
      <c r="G226" s="246"/>
      <c r="H226" s="247" t="s">
        <v>1</v>
      </c>
      <c r="I226" s="249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131</v>
      </c>
      <c r="AU226" s="254" t="s">
        <v>85</v>
      </c>
      <c r="AV226" s="14" t="s">
        <v>83</v>
      </c>
      <c r="AW226" s="14" t="s">
        <v>32</v>
      </c>
      <c r="AX226" s="14" t="s">
        <v>75</v>
      </c>
      <c r="AY226" s="254" t="s">
        <v>123</v>
      </c>
    </row>
    <row r="227" s="13" customFormat="1">
      <c r="A227" s="13"/>
      <c r="B227" s="233"/>
      <c r="C227" s="234"/>
      <c r="D227" s="235" t="s">
        <v>131</v>
      </c>
      <c r="E227" s="236" t="s">
        <v>1</v>
      </c>
      <c r="F227" s="237" t="s">
        <v>429</v>
      </c>
      <c r="G227" s="234"/>
      <c r="H227" s="238">
        <v>1.1000000000000001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131</v>
      </c>
      <c r="AU227" s="244" t="s">
        <v>85</v>
      </c>
      <c r="AV227" s="13" t="s">
        <v>85</v>
      </c>
      <c r="AW227" s="13" t="s">
        <v>32</v>
      </c>
      <c r="AX227" s="13" t="s">
        <v>83</v>
      </c>
      <c r="AY227" s="244" t="s">
        <v>123</v>
      </c>
    </row>
    <row r="228" s="12" customFormat="1" ht="22.8" customHeight="1">
      <c r="A228" s="12"/>
      <c r="B228" s="204"/>
      <c r="C228" s="205"/>
      <c r="D228" s="206" t="s">
        <v>74</v>
      </c>
      <c r="E228" s="218" t="s">
        <v>171</v>
      </c>
      <c r="F228" s="218" t="s">
        <v>273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SUM(P229:P268)</f>
        <v>0</v>
      </c>
      <c r="Q228" s="212"/>
      <c r="R228" s="213">
        <f>SUM(R229:R268)</f>
        <v>38.080213999999991</v>
      </c>
      <c r="S228" s="212"/>
      <c r="T228" s="214">
        <f>SUM(T229:T268)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83</v>
      </c>
      <c r="AT228" s="216" t="s">
        <v>74</v>
      </c>
      <c r="AU228" s="216" t="s">
        <v>83</v>
      </c>
      <c r="AY228" s="215" t="s">
        <v>123</v>
      </c>
      <c r="BK228" s="217">
        <f>SUM(BK229:BK268)</f>
        <v>0</v>
      </c>
    </row>
    <row r="229" s="2" customFormat="1" ht="24.15" customHeight="1">
      <c r="A229" s="39"/>
      <c r="B229" s="40"/>
      <c r="C229" s="220" t="s">
        <v>430</v>
      </c>
      <c r="D229" s="220" t="s">
        <v>125</v>
      </c>
      <c r="E229" s="221" t="s">
        <v>431</v>
      </c>
      <c r="F229" s="222" t="s">
        <v>432</v>
      </c>
      <c r="G229" s="223" t="s">
        <v>218</v>
      </c>
      <c r="H229" s="224">
        <v>180.80000000000001</v>
      </c>
      <c r="I229" s="225"/>
      <c r="J229" s="224">
        <f>ROUND(I229*H229,2)</f>
        <v>0</v>
      </c>
      <c r="K229" s="226"/>
      <c r="L229" s="45"/>
      <c r="M229" s="227" t="s">
        <v>1</v>
      </c>
      <c r="N229" s="228" t="s">
        <v>40</v>
      </c>
      <c r="O229" s="92"/>
      <c r="P229" s="229">
        <f>O229*H229</f>
        <v>0</v>
      </c>
      <c r="Q229" s="229">
        <v>3.0000000000000001E-05</v>
      </c>
      <c r="R229" s="229">
        <f>Q229*H229</f>
        <v>0.0054240000000000009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129</v>
      </c>
      <c r="AT229" s="231" t="s">
        <v>125</v>
      </c>
      <c r="AU229" s="231" t="s">
        <v>85</v>
      </c>
      <c r="AY229" s="18" t="s">
        <v>123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83</v>
      </c>
      <c r="BK229" s="232">
        <f>ROUND(I229*H229,2)</f>
        <v>0</v>
      </c>
      <c r="BL229" s="18" t="s">
        <v>129</v>
      </c>
      <c r="BM229" s="231" t="s">
        <v>433</v>
      </c>
    </row>
    <row r="230" s="13" customFormat="1">
      <c r="A230" s="13"/>
      <c r="B230" s="233"/>
      <c r="C230" s="234"/>
      <c r="D230" s="235" t="s">
        <v>131</v>
      </c>
      <c r="E230" s="236" t="s">
        <v>1</v>
      </c>
      <c r="F230" s="237" t="s">
        <v>434</v>
      </c>
      <c r="G230" s="234"/>
      <c r="H230" s="238">
        <v>180.80000000000001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131</v>
      </c>
      <c r="AU230" s="244" t="s">
        <v>85</v>
      </c>
      <c r="AV230" s="13" t="s">
        <v>85</v>
      </c>
      <c r="AW230" s="13" t="s">
        <v>32</v>
      </c>
      <c r="AX230" s="13" t="s">
        <v>83</v>
      </c>
      <c r="AY230" s="244" t="s">
        <v>123</v>
      </c>
    </row>
    <row r="231" s="2" customFormat="1" ht="24.15" customHeight="1">
      <c r="A231" s="39"/>
      <c r="B231" s="40"/>
      <c r="C231" s="266" t="s">
        <v>435</v>
      </c>
      <c r="D231" s="266" t="s">
        <v>208</v>
      </c>
      <c r="E231" s="267" t="s">
        <v>436</v>
      </c>
      <c r="F231" s="268" t="s">
        <v>437</v>
      </c>
      <c r="G231" s="269" t="s">
        <v>218</v>
      </c>
      <c r="H231" s="270">
        <v>180.80000000000001</v>
      </c>
      <c r="I231" s="271"/>
      <c r="J231" s="270">
        <f>ROUND(I231*H231,2)</f>
        <v>0</v>
      </c>
      <c r="K231" s="272"/>
      <c r="L231" s="273"/>
      <c r="M231" s="274" t="s">
        <v>1</v>
      </c>
      <c r="N231" s="275" t="s">
        <v>40</v>
      </c>
      <c r="O231" s="92"/>
      <c r="P231" s="229">
        <f>O231*H231</f>
        <v>0</v>
      </c>
      <c r="Q231" s="229">
        <v>0.0183</v>
      </c>
      <c r="R231" s="229">
        <f>Q231*H231</f>
        <v>3.3086400000000005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171</v>
      </c>
      <c r="AT231" s="231" t="s">
        <v>208</v>
      </c>
      <c r="AU231" s="231" t="s">
        <v>85</v>
      </c>
      <c r="AY231" s="18" t="s">
        <v>123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83</v>
      </c>
      <c r="BK231" s="232">
        <f>ROUND(I231*H231,2)</f>
        <v>0</v>
      </c>
      <c r="BL231" s="18" t="s">
        <v>129</v>
      </c>
      <c r="BM231" s="231" t="s">
        <v>438</v>
      </c>
    </row>
    <row r="232" s="13" customFormat="1">
      <c r="A232" s="13"/>
      <c r="B232" s="233"/>
      <c r="C232" s="234"/>
      <c r="D232" s="235" t="s">
        <v>131</v>
      </c>
      <c r="E232" s="236" t="s">
        <v>1</v>
      </c>
      <c r="F232" s="237" t="s">
        <v>439</v>
      </c>
      <c r="G232" s="234"/>
      <c r="H232" s="238">
        <v>180.80000000000001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131</v>
      </c>
      <c r="AU232" s="244" t="s">
        <v>85</v>
      </c>
      <c r="AV232" s="13" t="s">
        <v>85</v>
      </c>
      <c r="AW232" s="13" t="s">
        <v>32</v>
      </c>
      <c r="AX232" s="13" t="s">
        <v>83</v>
      </c>
      <c r="AY232" s="244" t="s">
        <v>123</v>
      </c>
    </row>
    <row r="233" s="2" customFormat="1" ht="24.15" customHeight="1">
      <c r="A233" s="39"/>
      <c r="B233" s="40"/>
      <c r="C233" s="220" t="s">
        <v>440</v>
      </c>
      <c r="D233" s="220" t="s">
        <v>125</v>
      </c>
      <c r="E233" s="221" t="s">
        <v>441</v>
      </c>
      <c r="F233" s="222" t="s">
        <v>442</v>
      </c>
      <c r="G233" s="223" t="s">
        <v>409</v>
      </c>
      <c r="H233" s="224">
        <v>10</v>
      </c>
      <c r="I233" s="225"/>
      <c r="J233" s="224">
        <f>ROUND(I233*H233,2)</f>
        <v>0</v>
      </c>
      <c r="K233" s="226"/>
      <c r="L233" s="45"/>
      <c r="M233" s="227" t="s">
        <v>1</v>
      </c>
      <c r="N233" s="228" t="s">
        <v>40</v>
      </c>
      <c r="O233" s="92"/>
      <c r="P233" s="229">
        <f>O233*H233</f>
        <v>0</v>
      </c>
      <c r="Q233" s="229">
        <v>0.00010000000000000001</v>
      </c>
      <c r="R233" s="229">
        <f>Q233*H233</f>
        <v>0.001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129</v>
      </c>
      <c r="AT233" s="231" t="s">
        <v>125</v>
      </c>
      <c r="AU233" s="231" t="s">
        <v>85</v>
      </c>
      <c r="AY233" s="18" t="s">
        <v>123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83</v>
      </c>
      <c r="BK233" s="232">
        <f>ROUND(I233*H233,2)</f>
        <v>0</v>
      </c>
      <c r="BL233" s="18" t="s">
        <v>129</v>
      </c>
      <c r="BM233" s="231" t="s">
        <v>443</v>
      </c>
    </row>
    <row r="234" s="13" customFormat="1">
      <c r="A234" s="13"/>
      <c r="B234" s="233"/>
      <c r="C234" s="234"/>
      <c r="D234" s="235" t="s">
        <v>131</v>
      </c>
      <c r="E234" s="236" t="s">
        <v>1</v>
      </c>
      <c r="F234" s="237" t="s">
        <v>444</v>
      </c>
      <c r="G234" s="234"/>
      <c r="H234" s="238">
        <v>10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131</v>
      </c>
      <c r="AU234" s="244" t="s">
        <v>85</v>
      </c>
      <c r="AV234" s="13" t="s">
        <v>85</v>
      </c>
      <c r="AW234" s="13" t="s">
        <v>32</v>
      </c>
      <c r="AX234" s="13" t="s">
        <v>83</v>
      </c>
      <c r="AY234" s="244" t="s">
        <v>123</v>
      </c>
    </row>
    <row r="235" s="2" customFormat="1" ht="21.75" customHeight="1">
      <c r="A235" s="39"/>
      <c r="B235" s="40"/>
      <c r="C235" s="266" t="s">
        <v>445</v>
      </c>
      <c r="D235" s="266" t="s">
        <v>208</v>
      </c>
      <c r="E235" s="267" t="s">
        <v>446</v>
      </c>
      <c r="F235" s="268" t="s">
        <v>447</v>
      </c>
      <c r="G235" s="269" t="s">
        <v>409</v>
      </c>
      <c r="H235" s="270">
        <v>10</v>
      </c>
      <c r="I235" s="271"/>
      <c r="J235" s="270">
        <f>ROUND(I235*H235,2)</f>
        <v>0</v>
      </c>
      <c r="K235" s="272"/>
      <c r="L235" s="273"/>
      <c r="M235" s="274" t="s">
        <v>1</v>
      </c>
      <c r="N235" s="275" t="s">
        <v>40</v>
      </c>
      <c r="O235" s="92"/>
      <c r="P235" s="229">
        <f>O235*H235</f>
        <v>0</v>
      </c>
      <c r="Q235" s="229">
        <v>0.0023999999999999998</v>
      </c>
      <c r="R235" s="229">
        <f>Q235*H235</f>
        <v>0.023999999999999997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171</v>
      </c>
      <c r="AT235" s="231" t="s">
        <v>208</v>
      </c>
      <c r="AU235" s="231" t="s">
        <v>85</v>
      </c>
      <c r="AY235" s="18" t="s">
        <v>123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83</v>
      </c>
      <c r="BK235" s="232">
        <f>ROUND(I235*H235,2)</f>
        <v>0</v>
      </c>
      <c r="BL235" s="18" t="s">
        <v>129</v>
      </c>
      <c r="BM235" s="231" t="s">
        <v>448</v>
      </c>
    </row>
    <row r="236" s="13" customFormat="1">
      <c r="A236" s="13"/>
      <c r="B236" s="233"/>
      <c r="C236" s="234"/>
      <c r="D236" s="235" t="s">
        <v>131</v>
      </c>
      <c r="E236" s="236" t="s">
        <v>1</v>
      </c>
      <c r="F236" s="237" t="s">
        <v>444</v>
      </c>
      <c r="G236" s="234"/>
      <c r="H236" s="238">
        <v>10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131</v>
      </c>
      <c r="AU236" s="244" t="s">
        <v>85</v>
      </c>
      <c r="AV236" s="13" t="s">
        <v>85</v>
      </c>
      <c r="AW236" s="13" t="s">
        <v>32</v>
      </c>
      <c r="AX236" s="13" t="s">
        <v>83</v>
      </c>
      <c r="AY236" s="244" t="s">
        <v>123</v>
      </c>
    </row>
    <row r="237" s="2" customFormat="1" ht="16.5" customHeight="1">
      <c r="A237" s="39"/>
      <c r="B237" s="40"/>
      <c r="C237" s="220" t="s">
        <v>449</v>
      </c>
      <c r="D237" s="220" t="s">
        <v>125</v>
      </c>
      <c r="E237" s="221" t="s">
        <v>450</v>
      </c>
      <c r="F237" s="222" t="s">
        <v>451</v>
      </c>
      <c r="G237" s="223" t="s">
        <v>218</v>
      </c>
      <c r="H237" s="224">
        <v>177.5</v>
      </c>
      <c r="I237" s="225"/>
      <c r="J237" s="224">
        <f>ROUND(I237*H237,2)</f>
        <v>0</v>
      </c>
      <c r="K237" s="226"/>
      <c r="L237" s="45"/>
      <c r="M237" s="227" t="s">
        <v>1</v>
      </c>
      <c r="N237" s="228" t="s">
        <v>40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129</v>
      </c>
      <c r="AT237" s="231" t="s">
        <v>125</v>
      </c>
      <c r="AU237" s="231" t="s">
        <v>85</v>
      </c>
      <c r="AY237" s="18" t="s">
        <v>123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83</v>
      </c>
      <c r="BK237" s="232">
        <f>ROUND(I237*H237,2)</f>
        <v>0</v>
      </c>
      <c r="BL237" s="18" t="s">
        <v>129</v>
      </c>
      <c r="BM237" s="231" t="s">
        <v>452</v>
      </c>
    </row>
    <row r="238" s="13" customFormat="1">
      <c r="A238" s="13"/>
      <c r="B238" s="233"/>
      <c r="C238" s="234"/>
      <c r="D238" s="235" t="s">
        <v>131</v>
      </c>
      <c r="E238" s="236" t="s">
        <v>1</v>
      </c>
      <c r="F238" s="237" t="s">
        <v>453</v>
      </c>
      <c r="G238" s="234"/>
      <c r="H238" s="238">
        <v>177.5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131</v>
      </c>
      <c r="AU238" s="244" t="s">
        <v>85</v>
      </c>
      <c r="AV238" s="13" t="s">
        <v>85</v>
      </c>
      <c r="AW238" s="13" t="s">
        <v>32</v>
      </c>
      <c r="AX238" s="13" t="s">
        <v>83</v>
      </c>
      <c r="AY238" s="244" t="s">
        <v>123</v>
      </c>
    </row>
    <row r="239" s="2" customFormat="1" ht="24.15" customHeight="1">
      <c r="A239" s="39"/>
      <c r="B239" s="40"/>
      <c r="C239" s="220" t="s">
        <v>454</v>
      </c>
      <c r="D239" s="220" t="s">
        <v>125</v>
      </c>
      <c r="E239" s="221" t="s">
        <v>455</v>
      </c>
      <c r="F239" s="222" t="s">
        <v>456</v>
      </c>
      <c r="G239" s="223" t="s">
        <v>457</v>
      </c>
      <c r="H239" s="224">
        <v>4</v>
      </c>
      <c r="I239" s="225"/>
      <c r="J239" s="224">
        <f>ROUND(I239*H239,2)</f>
        <v>0</v>
      </c>
      <c r="K239" s="226"/>
      <c r="L239" s="45"/>
      <c r="M239" s="227" t="s">
        <v>1</v>
      </c>
      <c r="N239" s="228" t="s">
        <v>40</v>
      </c>
      <c r="O239" s="92"/>
      <c r="P239" s="229">
        <f>O239*H239</f>
        <v>0</v>
      </c>
      <c r="Q239" s="229">
        <v>0.00025000000000000001</v>
      </c>
      <c r="R239" s="229">
        <f>Q239*H239</f>
        <v>0.001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129</v>
      </c>
      <c r="AT239" s="231" t="s">
        <v>125</v>
      </c>
      <c r="AU239" s="231" t="s">
        <v>85</v>
      </c>
      <c r="AY239" s="18" t="s">
        <v>123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83</v>
      </c>
      <c r="BK239" s="232">
        <f>ROUND(I239*H239,2)</f>
        <v>0</v>
      </c>
      <c r="BL239" s="18" t="s">
        <v>129</v>
      </c>
      <c r="BM239" s="231" t="s">
        <v>458</v>
      </c>
    </row>
    <row r="240" s="13" customFormat="1">
      <c r="A240" s="13"/>
      <c r="B240" s="233"/>
      <c r="C240" s="234"/>
      <c r="D240" s="235" t="s">
        <v>131</v>
      </c>
      <c r="E240" s="236" t="s">
        <v>1</v>
      </c>
      <c r="F240" s="237" t="s">
        <v>459</v>
      </c>
      <c r="G240" s="234"/>
      <c r="H240" s="238">
        <v>4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131</v>
      </c>
      <c r="AU240" s="244" t="s">
        <v>85</v>
      </c>
      <c r="AV240" s="13" t="s">
        <v>85</v>
      </c>
      <c r="AW240" s="13" t="s">
        <v>32</v>
      </c>
      <c r="AX240" s="13" t="s">
        <v>83</v>
      </c>
      <c r="AY240" s="244" t="s">
        <v>123</v>
      </c>
    </row>
    <row r="241" s="2" customFormat="1" ht="21.75" customHeight="1">
      <c r="A241" s="39"/>
      <c r="B241" s="40"/>
      <c r="C241" s="220" t="s">
        <v>460</v>
      </c>
      <c r="D241" s="220" t="s">
        <v>125</v>
      </c>
      <c r="E241" s="221" t="s">
        <v>461</v>
      </c>
      <c r="F241" s="222" t="s">
        <v>462</v>
      </c>
      <c r="G241" s="223" t="s">
        <v>463</v>
      </c>
      <c r="H241" s="224">
        <v>1</v>
      </c>
      <c r="I241" s="225"/>
      <c r="J241" s="224">
        <f>ROUND(I241*H241,2)</f>
        <v>0</v>
      </c>
      <c r="K241" s="226"/>
      <c r="L241" s="45"/>
      <c r="M241" s="227" t="s">
        <v>1</v>
      </c>
      <c r="N241" s="228" t="s">
        <v>40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129</v>
      </c>
      <c r="AT241" s="231" t="s">
        <v>125</v>
      </c>
      <c r="AU241" s="231" t="s">
        <v>85</v>
      </c>
      <c r="AY241" s="18" t="s">
        <v>123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83</v>
      </c>
      <c r="BK241" s="232">
        <f>ROUND(I241*H241,2)</f>
        <v>0</v>
      </c>
      <c r="BL241" s="18" t="s">
        <v>129</v>
      </c>
      <c r="BM241" s="231" t="s">
        <v>464</v>
      </c>
    </row>
    <row r="242" s="13" customFormat="1">
      <c r="A242" s="13"/>
      <c r="B242" s="233"/>
      <c r="C242" s="234"/>
      <c r="D242" s="235" t="s">
        <v>131</v>
      </c>
      <c r="E242" s="236" t="s">
        <v>1</v>
      </c>
      <c r="F242" s="237" t="s">
        <v>465</v>
      </c>
      <c r="G242" s="234"/>
      <c r="H242" s="238">
        <v>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131</v>
      </c>
      <c r="AU242" s="244" t="s">
        <v>85</v>
      </c>
      <c r="AV242" s="13" t="s">
        <v>85</v>
      </c>
      <c r="AW242" s="13" t="s">
        <v>32</v>
      </c>
      <c r="AX242" s="13" t="s">
        <v>83</v>
      </c>
      <c r="AY242" s="244" t="s">
        <v>123</v>
      </c>
    </row>
    <row r="243" s="2" customFormat="1" ht="33" customHeight="1">
      <c r="A243" s="39"/>
      <c r="B243" s="40"/>
      <c r="C243" s="220" t="s">
        <v>466</v>
      </c>
      <c r="D243" s="220" t="s">
        <v>125</v>
      </c>
      <c r="E243" s="221" t="s">
        <v>467</v>
      </c>
      <c r="F243" s="222" t="s">
        <v>468</v>
      </c>
      <c r="G243" s="223" t="s">
        <v>409</v>
      </c>
      <c r="H243" s="224">
        <v>5</v>
      </c>
      <c r="I243" s="225"/>
      <c r="J243" s="224">
        <f>ROUND(I243*H243,2)</f>
        <v>0</v>
      </c>
      <c r="K243" s="226"/>
      <c r="L243" s="45"/>
      <c r="M243" s="227" t="s">
        <v>1</v>
      </c>
      <c r="N243" s="228" t="s">
        <v>40</v>
      </c>
      <c r="O243" s="92"/>
      <c r="P243" s="229">
        <f>O243*H243</f>
        <v>0</v>
      </c>
      <c r="Q243" s="229">
        <v>2.2568899999999998</v>
      </c>
      <c r="R243" s="229">
        <f>Q243*H243</f>
        <v>11.28445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129</v>
      </c>
      <c r="AT243" s="231" t="s">
        <v>125</v>
      </c>
      <c r="AU243" s="231" t="s">
        <v>85</v>
      </c>
      <c r="AY243" s="18" t="s">
        <v>123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83</v>
      </c>
      <c r="BK243" s="232">
        <f>ROUND(I243*H243,2)</f>
        <v>0</v>
      </c>
      <c r="BL243" s="18" t="s">
        <v>129</v>
      </c>
      <c r="BM243" s="231" t="s">
        <v>469</v>
      </c>
    </row>
    <row r="244" s="14" customFormat="1">
      <c r="A244" s="14"/>
      <c r="B244" s="245"/>
      <c r="C244" s="246"/>
      <c r="D244" s="235" t="s">
        <v>131</v>
      </c>
      <c r="E244" s="247" t="s">
        <v>1</v>
      </c>
      <c r="F244" s="248" t="s">
        <v>470</v>
      </c>
      <c r="G244" s="246"/>
      <c r="H244" s="247" t="s">
        <v>1</v>
      </c>
      <c r="I244" s="249"/>
      <c r="J244" s="246"/>
      <c r="K244" s="246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131</v>
      </c>
      <c r="AU244" s="254" t="s">
        <v>85</v>
      </c>
      <c r="AV244" s="14" t="s">
        <v>83</v>
      </c>
      <c r="AW244" s="14" t="s">
        <v>32</v>
      </c>
      <c r="AX244" s="14" t="s">
        <v>75</v>
      </c>
      <c r="AY244" s="254" t="s">
        <v>123</v>
      </c>
    </row>
    <row r="245" s="13" customFormat="1">
      <c r="A245" s="13"/>
      <c r="B245" s="233"/>
      <c r="C245" s="234"/>
      <c r="D245" s="235" t="s">
        <v>131</v>
      </c>
      <c r="E245" s="236" t="s">
        <v>1</v>
      </c>
      <c r="F245" s="237" t="s">
        <v>471</v>
      </c>
      <c r="G245" s="234"/>
      <c r="H245" s="238">
        <v>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131</v>
      </c>
      <c r="AU245" s="244" t="s">
        <v>85</v>
      </c>
      <c r="AV245" s="13" t="s">
        <v>85</v>
      </c>
      <c r="AW245" s="13" t="s">
        <v>32</v>
      </c>
      <c r="AX245" s="13" t="s">
        <v>83</v>
      </c>
      <c r="AY245" s="244" t="s">
        <v>123</v>
      </c>
    </row>
    <row r="246" s="2" customFormat="1" ht="21.75" customHeight="1">
      <c r="A246" s="39"/>
      <c r="B246" s="40"/>
      <c r="C246" s="266" t="s">
        <v>472</v>
      </c>
      <c r="D246" s="266" t="s">
        <v>208</v>
      </c>
      <c r="E246" s="267" t="s">
        <v>473</v>
      </c>
      <c r="F246" s="268" t="s">
        <v>474</v>
      </c>
      <c r="G246" s="269" t="s">
        <v>409</v>
      </c>
      <c r="H246" s="270">
        <v>5</v>
      </c>
      <c r="I246" s="271"/>
      <c r="J246" s="270">
        <f>ROUND(I246*H246,2)</f>
        <v>0</v>
      </c>
      <c r="K246" s="272"/>
      <c r="L246" s="273"/>
      <c r="M246" s="274" t="s">
        <v>1</v>
      </c>
      <c r="N246" s="275" t="s">
        <v>40</v>
      </c>
      <c r="O246" s="92"/>
      <c r="P246" s="229">
        <f>O246*H246</f>
        <v>0</v>
      </c>
      <c r="Q246" s="229">
        <v>1.548</v>
      </c>
      <c r="R246" s="229">
        <f>Q246*H246</f>
        <v>7.7400000000000002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171</v>
      </c>
      <c r="AT246" s="231" t="s">
        <v>208</v>
      </c>
      <c r="AU246" s="231" t="s">
        <v>85</v>
      </c>
      <c r="AY246" s="18" t="s">
        <v>123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83</v>
      </c>
      <c r="BK246" s="232">
        <f>ROUND(I246*H246,2)</f>
        <v>0</v>
      </c>
      <c r="BL246" s="18" t="s">
        <v>129</v>
      </c>
      <c r="BM246" s="231" t="s">
        <v>475</v>
      </c>
    </row>
    <row r="247" s="13" customFormat="1">
      <c r="A247" s="13"/>
      <c r="B247" s="233"/>
      <c r="C247" s="234"/>
      <c r="D247" s="235" t="s">
        <v>131</v>
      </c>
      <c r="E247" s="236" t="s">
        <v>1</v>
      </c>
      <c r="F247" s="237" t="s">
        <v>471</v>
      </c>
      <c r="G247" s="234"/>
      <c r="H247" s="238">
        <v>5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131</v>
      </c>
      <c r="AU247" s="244" t="s">
        <v>85</v>
      </c>
      <c r="AV247" s="13" t="s">
        <v>85</v>
      </c>
      <c r="AW247" s="13" t="s">
        <v>32</v>
      </c>
      <c r="AX247" s="13" t="s">
        <v>83</v>
      </c>
      <c r="AY247" s="244" t="s">
        <v>123</v>
      </c>
    </row>
    <row r="248" s="2" customFormat="1" ht="16.5" customHeight="1">
      <c r="A248" s="39"/>
      <c r="B248" s="40"/>
      <c r="C248" s="266" t="s">
        <v>476</v>
      </c>
      <c r="D248" s="266" t="s">
        <v>208</v>
      </c>
      <c r="E248" s="267" t="s">
        <v>477</v>
      </c>
      <c r="F248" s="268" t="s">
        <v>478</v>
      </c>
      <c r="G248" s="269" t="s">
        <v>409</v>
      </c>
      <c r="H248" s="270">
        <v>8</v>
      </c>
      <c r="I248" s="271"/>
      <c r="J248" s="270">
        <f>ROUND(I248*H248,2)</f>
        <v>0</v>
      </c>
      <c r="K248" s="272"/>
      <c r="L248" s="273"/>
      <c r="M248" s="274" t="s">
        <v>1</v>
      </c>
      <c r="N248" s="275" t="s">
        <v>40</v>
      </c>
      <c r="O248" s="92"/>
      <c r="P248" s="229">
        <f>O248*H248</f>
        <v>0</v>
      </c>
      <c r="Q248" s="229">
        <v>1.0540000000000001</v>
      </c>
      <c r="R248" s="229">
        <f>Q248*H248</f>
        <v>8.4320000000000004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171</v>
      </c>
      <c r="AT248" s="231" t="s">
        <v>208</v>
      </c>
      <c r="AU248" s="231" t="s">
        <v>85</v>
      </c>
      <c r="AY248" s="18" t="s">
        <v>123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83</v>
      </c>
      <c r="BK248" s="232">
        <f>ROUND(I248*H248,2)</f>
        <v>0</v>
      </c>
      <c r="BL248" s="18" t="s">
        <v>129</v>
      </c>
      <c r="BM248" s="231" t="s">
        <v>479</v>
      </c>
    </row>
    <row r="249" s="13" customFormat="1">
      <c r="A249" s="13"/>
      <c r="B249" s="233"/>
      <c r="C249" s="234"/>
      <c r="D249" s="235" t="s">
        <v>131</v>
      </c>
      <c r="E249" s="236" t="s">
        <v>1</v>
      </c>
      <c r="F249" s="237" t="s">
        <v>480</v>
      </c>
      <c r="G249" s="234"/>
      <c r="H249" s="238">
        <v>8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131</v>
      </c>
      <c r="AU249" s="244" t="s">
        <v>85</v>
      </c>
      <c r="AV249" s="13" t="s">
        <v>85</v>
      </c>
      <c r="AW249" s="13" t="s">
        <v>32</v>
      </c>
      <c r="AX249" s="13" t="s">
        <v>83</v>
      </c>
      <c r="AY249" s="244" t="s">
        <v>123</v>
      </c>
    </row>
    <row r="250" s="2" customFormat="1" ht="16.5" customHeight="1">
      <c r="A250" s="39"/>
      <c r="B250" s="40"/>
      <c r="C250" s="266" t="s">
        <v>481</v>
      </c>
      <c r="D250" s="266" t="s">
        <v>208</v>
      </c>
      <c r="E250" s="267" t="s">
        <v>482</v>
      </c>
      <c r="F250" s="268" t="s">
        <v>483</v>
      </c>
      <c r="G250" s="269" t="s">
        <v>409</v>
      </c>
      <c r="H250" s="270">
        <v>2</v>
      </c>
      <c r="I250" s="271"/>
      <c r="J250" s="270">
        <f>ROUND(I250*H250,2)</f>
        <v>0</v>
      </c>
      <c r="K250" s="272"/>
      <c r="L250" s="273"/>
      <c r="M250" s="274" t="s">
        <v>1</v>
      </c>
      <c r="N250" s="275" t="s">
        <v>40</v>
      </c>
      <c r="O250" s="92"/>
      <c r="P250" s="229">
        <f>O250*H250</f>
        <v>0</v>
      </c>
      <c r="Q250" s="229">
        <v>0.52600000000000002</v>
      </c>
      <c r="R250" s="229">
        <f>Q250*H250</f>
        <v>1.0520000000000001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171</v>
      </c>
      <c r="AT250" s="231" t="s">
        <v>208</v>
      </c>
      <c r="AU250" s="231" t="s">
        <v>85</v>
      </c>
      <c r="AY250" s="18" t="s">
        <v>123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83</v>
      </c>
      <c r="BK250" s="232">
        <f>ROUND(I250*H250,2)</f>
        <v>0</v>
      </c>
      <c r="BL250" s="18" t="s">
        <v>129</v>
      </c>
      <c r="BM250" s="231" t="s">
        <v>484</v>
      </c>
    </row>
    <row r="251" s="13" customFormat="1">
      <c r="A251" s="13"/>
      <c r="B251" s="233"/>
      <c r="C251" s="234"/>
      <c r="D251" s="235" t="s">
        <v>131</v>
      </c>
      <c r="E251" s="236" t="s">
        <v>1</v>
      </c>
      <c r="F251" s="237" t="s">
        <v>485</v>
      </c>
      <c r="G251" s="234"/>
      <c r="H251" s="238">
        <v>2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131</v>
      </c>
      <c r="AU251" s="244" t="s">
        <v>85</v>
      </c>
      <c r="AV251" s="13" t="s">
        <v>85</v>
      </c>
      <c r="AW251" s="13" t="s">
        <v>32</v>
      </c>
      <c r="AX251" s="13" t="s">
        <v>83</v>
      </c>
      <c r="AY251" s="244" t="s">
        <v>123</v>
      </c>
    </row>
    <row r="252" s="2" customFormat="1" ht="16.5" customHeight="1">
      <c r="A252" s="39"/>
      <c r="B252" s="40"/>
      <c r="C252" s="266" t="s">
        <v>486</v>
      </c>
      <c r="D252" s="266" t="s">
        <v>208</v>
      </c>
      <c r="E252" s="267" t="s">
        <v>487</v>
      </c>
      <c r="F252" s="268" t="s">
        <v>488</v>
      </c>
      <c r="G252" s="269" t="s">
        <v>409</v>
      </c>
      <c r="H252" s="270">
        <v>2</v>
      </c>
      <c r="I252" s="271"/>
      <c r="J252" s="270">
        <f>ROUND(I252*H252,2)</f>
        <v>0</v>
      </c>
      <c r="K252" s="272"/>
      <c r="L252" s="273"/>
      <c r="M252" s="274" t="s">
        <v>1</v>
      </c>
      <c r="N252" s="275" t="s">
        <v>40</v>
      </c>
      <c r="O252" s="92"/>
      <c r="P252" s="229">
        <f>O252*H252</f>
        <v>0</v>
      </c>
      <c r="Q252" s="229">
        <v>0.26200000000000001</v>
      </c>
      <c r="R252" s="229">
        <f>Q252*H252</f>
        <v>0.52400000000000002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171</v>
      </c>
      <c r="AT252" s="231" t="s">
        <v>208</v>
      </c>
      <c r="AU252" s="231" t="s">
        <v>85</v>
      </c>
      <c r="AY252" s="18" t="s">
        <v>123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83</v>
      </c>
      <c r="BK252" s="232">
        <f>ROUND(I252*H252,2)</f>
        <v>0</v>
      </c>
      <c r="BL252" s="18" t="s">
        <v>129</v>
      </c>
      <c r="BM252" s="231" t="s">
        <v>489</v>
      </c>
    </row>
    <row r="253" s="13" customFormat="1">
      <c r="A253" s="13"/>
      <c r="B253" s="233"/>
      <c r="C253" s="234"/>
      <c r="D253" s="235" t="s">
        <v>131</v>
      </c>
      <c r="E253" s="236" t="s">
        <v>1</v>
      </c>
      <c r="F253" s="237" t="s">
        <v>485</v>
      </c>
      <c r="G253" s="234"/>
      <c r="H253" s="238">
        <v>2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131</v>
      </c>
      <c r="AU253" s="244" t="s">
        <v>85</v>
      </c>
      <c r="AV253" s="13" t="s">
        <v>85</v>
      </c>
      <c r="AW253" s="13" t="s">
        <v>32</v>
      </c>
      <c r="AX253" s="13" t="s">
        <v>83</v>
      </c>
      <c r="AY253" s="244" t="s">
        <v>123</v>
      </c>
    </row>
    <row r="254" s="2" customFormat="1" ht="24.15" customHeight="1">
      <c r="A254" s="39"/>
      <c r="B254" s="40"/>
      <c r="C254" s="266" t="s">
        <v>490</v>
      </c>
      <c r="D254" s="266" t="s">
        <v>208</v>
      </c>
      <c r="E254" s="267" t="s">
        <v>491</v>
      </c>
      <c r="F254" s="268" t="s">
        <v>492</v>
      </c>
      <c r="G254" s="269" t="s">
        <v>409</v>
      </c>
      <c r="H254" s="270">
        <v>5</v>
      </c>
      <c r="I254" s="271"/>
      <c r="J254" s="270">
        <f>ROUND(I254*H254,2)</f>
        <v>0</v>
      </c>
      <c r="K254" s="272"/>
      <c r="L254" s="273"/>
      <c r="M254" s="274" t="s">
        <v>1</v>
      </c>
      <c r="N254" s="275" t="s">
        <v>40</v>
      </c>
      <c r="O254" s="92"/>
      <c r="P254" s="229">
        <f>O254*H254</f>
        <v>0</v>
      </c>
      <c r="Q254" s="229">
        <v>0.58499999999999996</v>
      </c>
      <c r="R254" s="229">
        <f>Q254*H254</f>
        <v>2.9249999999999998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171</v>
      </c>
      <c r="AT254" s="231" t="s">
        <v>208</v>
      </c>
      <c r="AU254" s="231" t="s">
        <v>85</v>
      </c>
      <c r="AY254" s="18" t="s">
        <v>123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83</v>
      </c>
      <c r="BK254" s="232">
        <f>ROUND(I254*H254,2)</f>
        <v>0</v>
      </c>
      <c r="BL254" s="18" t="s">
        <v>129</v>
      </c>
      <c r="BM254" s="231" t="s">
        <v>493</v>
      </c>
    </row>
    <row r="255" s="13" customFormat="1">
      <c r="A255" s="13"/>
      <c r="B255" s="233"/>
      <c r="C255" s="234"/>
      <c r="D255" s="235" t="s">
        <v>131</v>
      </c>
      <c r="E255" s="236" t="s">
        <v>1</v>
      </c>
      <c r="F255" s="237" t="s">
        <v>471</v>
      </c>
      <c r="G255" s="234"/>
      <c r="H255" s="238">
        <v>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131</v>
      </c>
      <c r="AU255" s="244" t="s">
        <v>85</v>
      </c>
      <c r="AV255" s="13" t="s">
        <v>85</v>
      </c>
      <c r="AW255" s="13" t="s">
        <v>32</v>
      </c>
      <c r="AX255" s="13" t="s">
        <v>83</v>
      </c>
      <c r="AY255" s="244" t="s">
        <v>123</v>
      </c>
    </row>
    <row r="256" s="2" customFormat="1" ht="24.15" customHeight="1">
      <c r="A256" s="39"/>
      <c r="B256" s="40"/>
      <c r="C256" s="266" t="s">
        <v>494</v>
      </c>
      <c r="D256" s="266" t="s">
        <v>208</v>
      </c>
      <c r="E256" s="267" t="s">
        <v>495</v>
      </c>
      <c r="F256" s="268" t="s">
        <v>496</v>
      </c>
      <c r="G256" s="269" t="s">
        <v>409</v>
      </c>
      <c r="H256" s="270">
        <v>2</v>
      </c>
      <c r="I256" s="271"/>
      <c r="J256" s="270">
        <f>ROUND(I256*H256,2)</f>
        <v>0</v>
      </c>
      <c r="K256" s="272"/>
      <c r="L256" s="273"/>
      <c r="M256" s="274" t="s">
        <v>1</v>
      </c>
      <c r="N256" s="275" t="s">
        <v>40</v>
      </c>
      <c r="O256" s="92"/>
      <c r="P256" s="229">
        <f>O256*H256</f>
        <v>0</v>
      </c>
      <c r="Q256" s="229">
        <v>0.050999999999999997</v>
      </c>
      <c r="R256" s="229">
        <f>Q256*H256</f>
        <v>0.10199999999999999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171</v>
      </c>
      <c r="AT256" s="231" t="s">
        <v>208</v>
      </c>
      <c r="AU256" s="231" t="s">
        <v>85</v>
      </c>
      <c r="AY256" s="18" t="s">
        <v>123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83</v>
      </c>
      <c r="BK256" s="232">
        <f>ROUND(I256*H256,2)</f>
        <v>0</v>
      </c>
      <c r="BL256" s="18" t="s">
        <v>129</v>
      </c>
      <c r="BM256" s="231" t="s">
        <v>497</v>
      </c>
    </row>
    <row r="257" s="13" customFormat="1">
      <c r="A257" s="13"/>
      <c r="B257" s="233"/>
      <c r="C257" s="234"/>
      <c r="D257" s="235" t="s">
        <v>131</v>
      </c>
      <c r="E257" s="236" t="s">
        <v>1</v>
      </c>
      <c r="F257" s="237" t="s">
        <v>485</v>
      </c>
      <c r="G257" s="234"/>
      <c r="H257" s="238">
        <v>2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131</v>
      </c>
      <c r="AU257" s="244" t="s">
        <v>85</v>
      </c>
      <c r="AV257" s="13" t="s">
        <v>85</v>
      </c>
      <c r="AW257" s="13" t="s">
        <v>32</v>
      </c>
      <c r="AX257" s="13" t="s">
        <v>83</v>
      </c>
      <c r="AY257" s="244" t="s">
        <v>123</v>
      </c>
    </row>
    <row r="258" s="2" customFormat="1" ht="24.15" customHeight="1">
      <c r="A258" s="39"/>
      <c r="B258" s="40"/>
      <c r="C258" s="266" t="s">
        <v>498</v>
      </c>
      <c r="D258" s="266" t="s">
        <v>208</v>
      </c>
      <c r="E258" s="267" t="s">
        <v>499</v>
      </c>
      <c r="F258" s="268" t="s">
        <v>500</v>
      </c>
      <c r="G258" s="269" t="s">
        <v>409</v>
      </c>
      <c r="H258" s="270">
        <v>6</v>
      </c>
      <c r="I258" s="271"/>
      <c r="J258" s="270">
        <f>ROUND(I258*H258,2)</f>
        <v>0</v>
      </c>
      <c r="K258" s="272"/>
      <c r="L258" s="273"/>
      <c r="M258" s="274" t="s">
        <v>1</v>
      </c>
      <c r="N258" s="275" t="s">
        <v>40</v>
      </c>
      <c r="O258" s="92"/>
      <c r="P258" s="229">
        <f>O258*H258</f>
        <v>0</v>
      </c>
      <c r="Q258" s="229">
        <v>0.068000000000000005</v>
      </c>
      <c r="R258" s="229">
        <f>Q258*H258</f>
        <v>0.40800000000000003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171</v>
      </c>
      <c r="AT258" s="231" t="s">
        <v>208</v>
      </c>
      <c r="AU258" s="231" t="s">
        <v>85</v>
      </c>
      <c r="AY258" s="18" t="s">
        <v>123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83</v>
      </c>
      <c r="BK258" s="232">
        <f>ROUND(I258*H258,2)</f>
        <v>0</v>
      </c>
      <c r="BL258" s="18" t="s">
        <v>129</v>
      </c>
      <c r="BM258" s="231" t="s">
        <v>501</v>
      </c>
    </row>
    <row r="259" s="13" customFormat="1">
      <c r="A259" s="13"/>
      <c r="B259" s="233"/>
      <c r="C259" s="234"/>
      <c r="D259" s="235" t="s">
        <v>131</v>
      </c>
      <c r="E259" s="236" t="s">
        <v>1</v>
      </c>
      <c r="F259" s="237" t="s">
        <v>502</v>
      </c>
      <c r="G259" s="234"/>
      <c r="H259" s="238">
        <v>6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131</v>
      </c>
      <c r="AU259" s="244" t="s">
        <v>85</v>
      </c>
      <c r="AV259" s="13" t="s">
        <v>85</v>
      </c>
      <c r="AW259" s="13" t="s">
        <v>32</v>
      </c>
      <c r="AX259" s="13" t="s">
        <v>83</v>
      </c>
      <c r="AY259" s="244" t="s">
        <v>123</v>
      </c>
    </row>
    <row r="260" s="2" customFormat="1" ht="24.15" customHeight="1">
      <c r="A260" s="39"/>
      <c r="B260" s="40"/>
      <c r="C260" s="266" t="s">
        <v>503</v>
      </c>
      <c r="D260" s="266" t="s">
        <v>208</v>
      </c>
      <c r="E260" s="267" t="s">
        <v>504</v>
      </c>
      <c r="F260" s="268" t="s">
        <v>505</v>
      </c>
      <c r="G260" s="269" t="s">
        <v>409</v>
      </c>
      <c r="H260" s="270">
        <v>2</v>
      </c>
      <c r="I260" s="271"/>
      <c r="J260" s="270">
        <f>ROUND(I260*H260,2)</f>
        <v>0</v>
      </c>
      <c r="K260" s="272"/>
      <c r="L260" s="273"/>
      <c r="M260" s="274" t="s">
        <v>1</v>
      </c>
      <c r="N260" s="275" t="s">
        <v>40</v>
      </c>
      <c r="O260" s="92"/>
      <c r="P260" s="229">
        <f>O260*H260</f>
        <v>0</v>
      </c>
      <c r="Q260" s="229">
        <v>0.081000000000000003</v>
      </c>
      <c r="R260" s="229">
        <f>Q260*H260</f>
        <v>0.16200000000000001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171</v>
      </c>
      <c r="AT260" s="231" t="s">
        <v>208</v>
      </c>
      <c r="AU260" s="231" t="s">
        <v>85</v>
      </c>
      <c r="AY260" s="18" t="s">
        <v>123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83</v>
      </c>
      <c r="BK260" s="232">
        <f>ROUND(I260*H260,2)</f>
        <v>0</v>
      </c>
      <c r="BL260" s="18" t="s">
        <v>129</v>
      </c>
      <c r="BM260" s="231" t="s">
        <v>506</v>
      </c>
    </row>
    <row r="261" s="13" customFormat="1">
      <c r="A261" s="13"/>
      <c r="B261" s="233"/>
      <c r="C261" s="234"/>
      <c r="D261" s="235" t="s">
        <v>131</v>
      </c>
      <c r="E261" s="236" t="s">
        <v>1</v>
      </c>
      <c r="F261" s="237" t="s">
        <v>485</v>
      </c>
      <c r="G261" s="234"/>
      <c r="H261" s="238">
        <v>2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131</v>
      </c>
      <c r="AU261" s="244" t="s">
        <v>85</v>
      </c>
      <c r="AV261" s="13" t="s">
        <v>85</v>
      </c>
      <c r="AW261" s="13" t="s">
        <v>32</v>
      </c>
      <c r="AX261" s="13" t="s">
        <v>83</v>
      </c>
      <c r="AY261" s="244" t="s">
        <v>123</v>
      </c>
    </row>
    <row r="262" s="2" customFormat="1" ht="24.15" customHeight="1">
      <c r="A262" s="39"/>
      <c r="B262" s="40"/>
      <c r="C262" s="266" t="s">
        <v>507</v>
      </c>
      <c r="D262" s="266" t="s">
        <v>208</v>
      </c>
      <c r="E262" s="267" t="s">
        <v>508</v>
      </c>
      <c r="F262" s="268" t="s">
        <v>509</v>
      </c>
      <c r="G262" s="269" t="s">
        <v>409</v>
      </c>
      <c r="H262" s="270">
        <v>22</v>
      </c>
      <c r="I262" s="271"/>
      <c r="J262" s="270">
        <f>ROUND(I262*H262,2)</f>
        <v>0</v>
      </c>
      <c r="K262" s="272"/>
      <c r="L262" s="273"/>
      <c r="M262" s="274" t="s">
        <v>1</v>
      </c>
      <c r="N262" s="275" t="s">
        <v>40</v>
      </c>
      <c r="O262" s="92"/>
      <c r="P262" s="229">
        <f>O262*H262</f>
        <v>0</v>
      </c>
      <c r="Q262" s="229">
        <v>0.002</v>
      </c>
      <c r="R262" s="229">
        <f>Q262*H262</f>
        <v>0.043999999999999997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171</v>
      </c>
      <c r="AT262" s="231" t="s">
        <v>208</v>
      </c>
      <c r="AU262" s="231" t="s">
        <v>85</v>
      </c>
      <c r="AY262" s="18" t="s">
        <v>123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83</v>
      </c>
      <c r="BK262" s="232">
        <f>ROUND(I262*H262,2)</f>
        <v>0</v>
      </c>
      <c r="BL262" s="18" t="s">
        <v>129</v>
      </c>
      <c r="BM262" s="231" t="s">
        <v>510</v>
      </c>
    </row>
    <row r="263" s="13" customFormat="1">
      <c r="A263" s="13"/>
      <c r="B263" s="233"/>
      <c r="C263" s="234"/>
      <c r="D263" s="235" t="s">
        <v>131</v>
      </c>
      <c r="E263" s="236" t="s">
        <v>1</v>
      </c>
      <c r="F263" s="237" t="s">
        <v>511</v>
      </c>
      <c r="G263" s="234"/>
      <c r="H263" s="238">
        <v>22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131</v>
      </c>
      <c r="AU263" s="244" t="s">
        <v>85</v>
      </c>
      <c r="AV263" s="13" t="s">
        <v>85</v>
      </c>
      <c r="AW263" s="13" t="s">
        <v>32</v>
      </c>
      <c r="AX263" s="13" t="s">
        <v>83</v>
      </c>
      <c r="AY263" s="244" t="s">
        <v>123</v>
      </c>
    </row>
    <row r="264" s="2" customFormat="1" ht="21.75" customHeight="1">
      <c r="A264" s="39"/>
      <c r="B264" s="40"/>
      <c r="C264" s="220" t="s">
        <v>512</v>
      </c>
      <c r="D264" s="220" t="s">
        <v>125</v>
      </c>
      <c r="E264" s="221" t="s">
        <v>513</v>
      </c>
      <c r="F264" s="222" t="s">
        <v>514</v>
      </c>
      <c r="G264" s="223" t="s">
        <v>409</v>
      </c>
      <c r="H264" s="224">
        <v>5</v>
      </c>
      <c r="I264" s="225"/>
      <c r="J264" s="224">
        <f>ROUND(I264*H264,2)</f>
        <v>0</v>
      </c>
      <c r="K264" s="226"/>
      <c r="L264" s="45"/>
      <c r="M264" s="227" t="s">
        <v>1</v>
      </c>
      <c r="N264" s="228" t="s">
        <v>40</v>
      </c>
      <c r="O264" s="92"/>
      <c r="P264" s="229">
        <f>O264*H264</f>
        <v>0</v>
      </c>
      <c r="Q264" s="229">
        <v>0.21734000000000001</v>
      </c>
      <c r="R264" s="229">
        <f>Q264*H264</f>
        <v>1.0867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129</v>
      </c>
      <c r="AT264" s="231" t="s">
        <v>125</v>
      </c>
      <c r="AU264" s="231" t="s">
        <v>85</v>
      </c>
      <c r="AY264" s="18" t="s">
        <v>123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83</v>
      </c>
      <c r="BK264" s="232">
        <f>ROUND(I264*H264,2)</f>
        <v>0</v>
      </c>
      <c r="BL264" s="18" t="s">
        <v>129</v>
      </c>
      <c r="BM264" s="231" t="s">
        <v>515</v>
      </c>
    </row>
    <row r="265" s="14" customFormat="1">
      <c r="A265" s="14"/>
      <c r="B265" s="245"/>
      <c r="C265" s="246"/>
      <c r="D265" s="235" t="s">
        <v>131</v>
      </c>
      <c r="E265" s="247" t="s">
        <v>1</v>
      </c>
      <c r="F265" s="248" t="s">
        <v>516</v>
      </c>
      <c r="G265" s="246"/>
      <c r="H265" s="247" t="s">
        <v>1</v>
      </c>
      <c r="I265" s="249"/>
      <c r="J265" s="246"/>
      <c r="K265" s="246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131</v>
      </c>
      <c r="AU265" s="254" t="s">
        <v>85</v>
      </c>
      <c r="AV265" s="14" t="s">
        <v>83</v>
      </c>
      <c r="AW265" s="14" t="s">
        <v>32</v>
      </c>
      <c r="AX265" s="14" t="s">
        <v>75</v>
      </c>
      <c r="AY265" s="254" t="s">
        <v>123</v>
      </c>
    </row>
    <row r="266" s="13" customFormat="1">
      <c r="A266" s="13"/>
      <c r="B266" s="233"/>
      <c r="C266" s="234"/>
      <c r="D266" s="235" t="s">
        <v>131</v>
      </c>
      <c r="E266" s="236" t="s">
        <v>1</v>
      </c>
      <c r="F266" s="237" t="s">
        <v>471</v>
      </c>
      <c r="G266" s="234"/>
      <c r="H266" s="238">
        <v>5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131</v>
      </c>
      <c r="AU266" s="244" t="s">
        <v>85</v>
      </c>
      <c r="AV266" s="13" t="s">
        <v>85</v>
      </c>
      <c r="AW266" s="13" t="s">
        <v>32</v>
      </c>
      <c r="AX266" s="13" t="s">
        <v>83</v>
      </c>
      <c r="AY266" s="244" t="s">
        <v>123</v>
      </c>
    </row>
    <row r="267" s="2" customFormat="1" ht="24.15" customHeight="1">
      <c r="A267" s="39"/>
      <c r="B267" s="40"/>
      <c r="C267" s="266" t="s">
        <v>517</v>
      </c>
      <c r="D267" s="266" t="s">
        <v>208</v>
      </c>
      <c r="E267" s="267" t="s">
        <v>518</v>
      </c>
      <c r="F267" s="268" t="s">
        <v>519</v>
      </c>
      <c r="G267" s="269" t="s">
        <v>409</v>
      </c>
      <c r="H267" s="270">
        <v>5</v>
      </c>
      <c r="I267" s="271"/>
      <c r="J267" s="270">
        <f>ROUND(I267*H267,2)</f>
        <v>0</v>
      </c>
      <c r="K267" s="272"/>
      <c r="L267" s="273"/>
      <c r="M267" s="274" t="s">
        <v>1</v>
      </c>
      <c r="N267" s="275" t="s">
        <v>40</v>
      </c>
      <c r="O267" s="92"/>
      <c r="P267" s="229">
        <f>O267*H267</f>
        <v>0</v>
      </c>
      <c r="Q267" s="229">
        <v>0.19600000000000001</v>
      </c>
      <c r="R267" s="229">
        <f>Q267*H267</f>
        <v>0.97999999999999998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171</v>
      </c>
      <c r="AT267" s="231" t="s">
        <v>208</v>
      </c>
      <c r="AU267" s="231" t="s">
        <v>85</v>
      </c>
      <c r="AY267" s="18" t="s">
        <v>123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83</v>
      </c>
      <c r="BK267" s="232">
        <f>ROUND(I267*H267,2)</f>
        <v>0</v>
      </c>
      <c r="BL267" s="18" t="s">
        <v>129</v>
      </c>
      <c r="BM267" s="231" t="s">
        <v>520</v>
      </c>
    </row>
    <row r="268" s="13" customFormat="1">
      <c r="A268" s="13"/>
      <c r="B268" s="233"/>
      <c r="C268" s="234"/>
      <c r="D268" s="235" t="s">
        <v>131</v>
      </c>
      <c r="E268" s="236" t="s">
        <v>1</v>
      </c>
      <c r="F268" s="237" t="s">
        <v>471</v>
      </c>
      <c r="G268" s="234"/>
      <c r="H268" s="238">
        <v>5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131</v>
      </c>
      <c r="AU268" s="244" t="s">
        <v>85</v>
      </c>
      <c r="AV268" s="13" t="s">
        <v>85</v>
      </c>
      <c r="AW268" s="13" t="s">
        <v>32</v>
      </c>
      <c r="AX268" s="13" t="s">
        <v>83</v>
      </c>
      <c r="AY268" s="244" t="s">
        <v>123</v>
      </c>
    </row>
    <row r="269" s="12" customFormat="1" ht="22.8" customHeight="1">
      <c r="A269" s="12"/>
      <c r="B269" s="204"/>
      <c r="C269" s="205"/>
      <c r="D269" s="206" t="s">
        <v>74</v>
      </c>
      <c r="E269" s="218" t="s">
        <v>280</v>
      </c>
      <c r="F269" s="218" t="s">
        <v>281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P270</f>
        <v>0</v>
      </c>
      <c r="Q269" s="212"/>
      <c r="R269" s="213">
        <f>R270</f>
        <v>0</v>
      </c>
      <c r="S269" s="212"/>
      <c r="T269" s="214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83</v>
      </c>
      <c r="AT269" s="216" t="s">
        <v>74</v>
      </c>
      <c r="AU269" s="216" t="s">
        <v>83</v>
      </c>
      <c r="AY269" s="215" t="s">
        <v>123</v>
      </c>
      <c r="BK269" s="217">
        <f>BK270</f>
        <v>0</v>
      </c>
    </row>
    <row r="270" s="2" customFormat="1" ht="24.15" customHeight="1">
      <c r="A270" s="39"/>
      <c r="B270" s="40"/>
      <c r="C270" s="220" t="s">
        <v>521</v>
      </c>
      <c r="D270" s="220" t="s">
        <v>125</v>
      </c>
      <c r="E270" s="221" t="s">
        <v>522</v>
      </c>
      <c r="F270" s="222" t="s">
        <v>523</v>
      </c>
      <c r="G270" s="223" t="s">
        <v>285</v>
      </c>
      <c r="H270" s="224">
        <v>80.700000000000003</v>
      </c>
      <c r="I270" s="225"/>
      <c r="J270" s="224">
        <f>ROUND(I270*H270,2)</f>
        <v>0</v>
      </c>
      <c r="K270" s="226"/>
      <c r="L270" s="45"/>
      <c r="M270" s="276" t="s">
        <v>1</v>
      </c>
      <c r="N270" s="277" t="s">
        <v>40</v>
      </c>
      <c r="O270" s="278"/>
      <c r="P270" s="279">
        <f>O270*H270</f>
        <v>0</v>
      </c>
      <c r="Q270" s="279">
        <v>0</v>
      </c>
      <c r="R270" s="279">
        <f>Q270*H270</f>
        <v>0</v>
      </c>
      <c r="S270" s="279">
        <v>0</v>
      </c>
      <c r="T270" s="28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129</v>
      </c>
      <c r="AT270" s="231" t="s">
        <v>125</v>
      </c>
      <c r="AU270" s="231" t="s">
        <v>85</v>
      </c>
      <c r="AY270" s="18" t="s">
        <v>123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83</v>
      </c>
      <c r="BK270" s="232">
        <f>ROUND(I270*H270,2)</f>
        <v>0</v>
      </c>
      <c r="BL270" s="18" t="s">
        <v>129</v>
      </c>
      <c r="BM270" s="231" t="s">
        <v>524</v>
      </c>
    </row>
    <row r="271" s="2" customFormat="1" ht="6.96" customHeight="1">
      <c r="A271" s="39"/>
      <c r="B271" s="67"/>
      <c r="C271" s="68"/>
      <c r="D271" s="68"/>
      <c r="E271" s="68"/>
      <c r="F271" s="68"/>
      <c r="G271" s="68"/>
      <c r="H271" s="68"/>
      <c r="I271" s="68"/>
      <c r="J271" s="68"/>
      <c r="K271" s="68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GWmXhrbK7ZC53ofQS36V1/vc0ha4LCZp9CZKMgvThHn0MulbPDBpeE97a9PFuLYXbbEVxMmOjTOn4ypi9+GFDQ==" hashValue="9K8ZQ2aKbM3HVT1UfI2RWWFAPaVh7Q9lLkUUtLAirS7Eu2bCSpTcLWH2leJ2qgba+36kJkYjzH7EOThwT8zZGg==" algorithmName="SHA-512" password="CC35"/>
  <autoFilter ref="C121:K2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DOMAŽLICE - ŘEŠENÍ DEŠŤOVÝCH VOD Z AREÁLU ZIMNÍHO STADIONU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24. 5. 2019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ROUND((SUM(BE117:BE144)),  2)</f>
        <v>0</v>
      </c>
      <c r="G33" s="39"/>
      <c r="H33" s="39"/>
      <c r="I33" s="156">
        <v>0.20999999999999999</v>
      </c>
      <c r="J33" s="155">
        <f>ROUND(((SUM(BE117:BE144))*I33),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ROUND((SUM(BF117:BF144)),  2)</f>
        <v>0</v>
      </c>
      <c r="G34" s="39"/>
      <c r="H34" s="39"/>
      <c r="I34" s="156">
        <v>0.14999999999999999</v>
      </c>
      <c r="J34" s="155">
        <f>ROUND(((SUM(BF117:BF144))*I34),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ROUND((SUM(BG117:BG144)),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ROUND((SUM(BH117:BH144)),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ROUND((SUM(BI117:BI144)),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DOMAŽLICE - ŘEŠENÍ DEŠŤOVÝCH VOD Z AREÁLU ZIMNÍHO STADIONU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Domažlice</v>
      </c>
      <c r="G89" s="41"/>
      <c r="H89" s="41"/>
      <c r="I89" s="33" t="s">
        <v>22</v>
      </c>
      <c r="J89" s="80" t="str">
        <f>IF(J12="","",J12)</f>
        <v>24. 5. 2019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MEPOS Ing. Tanczošová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526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108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75" t="str">
        <f>E7</f>
        <v>DOMAŽLICE - ŘEŠENÍ DEŠŤOVÝCH VOD Z AREÁLU ZIMNÍHO STADIONU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03 - Vedlejší a ostatní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Domažlice</v>
      </c>
      <c r="G111" s="41"/>
      <c r="H111" s="41"/>
      <c r="I111" s="33" t="s">
        <v>22</v>
      </c>
      <c r="J111" s="80" t="str">
        <f>IF(J12="","",J12)</f>
        <v>24. 5. 2019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30</v>
      </c>
      <c r="J113" s="37" t="str">
        <f>E21</f>
        <v>MEPOS Ing. Tanczošová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109</v>
      </c>
      <c r="D116" s="195" t="s">
        <v>60</v>
      </c>
      <c r="E116" s="195" t="s">
        <v>56</v>
      </c>
      <c r="F116" s="195" t="s">
        <v>57</v>
      </c>
      <c r="G116" s="195" t="s">
        <v>110</v>
      </c>
      <c r="H116" s="195" t="s">
        <v>111</v>
      </c>
      <c r="I116" s="195" t="s">
        <v>112</v>
      </c>
      <c r="J116" s="196" t="s">
        <v>98</v>
      </c>
      <c r="K116" s="197" t="s">
        <v>113</v>
      </c>
      <c r="L116" s="198"/>
      <c r="M116" s="101" t="s">
        <v>1</v>
      </c>
      <c r="N116" s="102" t="s">
        <v>39</v>
      </c>
      <c r="O116" s="102" t="s">
        <v>114</v>
      </c>
      <c r="P116" s="102" t="s">
        <v>115</v>
      </c>
      <c r="Q116" s="102" t="s">
        <v>116</v>
      </c>
      <c r="R116" s="102" t="s">
        <v>117</v>
      </c>
      <c r="S116" s="102" t="s">
        <v>118</v>
      </c>
      <c r="T116" s="103" t="s">
        <v>119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120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74</v>
      </c>
      <c r="AU117" s="18" t="s">
        <v>100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74</v>
      </c>
      <c r="E118" s="207" t="s">
        <v>527</v>
      </c>
      <c r="F118" s="207" t="s">
        <v>528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SUM(P119:P144)</f>
        <v>0</v>
      </c>
      <c r="Q118" s="212"/>
      <c r="R118" s="213">
        <f>SUM(R119:R144)</f>
        <v>0</v>
      </c>
      <c r="S118" s="212"/>
      <c r="T118" s="214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150</v>
      </c>
      <c r="AT118" s="216" t="s">
        <v>74</v>
      </c>
      <c r="AU118" s="216" t="s">
        <v>75</v>
      </c>
      <c r="AY118" s="215" t="s">
        <v>123</v>
      </c>
      <c r="BK118" s="217">
        <f>SUM(BK119:BK144)</f>
        <v>0</v>
      </c>
    </row>
    <row r="119" s="2" customFormat="1" ht="21.75" customHeight="1">
      <c r="A119" s="39"/>
      <c r="B119" s="40"/>
      <c r="C119" s="220" t="s">
        <v>83</v>
      </c>
      <c r="D119" s="220" t="s">
        <v>125</v>
      </c>
      <c r="E119" s="221" t="s">
        <v>529</v>
      </c>
      <c r="F119" s="222" t="s">
        <v>530</v>
      </c>
      <c r="G119" s="223" t="s">
        <v>463</v>
      </c>
      <c r="H119" s="224">
        <v>1</v>
      </c>
      <c r="I119" s="225"/>
      <c r="J119" s="224">
        <f>ROUND(I119*H119,2)</f>
        <v>0</v>
      </c>
      <c r="K119" s="226"/>
      <c r="L119" s="45"/>
      <c r="M119" s="227" t="s">
        <v>1</v>
      </c>
      <c r="N119" s="228" t="s">
        <v>40</v>
      </c>
      <c r="O119" s="92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1" t="s">
        <v>531</v>
      </c>
      <c r="AT119" s="231" t="s">
        <v>125</v>
      </c>
      <c r="AU119" s="231" t="s">
        <v>83</v>
      </c>
      <c r="AY119" s="18" t="s">
        <v>123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83</v>
      </c>
      <c r="BK119" s="232">
        <f>ROUND(I119*H119,2)</f>
        <v>0</v>
      </c>
      <c r="BL119" s="18" t="s">
        <v>531</v>
      </c>
      <c r="BM119" s="231" t="s">
        <v>532</v>
      </c>
    </row>
    <row r="120" s="13" customFormat="1">
      <c r="A120" s="13"/>
      <c r="B120" s="233"/>
      <c r="C120" s="234"/>
      <c r="D120" s="235" t="s">
        <v>131</v>
      </c>
      <c r="E120" s="236" t="s">
        <v>1</v>
      </c>
      <c r="F120" s="237" t="s">
        <v>465</v>
      </c>
      <c r="G120" s="234"/>
      <c r="H120" s="238">
        <v>1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131</v>
      </c>
      <c r="AU120" s="244" t="s">
        <v>83</v>
      </c>
      <c r="AV120" s="13" t="s">
        <v>85</v>
      </c>
      <c r="AW120" s="13" t="s">
        <v>32</v>
      </c>
      <c r="AX120" s="13" t="s">
        <v>83</v>
      </c>
      <c r="AY120" s="244" t="s">
        <v>123</v>
      </c>
    </row>
    <row r="121" s="2" customFormat="1" ht="16.5" customHeight="1">
      <c r="A121" s="39"/>
      <c r="B121" s="40"/>
      <c r="C121" s="220" t="s">
        <v>85</v>
      </c>
      <c r="D121" s="220" t="s">
        <v>125</v>
      </c>
      <c r="E121" s="221" t="s">
        <v>533</v>
      </c>
      <c r="F121" s="222" t="s">
        <v>534</v>
      </c>
      <c r="G121" s="223" t="s">
        <v>463</v>
      </c>
      <c r="H121" s="224">
        <v>1</v>
      </c>
      <c r="I121" s="225"/>
      <c r="J121" s="224">
        <f>ROUND(I121*H121,2)</f>
        <v>0</v>
      </c>
      <c r="K121" s="226"/>
      <c r="L121" s="45"/>
      <c r="M121" s="227" t="s">
        <v>1</v>
      </c>
      <c r="N121" s="228" t="s">
        <v>40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531</v>
      </c>
      <c r="AT121" s="231" t="s">
        <v>125</v>
      </c>
      <c r="AU121" s="231" t="s">
        <v>83</v>
      </c>
      <c r="AY121" s="18" t="s">
        <v>123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83</v>
      </c>
      <c r="BK121" s="232">
        <f>ROUND(I121*H121,2)</f>
        <v>0</v>
      </c>
      <c r="BL121" s="18" t="s">
        <v>531</v>
      </c>
      <c r="BM121" s="231" t="s">
        <v>535</v>
      </c>
    </row>
    <row r="122" s="14" customFormat="1">
      <c r="A122" s="14"/>
      <c r="B122" s="245"/>
      <c r="C122" s="246"/>
      <c r="D122" s="235" t="s">
        <v>131</v>
      </c>
      <c r="E122" s="247" t="s">
        <v>1</v>
      </c>
      <c r="F122" s="248" t="s">
        <v>536</v>
      </c>
      <c r="G122" s="246"/>
      <c r="H122" s="247" t="s">
        <v>1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131</v>
      </c>
      <c r="AU122" s="254" t="s">
        <v>83</v>
      </c>
      <c r="AV122" s="14" t="s">
        <v>83</v>
      </c>
      <c r="AW122" s="14" t="s">
        <v>32</v>
      </c>
      <c r="AX122" s="14" t="s">
        <v>75</v>
      </c>
      <c r="AY122" s="254" t="s">
        <v>123</v>
      </c>
    </row>
    <row r="123" s="13" customFormat="1">
      <c r="A123" s="13"/>
      <c r="B123" s="233"/>
      <c r="C123" s="234"/>
      <c r="D123" s="235" t="s">
        <v>131</v>
      </c>
      <c r="E123" s="236" t="s">
        <v>1</v>
      </c>
      <c r="F123" s="237" t="s">
        <v>465</v>
      </c>
      <c r="G123" s="234"/>
      <c r="H123" s="238">
        <v>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131</v>
      </c>
      <c r="AU123" s="244" t="s">
        <v>83</v>
      </c>
      <c r="AV123" s="13" t="s">
        <v>85</v>
      </c>
      <c r="AW123" s="13" t="s">
        <v>32</v>
      </c>
      <c r="AX123" s="13" t="s">
        <v>83</v>
      </c>
      <c r="AY123" s="244" t="s">
        <v>123</v>
      </c>
    </row>
    <row r="124" s="2" customFormat="1" ht="16.5" customHeight="1">
      <c r="A124" s="39"/>
      <c r="B124" s="40"/>
      <c r="C124" s="220" t="s">
        <v>138</v>
      </c>
      <c r="D124" s="220" t="s">
        <v>125</v>
      </c>
      <c r="E124" s="221" t="s">
        <v>537</v>
      </c>
      <c r="F124" s="222" t="s">
        <v>538</v>
      </c>
      <c r="G124" s="223" t="s">
        <v>463</v>
      </c>
      <c r="H124" s="224">
        <v>1</v>
      </c>
      <c r="I124" s="225"/>
      <c r="J124" s="224">
        <f>ROUND(I124*H124,2)</f>
        <v>0</v>
      </c>
      <c r="K124" s="226"/>
      <c r="L124" s="45"/>
      <c r="M124" s="227" t="s">
        <v>1</v>
      </c>
      <c r="N124" s="228" t="s">
        <v>40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531</v>
      </c>
      <c r="AT124" s="231" t="s">
        <v>125</v>
      </c>
      <c r="AU124" s="231" t="s">
        <v>83</v>
      </c>
      <c r="AY124" s="18" t="s">
        <v>123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83</v>
      </c>
      <c r="BK124" s="232">
        <f>ROUND(I124*H124,2)</f>
        <v>0</v>
      </c>
      <c r="BL124" s="18" t="s">
        <v>531</v>
      </c>
      <c r="BM124" s="231" t="s">
        <v>539</v>
      </c>
    </row>
    <row r="125" s="14" customFormat="1">
      <c r="A125" s="14"/>
      <c r="B125" s="245"/>
      <c r="C125" s="246"/>
      <c r="D125" s="235" t="s">
        <v>131</v>
      </c>
      <c r="E125" s="247" t="s">
        <v>1</v>
      </c>
      <c r="F125" s="248" t="s">
        <v>540</v>
      </c>
      <c r="G125" s="246"/>
      <c r="H125" s="247" t="s">
        <v>1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131</v>
      </c>
      <c r="AU125" s="254" t="s">
        <v>83</v>
      </c>
      <c r="AV125" s="14" t="s">
        <v>83</v>
      </c>
      <c r="AW125" s="14" t="s">
        <v>32</v>
      </c>
      <c r="AX125" s="14" t="s">
        <v>75</v>
      </c>
      <c r="AY125" s="254" t="s">
        <v>123</v>
      </c>
    </row>
    <row r="126" s="13" customFormat="1">
      <c r="A126" s="13"/>
      <c r="B126" s="233"/>
      <c r="C126" s="234"/>
      <c r="D126" s="235" t="s">
        <v>131</v>
      </c>
      <c r="E126" s="236" t="s">
        <v>1</v>
      </c>
      <c r="F126" s="237" t="s">
        <v>465</v>
      </c>
      <c r="G126" s="234"/>
      <c r="H126" s="238">
        <v>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131</v>
      </c>
      <c r="AU126" s="244" t="s">
        <v>83</v>
      </c>
      <c r="AV126" s="13" t="s">
        <v>85</v>
      </c>
      <c r="AW126" s="13" t="s">
        <v>32</v>
      </c>
      <c r="AX126" s="13" t="s">
        <v>83</v>
      </c>
      <c r="AY126" s="244" t="s">
        <v>123</v>
      </c>
    </row>
    <row r="127" s="2" customFormat="1" ht="16.5" customHeight="1">
      <c r="A127" s="39"/>
      <c r="B127" s="40"/>
      <c r="C127" s="220" t="s">
        <v>129</v>
      </c>
      <c r="D127" s="220" t="s">
        <v>125</v>
      </c>
      <c r="E127" s="221" t="s">
        <v>541</v>
      </c>
      <c r="F127" s="222" t="s">
        <v>542</v>
      </c>
      <c r="G127" s="223" t="s">
        <v>543</v>
      </c>
      <c r="H127" s="224">
        <v>1</v>
      </c>
      <c r="I127" s="225"/>
      <c r="J127" s="224">
        <f>ROUND(I127*H127,2)</f>
        <v>0</v>
      </c>
      <c r="K127" s="226"/>
      <c r="L127" s="45"/>
      <c r="M127" s="227" t="s">
        <v>1</v>
      </c>
      <c r="N127" s="228" t="s">
        <v>40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531</v>
      </c>
      <c r="AT127" s="231" t="s">
        <v>125</v>
      </c>
      <c r="AU127" s="231" t="s">
        <v>83</v>
      </c>
      <c r="AY127" s="18" t="s">
        <v>123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83</v>
      </c>
      <c r="BK127" s="232">
        <f>ROUND(I127*H127,2)</f>
        <v>0</v>
      </c>
      <c r="BL127" s="18" t="s">
        <v>531</v>
      </c>
      <c r="BM127" s="231" t="s">
        <v>544</v>
      </c>
    </row>
    <row r="128" s="13" customFormat="1">
      <c r="A128" s="13"/>
      <c r="B128" s="233"/>
      <c r="C128" s="234"/>
      <c r="D128" s="235" t="s">
        <v>131</v>
      </c>
      <c r="E128" s="236" t="s">
        <v>1</v>
      </c>
      <c r="F128" s="237" t="s">
        <v>465</v>
      </c>
      <c r="G128" s="234"/>
      <c r="H128" s="238">
        <v>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131</v>
      </c>
      <c r="AU128" s="244" t="s">
        <v>83</v>
      </c>
      <c r="AV128" s="13" t="s">
        <v>85</v>
      </c>
      <c r="AW128" s="13" t="s">
        <v>32</v>
      </c>
      <c r="AX128" s="13" t="s">
        <v>83</v>
      </c>
      <c r="AY128" s="244" t="s">
        <v>123</v>
      </c>
    </row>
    <row r="129" s="2" customFormat="1" ht="16.5" customHeight="1">
      <c r="A129" s="39"/>
      <c r="B129" s="40"/>
      <c r="C129" s="220" t="s">
        <v>150</v>
      </c>
      <c r="D129" s="220" t="s">
        <v>125</v>
      </c>
      <c r="E129" s="221" t="s">
        <v>545</v>
      </c>
      <c r="F129" s="222" t="s">
        <v>546</v>
      </c>
      <c r="G129" s="223" t="s">
        <v>463</v>
      </c>
      <c r="H129" s="224">
        <v>1</v>
      </c>
      <c r="I129" s="225"/>
      <c r="J129" s="224">
        <f>ROUND(I129*H129,2)</f>
        <v>0</v>
      </c>
      <c r="K129" s="226"/>
      <c r="L129" s="45"/>
      <c r="M129" s="227" t="s">
        <v>1</v>
      </c>
      <c r="N129" s="228" t="s">
        <v>40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531</v>
      </c>
      <c r="AT129" s="231" t="s">
        <v>125</v>
      </c>
      <c r="AU129" s="231" t="s">
        <v>83</v>
      </c>
      <c r="AY129" s="18" t="s">
        <v>123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83</v>
      </c>
      <c r="BK129" s="232">
        <f>ROUND(I129*H129,2)</f>
        <v>0</v>
      </c>
      <c r="BL129" s="18" t="s">
        <v>531</v>
      </c>
      <c r="BM129" s="231" t="s">
        <v>547</v>
      </c>
    </row>
    <row r="130" s="14" customFormat="1">
      <c r="A130" s="14"/>
      <c r="B130" s="245"/>
      <c r="C130" s="246"/>
      <c r="D130" s="235" t="s">
        <v>131</v>
      </c>
      <c r="E130" s="247" t="s">
        <v>1</v>
      </c>
      <c r="F130" s="248" t="s">
        <v>548</v>
      </c>
      <c r="G130" s="246"/>
      <c r="H130" s="247" t="s">
        <v>1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131</v>
      </c>
      <c r="AU130" s="254" t="s">
        <v>83</v>
      </c>
      <c r="AV130" s="14" t="s">
        <v>83</v>
      </c>
      <c r="AW130" s="14" t="s">
        <v>32</v>
      </c>
      <c r="AX130" s="14" t="s">
        <v>75</v>
      </c>
      <c r="AY130" s="254" t="s">
        <v>123</v>
      </c>
    </row>
    <row r="131" s="13" customFormat="1">
      <c r="A131" s="13"/>
      <c r="B131" s="233"/>
      <c r="C131" s="234"/>
      <c r="D131" s="235" t="s">
        <v>131</v>
      </c>
      <c r="E131" s="236" t="s">
        <v>1</v>
      </c>
      <c r="F131" s="237" t="s">
        <v>465</v>
      </c>
      <c r="G131" s="234"/>
      <c r="H131" s="238">
        <v>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131</v>
      </c>
      <c r="AU131" s="244" t="s">
        <v>83</v>
      </c>
      <c r="AV131" s="13" t="s">
        <v>85</v>
      </c>
      <c r="AW131" s="13" t="s">
        <v>32</v>
      </c>
      <c r="AX131" s="13" t="s">
        <v>83</v>
      </c>
      <c r="AY131" s="244" t="s">
        <v>123</v>
      </c>
    </row>
    <row r="132" s="2" customFormat="1" ht="16.5" customHeight="1">
      <c r="A132" s="39"/>
      <c r="B132" s="40"/>
      <c r="C132" s="220" t="s">
        <v>159</v>
      </c>
      <c r="D132" s="220" t="s">
        <v>125</v>
      </c>
      <c r="E132" s="221" t="s">
        <v>549</v>
      </c>
      <c r="F132" s="222" t="s">
        <v>550</v>
      </c>
      <c r="G132" s="223" t="s">
        <v>463</v>
      </c>
      <c r="H132" s="224">
        <v>1</v>
      </c>
      <c r="I132" s="225"/>
      <c r="J132" s="224">
        <f>ROUND(I132*H132,2)</f>
        <v>0</v>
      </c>
      <c r="K132" s="226"/>
      <c r="L132" s="45"/>
      <c r="M132" s="227" t="s">
        <v>1</v>
      </c>
      <c r="N132" s="228" t="s">
        <v>40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531</v>
      </c>
      <c r="AT132" s="231" t="s">
        <v>125</v>
      </c>
      <c r="AU132" s="231" t="s">
        <v>83</v>
      </c>
      <c r="AY132" s="18" t="s">
        <v>123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83</v>
      </c>
      <c r="BK132" s="232">
        <f>ROUND(I132*H132,2)</f>
        <v>0</v>
      </c>
      <c r="BL132" s="18" t="s">
        <v>531</v>
      </c>
      <c r="BM132" s="231" t="s">
        <v>551</v>
      </c>
    </row>
    <row r="133" s="14" customFormat="1">
      <c r="A133" s="14"/>
      <c r="B133" s="245"/>
      <c r="C133" s="246"/>
      <c r="D133" s="235" t="s">
        <v>131</v>
      </c>
      <c r="E133" s="247" t="s">
        <v>1</v>
      </c>
      <c r="F133" s="248" t="s">
        <v>552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131</v>
      </c>
      <c r="AU133" s="254" t="s">
        <v>83</v>
      </c>
      <c r="AV133" s="14" t="s">
        <v>83</v>
      </c>
      <c r="AW133" s="14" t="s">
        <v>32</v>
      </c>
      <c r="AX133" s="14" t="s">
        <v>75</v>
      </c>
      <c r="AY133" s="254" t="s">
        <v>123</v>
      </c>
    </row>
    <row r="134" s="14" customFormat="1">
      <c r="A134" s="14"/>
      <c r="B134" s="245"/>
      <c r="C134" s="246"/>
      <c r="D134" s="235" t="s">
        <v>131</v>
      </c>
      <c r="E134" s="247" t="s">
        <v>1</v>
      </c>
      <c r="F134" s="248" t="s">
        <v>553</v>
      </c>
      <c r="G134" s="246"/>
      <c r="H134" s="247" t="s">
        <v>1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131</v>
      </c>
      <c r="AU134" s="254" t="s">
        <v>83</v>
      </c>
      <c r="AV134" s="14" t="s">
        <v>83</v>
      </c>
      <c r="AW134" s="14" t="s">
        <v>32</v>
      </c>
      <c r="AX134" s="14" t="s">
        <v>75</v>
      </c>
      <c r="AY134" s="254" t="s">
        <v>123</v>
      </c>
    </row>
    <row r="135" s="13" customFormat="1">
      <c r="A135" s="13"/>
      <c r="B135" s="233"/>
      <c r="C135" s="234"/>
      <c r="D135" s="235" t="s">
        <v>131</v>
      </c>
      <c r="E135" s="236" t="s">
        <v>1</v>
      </c>
      <c r="F135" s="237" t="s">
        <v>465</v>
      </c>
      <c r="G135" s="234"/>
      <c r="H135" s="238">
        <v>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131</v>
      </c>
      <c r="AU135" s="244" t="s">
        <v>83</v>
      </c>
      <c r="AV135" s="13" t="s">
        <v>85</v>
      </c>
      <c r="AW135" s="13" t="s">
        <v>32</v>
      </c>
      <c r="AX135" s="13" t="s">
        <v>83</v>
      </c>
      <c r="AY135" s="244" t="s">
        <v>123</v>
      </c>
    </row>
    <row r="136" s="2" customFormat="1" ht="16.5" customHeight="1">
      <c r="A136" s="39"/>
      <c r="B136" s="40"/>
      <c r="C136" s="220" t="s">
        <v>165</v>
      </c>
      <c r="D136" s="220" t="s">
        <v>125</v>
      </c>
      <c r="E136" s="221" t="s">
        <v>554</v>
      </c>
      <c r="F136" s="222" t="s">
        <v>555</v>
      </c>
      <c r="G136" s="223" t="s">
        <v>463</v>
      </c>
      <c r="H136" s="224">
        <v>1</v>
      </c>
      <c r="I136" s="225"/>
      <c r="J136" s="224">
        <f>ROUND(I136*H136,2)</f>
        <v>0</v>
      </c>
      <c r="K136" s="226"/>
      <c r="L136" s="45"/>
      <c r="M136" s="227" t="s">
        <v>1</v>
      </c>
      <c r="N136" s="228" t="s">
        <v>40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531</v>
      </c>
      <c r="AT136" s="231" t="s">
        <v>125</v>
      </c>
      <c r="AU136" s="231" t="s">
        <v>83</v>
      </c>
      <c r="AY136" s="18" t="s">
        <v>123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83</v>
      </c>
      <c r="BK136" s="232">
        <f>ROUND(I136*H136,2)</f>
        <v>0</v>
      </c>
      <c r="BL136" s="18" t="s">
        <v>531</v>
      </c>
      <c r="BM136" s="231" t="s">
        <v>556</v>
      </c>
    </row>
    <row r="137" s="14" customFormat="1">
      <c r="A137" s="14"/>
      <c r="B137" s="245"/>
      <c r="C137" s="246"/>
      <c r="D137" s="235" t="s">
        <v>131</v>
      </c>
      <c r="E137" s="247" t="s">
        <v>1</v>
      </c>
      <c r="F137" s="248" t="s">
        <v>557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131</v>
      </c>
      <c r="AU137" s="254" t="s">
        <v>83</v>
      </c>
      <c r="AV137" s="14" t="s">
        <v>83</v>
      </c>
      <c r="AW137" s="14" t="s">
        <v>32</v>
      </c>
      <c r="AX137" s="14" t="s">
        <v>75</v>
      </c>
      <c r="AY137" s="254" t="s">
        <v>123</v>
      </c>
    </row>
    <row r="138" s="13" customFormat="1">
      <c r="A138" s="13"/>
      <c r="B138" s="233"/>
      <c r="C138" s="234"/>
      <c r="D138" s="235" t="s">
        <v>131</v>
      </c>
      <c r="E138" s="236" t="s">
        <v>1</v>
      </c>
      <c r="F138" s="237" t="s">
        <v>465</v>
      </c>
      <c r="G138" s="234"/>
      <c r="H138" s="238">
        <v>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131</v>
      </c>
      <c r="AU138" s="244" t="s">
        <v>83</v>
      </c>
      <c r="AV138" s="13" t="s">
        <v>85</v>
      </c>
      <c r="AW138" s="13" t="s">
        <v>32</v>
      </c>
      <c r="AX138" s="13" t="s">
        <v>83</v>
      </c>
      <c r="AY138" s="244" t="s">
        <v>123</v>
      </c>
    </row>
    <row r="139" s="2" customFormat="1" ht="16.5" customHeight="1">
      <c r="A139" s="39"/>
      <c r="B139" s="40"/>
      <c r="C139" s="220" t="s">
        <v>171</v>
      </c>
      <c r="D139" s="220" t="s">
        <v>125</v>
      </c>
      <c r="E139" s="221" t="s">
        <v>558</v>
      </c>
      <c r="F139" s="222" t="s">
        <v>559</v>
      </c>
      <c r="G139" s="223" t="s">
        <v>560</v>
      </c>
      <c r="H139" s="224">
        <v>1</v>
      </c>
      <c r="I139" s="225"/>
      <c r="J139" s="224">
        <f>ROUND(I139*H139,2)</f>
        <v>0</v>
      </c>
      <c r="K139" s="226"/>
      <c r="L139" s="45"/>
      <c r="M139" s="227" t="s">
        <v>1</v>
      </c>
      <c r="N139" s="228" t="s">
        <v>40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531</v>
      </c>
      <c r="AT139" s="231" t="s">
        <v>125</v>
      </c>
      <c r="AU139" s="231" t="s">
        <v>83</v>
      </c>
      <c r="AY139" s="18" t="s">
        <v>123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83</v>
      </c>
      <c r="BK139" s="232">
        <f>ROUND(I139*H139,2)</f>
        <v>0</v>
      </c>
      <c r="BL139" s="18" t="s">
        <v>531</v>
      </c>
      <c r="BM139" s="231" t="s">
        <v>561</v>
      </c>
    </row>
    <row r="140" s="14" customFormat="1">
      <c r="A140" s="14"/>
      <c r="B140" s="245"/>
      <c r="C140" s="246"/>
      <c r="D140" s="235" t="s">
        <v>131</v>
      </c>
      <c r="E140" s="247" t="s">
        <v>1</v>
      </c>
      <c r="F140" s="248" t="s">
        <v>562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131</v>
      </c>
      <c r="AU140" s="254" t="s">
        <v>83</v>
      </c>
      <c r="AV140" s="14" t="s">
        <v>83</v>
      </c>
      <c r="AW140" s="14" t="s">
        <v>32</v>
      </c>
      <c r="AX140" s="14" t="s">
        <v>75</v>
      </c>
      <c r="AY140" s="254" t="s">
        <v>123</v>
      </c>
    </row>
    <row r="141" s="13" customFormat="1">
      <c r="A141" s="13"/>
      <c r="B141" s="233"/>
      <c r="C141" s="234"/>
      <c r="D141" s="235" t="s">
        <v>131</v>
      </c>
      <c r="E141" s="236" t="s">
        <v>1</v>
      </c>
      <c r="F141" s="237" t="s">
        <v>465</v>
      </c>
      <c r="G141" s="234"/>
      <c r="H141" s="238">
        <v>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131</v>
      </c>
      <c r="AU141" s="244" t="s">
        <v>83</v>
      </c>
      <c r="AV141" s="13" t="s">
        <v>85</v>
      </c>
      <c r="AW141" s="13" t="s">
        <v>32</v>
      </c>
      <c r="AX141" s="13" t="s">
        <v>83</v>
      </c>
      <c r="AY141" s="244" t="s">
        <v>123</v>
      </c>
    </row>
    <row r="142" s="2" customFormat="1" ht="16.5" customHeight="1">
      <c r="A142" s="39"/>
      <c r="B142" s="40"/>
      <c r="C142" s="220" t="s">
        <v>176</v>
      </c>
      <c r="D142" s="220" t="s">
        <v>125</v>
      </c>
      <c r="E142" s="221" t="s">
        <v>563</v>
      </c>
      <c r="F142" s="222" t="s">
        <v>564</v>
      </c>
      <c r="G142" s="223" t="s">
        <v>463</v>
      </c>
      <c r="H142" s="224">
        <v>1</v>
      </c>
      <c r="I142" s="225"/>
      <c r="J142" s="224">
        <f>ROUND(I142*H142,2)</f>
        <v>0</v>
      </c>
      <c r="K142" s="226"/>
      <c r="L142" s="45"/>
      <c r="M142" s="227" t="s">
        <v>1</v>
      </c>
      <c r="N142" s="228" t="s">
        <v>40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531</v>
      </c>
      <c r="AT142" s="231" t="s">
        <v>125</v>
      </c>
      <c r="AU142" s="231" t="s">
        <v>83</v>
      </c>
      <c r="AY142" s="18" t="s">
        <v>123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83</v>
      </c>
      <c r="BK142" s="232">
        <f>ROUND(I142*H142,2)</f>
        <v>0</v>
      </c>
      <c r="BL142" s="18" t="s">
        <v>531</v>
      </c>
      <c r="BM142" s="231" t="s">
        <v>565</v>
      </c>
    </row>
    <row r="143" s="14" customFormat="1">
      <c r="A143" s="14"/>
      <c r="B143" s="245"/>
      <c r="C143" s="246"/>
      <c r="D143" s="235" t="s">
        <v>131</v>
      </c>
      <c r="E143" s="247" t="s">
        <v>1</v>
      </c>
      <c r="F143" s="248" t="s">
        <v>566</v>
      </c>
      <c r="G143" s="246"/>
      <c r="H143" s="247" t="s">
        <v>1</v>
      </c>
      <c r="I143" s="249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131</v>
      </c>
      <c r="AU143" s="254" t="s">
        <v>83</v>
      </c>
      <c r="AV143" s="14" t="s">
        <v>83</v>
      </c>
      <c r="AW143" s="14" t="s">
        <v>32</v>
      </c>
      <c r="AX143" s="14" t="s">
        <v>75</v>
      </c>
      <c r="AY143" s="254" t="s">
        <v>123</v>
      </c>
    </row>
    <row r="144" s="13" customFormat="1">
      <c r="A144" s="13"/>
      <c r="B144" s="233"/>
      <c r="C144" s="234"/>
      <c r="D144" s="235" t="s">
        <v>131</v>
      </c>
      <c r="E144" s="236" t="s">
        <v>1</v>
      </c>
      <c r="F144" s="237" t="s">
        <v>465</v>
      </c>
      <c r="G144" s="234"/>
      <c r="H144" s="238">
        <v>1</v>
      </c>
      <c r="I144" s="239"/>
      <c r="J144" s="234"/>
      <c r="K144" s="234"/>
      <c r="L144" s="240"/>
      <c r="M144" s="292"/>
      <c r="N144" s="293"/>
      <c r="O144" s="293"/>
      <c r="P144" s="293"/>
      <c r="Q144" s="293"/>
      <c r="R144" s="293"/>
      <c r="S144" s="293"/>
      <c r="T144" s="29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131</v>
      </c>
      <c r="AU144" s="244" t="s">
        <v>83</v>
      </c>
      <c r="AV144" s="13" t="s">
        <v>85</v>
      </c>
      <c r="AW144" s="13" t="s">
        <v>32</v>
      </c>
      <c r="AX144" s="13" t="s">
        <v>83</v>
      </c>
      <c r="AY144" s="244" t="s">
        <v>123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CumAyeFb+v/Vlh/i/Lv2/qXx89MruLGpfs3wgLwCCrJlCeK+ueemc5J6yxD9hhbNFQR1xEYiuVQWDorZfCjsQw==" hashValue="4ZiZTJuvR/40Hd+IBEE4rIAih42ehd4RPgH68JeS83hLdLaOGfbZfAsecfKT1eypvi/MvYRCJURR3G1v4YUYFw==" algorithmName="SHA-512" password="CC35"/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Tanczoš</dc:creator>
  <cp:lastModifiedBy>Stanislav Tanczoš</cp:lastModifiedBy>
  <dcterms:created xsi:type="dcterms:W3CDTF">2022-02-08T20:13:12Z</dcterms:created>
  <dcterms:modified xsi:type="dcterms:W3CDTF">2022-02-08T20:13:16Z</dcterms:modified>
</cp:coreProperties>
</file>