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Pokyny pro vyplnění" sheetId="1" state="visible" r:id="rId2"/>
    <sheet name="Stavba" sheetId="2" state="visible" r:id="rId3"/>
    <sheet name="VzorPolozky" sheetId="3" state="hidden" r:id="rId4"/>
    <sheet name="01 01 Pol" sheetId="4" state="visible" r:id="rId5"/>
    <sheet name="01 02 Pol" sheetId="5" state="visible" r:id="rId6"/>
    <sheet name="01 03 Pol" sheetId="6" state="visible" r:id="rId7"/>
    <sheet name="01 04 Pol" sheetId="7" state="visible" r:id="rId8"/>
    <sheet name="01 05 Pol" sheetId="8" state="visible" r:id="rId9"/>
    <sheet name="01 06 Pol" sheetId="9" state="visible" r:id="rId10"/>
    <sheet name="01 07 Pol" sheetId="10" state="visible" r:id="rId11"/>
    <sheet name="01 08 Pol" sheetId="11" state="visible" r:id="rId12"/>
    <sheet name="01 09 Pol" sheetId="12" state="visible" r:id="rId13"/>
    <sheet name="01 10 Pol" sheetId="13" state="visible" r:id="rId14"/>
  </sheets>
  <externalReferences>
    <externalReference r:id="rId15"/>
  </externalReferences>
  <definedNames>
    <definedName function="false" hidden="false" localSheetId="3" name="_xlnm.Print_Area" vbProcedure="false">'01 01 Pol'!$A$1:$X$979</definedName>
    <definedName function="false" hidden="false" localSheetId="3" name="_xlnm.Print_Titles" vbProcedure="false">'01 01 Pol'!$1:$7</definedName>
    <definedName function="false" hidden="false" localSheetId="4" name="_xlnm.Print_Area" vbProcedure="false">'01 02 Pol'!$A$1:$X$387</definedName>
    <definedName function="false" hidden="false" localSheetId="4" name="_xlnm.Print_Titles" vbProcedure="false">'01 02 Pol'!$1:$7</definedName>
    <definedName function="false" hidden="false" localSheetId="5" name="_xlnm.Print_Area" vbProcedure="false">'01 03 Pol'!$A$1:$X$120</definedName>
    <definedName function="false" hidden="false" localSheetId="5" name="_xlnm.Print_Titles" vbProcedure="false">'01 03 Pol'!$1:$7</definedName>
    <definedName function="false" hidden="false" localSheetId="6" name="_xlnm.Print_Area" vbProcedure="false">'01 04 Pol'!$A$1:$X$129</definedName>
    <definedName function="false" hidden="false" localSheetId="6" name="_xlnm.Print_Titles" vbProcedure="false">'01 04 Pol'!$1:$7</definedName>
    <definedName function="false" hidden="false" localSheetId="7" name="_xlnm.Print_Area" vbProcedure="false">'01 05 Pol'!$A$1:$X$36</definedName>
    <definedName function="false" hidden="false" localSheetId="7" name="_xlnm.Print_Titles" vbProcedure="false">'01 05 Pol'!$1:$7</definedName>
    <definedName function="false" hidden="false" localSheetId="8" name="_xlnm.Print_Area" vbProcedure="false">'01 06 Pol'!$A$1:$X$86</definedName>
    <definedName function="false" hidden="false" localSheetId="8" name="_xlnm.Print_Titles" vbProcedure="false">'01 06 Pol'!$1:$7</definedName>
    <definedName function="false" hidden="false" localSheetId="9" name="_xlnm.Print_Area" vbProcedure="false">'01 07 Pol'!$A$1:$X$58</definedName>
    <definedName function="false" hidden="false" localSheetId="9" name="_xlnm.Print_Titles" vbProcedure="false">'01 07 Pol'!$1:$7</definedName>
    <definedName function="false" hidden="false" localSheetId="10" name="_xlnm.Print_Area" vbProcedure="false">'01 08 Pol'!$A$1:$X$36</definedName>
    <definedName function="false" hidden="false" localSheetId="10" name="_xlnm.Print_Titles" vbProcedure="false">'01 08 Pol'!$1:$7</definedName>
    <definedName function="false" hidden="false" localSheetId="11" name="_xlnm.Print_Area" vbProcedure="false">'01 09 Pol'!$A$1:$X$41</definedName>
    <definedName function="false" hidden="false" localSheetId="11" name="_xlnm.Print_Titles" vbProcedure="false">'01 09 Pol'!$1:$7</definedName>
    <definedName function="false" hidden="false" localSheetId="12" name="_xlnm.Print_Area" vbProcedure="false">'01 10 Pol'!$A$1:$X$61</definedName>
    <definedName function="false" hidden="false" localSheetId="12" name="_xlnm.Print_Titles" vbProcedure="false">'01 10 Pol'!$1:$7</definedName>
    <definedName function="false" hidden="false" localSheetId="1" name="_xlnm.Print_Area" vbProcedure="false">Stavba!$A$1:$J$116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Stavba!$H$52</definedName>
    <definedName function="false" hidden="false" localSheetId="1" name="CenaCelkemVypocet" vbProcedure="false">Stavba!$I$52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Stavba!$F$52</definedName>
    <definedName function="false" hidden="false" localSheetId="1" name="ZakladDPHZaklVypocet" vbProcedure="false">Stavba!$G$52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<sst xmlns="http://schemas.openxmlformats.org/spreadsheetml/2006/main" count="8554" uniqueCount="2011">
  <si>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</si>
  <si>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</si>
  <si>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</si>
  <si>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Soupis stavebních prací, dodávek a služeb</t>
  </si>
  <si>
    <t xml:space="preserve">Stavba:</t>
  </si>
  <si>
    <t xml:space="preserve">17/02</t>
  </si>
  <si>
    <t xml:space="preserve">ZŠ Komenského Domažlice</t>
  </si>
  <si>
    <t xml:space="preserve">Zadavatel</t>
  </si>
  <si>
    <t xml:space="preserve">IČO:</t>
  </si>
  <si>
    <t xml:space="preserve">DIČ:</t>
  </si>
  <si>
    <t xml:space="preserve">Projektant: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</si>
  <si>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</si>
  <si>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</si>
  <si>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</si>
  <si>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</si>
  <si>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</si>
  <si>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</si>
  <si>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</si>
  <si>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</si>
  <si>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</si>
  <si>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</si>
  <si>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</si>
  <si>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</si>
  <si>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</si>
  <si>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</si>
  <si>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</si>
  <si>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</si>
  <si>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</si>
  <si>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</si>
  <si>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</si>
  <si>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</si>
  <si>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</si>
  <si>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</si>
  <si>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</si>
  <si>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sdfsdf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</si>
  <si>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</si>
  <si>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</si>
  <si>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</si>
  <si>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</si>
  <si>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</si>
  <si>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</si>
  <si>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</si>
  <si>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</si>
  <si>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</si>
  <si>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Stavební objekt</t>
  </si>
  <si>
    <t xml:space="preserve">01</t>
  </si>
  <si>
    <t xml:space="preserve">Komenského 17</t>
  </si>
  <si>
    <t xml:space="preserve">Bezbariérové úpravy školy</t>
  </si>
  <si>
    <t xml:space="preserve">02</t>
  </si>
  <si>
    <t xml:space="preserve">Půdní vestavba</t>
  </si>
  <si>
    <t xml:space="preserve">03</t>
  </si>
  <si>
    <t xml:space="preserve">Půdní vest. - soc.zař.</t>
  </si>
  <si>
    <t xml:space="preserve">04</t>
  </si>
  <si>
    <t xml:space="preserve">Vybud.odb.učeben</t>
  </si>
  <si>
    <t xml:space="preserve">05</t>
  </si>
  <si>
    <t xml:space="preserve">St.úpr. pro nové PBŘ</t>
  </si>
  <si>
    <t xml:space="preserve">06</t>
  </si>
  <si>
    <t xml:space="preserve">Sadové úpravy</t>
  </si>
  <si>
    <t xml:space="preserve">07</t>
  </si>
  <si>
    <t xml:space="preserve">EPS</t>
  </si>
  <si>
    <t xml:space="preserve">08</t>
  </si>
  <si>
    <t xml:space="preserve">SO2-ÚSTŘEDNÍ VYTÁPĚNÍ</t>
  </si>
  <si>
    <t xml:space="preserve">09</t>
  </si>
  <si>
    <t xml:space="preserve">ELEKTRO-VÝTAHY</t>
  </si>
  <si>
    <t xml:space="preserve">10</t>
  </si>
  <si>
    <t xml:space="preserve">ELEKTRO-PŮDNÍ VESTAVBA, UČEBNY</t>
  </si>
  <si>
    <t xml:space="preserve">Celkem za stavbu</t>
  </si>
  <si>
    <t xml:space="preserve">Rekapitulace dílů</t>
  </si>
  <si>
    <t xml:space="preserve">Typ dílu</t>
  </si>
  <si>
    <t xml:space="preserve">1</t>
  </si>
  <si>
    <t xml:space="preserve">Zemní práce</t>
  </si>
  <si>
    <t xml:space="preserve">18</t>
  </si>
  <si>
    <t xml:space="preserve">Povrchové úpravy terénu</t>
  </si>
  <si>
    <t xml:space="preserve">2</t>
  </si>
  <si>
    <t xml:space="preserve">Základy a zvláštní zakládání</t>
  </si>
  <si>
    <t xml:space="preserve">3</t>
  </si>
  <si>
    <t xml:space="preserve">Svislé a kompletní konstrukce</t>
  </si>
  <si>
    <t xml:space="preserve">311</t>
  </si>
  <si>
    <t xml:space="preserve">Sádrokartonové konstrukce</t>
  </si>
  <si>
    <t xml:space="preserve">Výplně otvorů</t>
  </si>
  <si>
    <t xml:space="preserve">4</t>
  </si>
  <si>
    <t xml:space="preserve">Vodorovné konstrukce</t>
  </si>
  <si>
    <t xml:space="preserve">43</t>
  </si>
  <si>
    <t xml:space="preserve">46</t>
  </si>
  <si>
    <t xml:space="preserve">Zpevněné plochy</t>
  </si>
  <si>
    <t xml:space="preserve">5</t>
  </si>
  <si>
    <t xml:space="preserve">Komunikace</t>
  </si>
  <si>
    <t xml:space="preserve">61</t>
  </si>
  <si>
    <t xml:space="preserve">Upravy povrchů vnitřní</t>
  </si>
  <si>
    <t xml:space="preserve">Úpravy povrchů vnitřní</t>
  </si>
  <si>
    <t xml:space="preserve">62</t>
  </si>
  <si>
    <t xml:space="preserve">Úpravy povrchů vnější</t>
  </si>
  <si>
    <t xml:space="preserve">63</t>
  </si>
  <si>
    <t xml:space="preserve">Podlahy a podlahové konstrukce</t>
  </si>
  <si>
    <t xml:space="preserve">64</t>
  </si>
  <si>
    <t xml:space="preserve">8</t>
  </si>
  <si>
    <t xml:space="preserve">Trubní vedení</t>
  </si>
  <si>
    <t xml:space="preserve">91</t>
  </si>
  <si>
    <t xml:space="preserve">Doplňující práce na komunikaci</t>
  </si>
  <si>
    <t xml:space="preserve">94</t>
  </si>
  <si>
    <t xml:space="preserve">Lešení a stavební výtahy</t>
  </si>
  <si>
    <t xml:space="preserve">95</t>
  </si>
  <si>
    <t xml:space="preserve">Dokončovací konstrukce na pozemních stavbách</t>
  </si>
  <si>
    <t xml:space="preserve">96</t>
  </si>
  <si>
    <t xml:space="preserve">Bourání konstrukcí</t>
  </si>
  <si>
    <t xml:space="preserve">99</t>
  </si>
  <si>
    <t xml:space="preserve">Staveništní přesun hmot</t>
  </si>
  <si>
    <t xml:space="preserve">711</t>
  </si>
  <si>
    <t xml:space="preserve">Izolace proti vodě</t>
  </si>
  <si>
    <t xml:space="preserve">713</t>
  </si>
  <si>
    <t xml:space="preserve">Izolace tepelné</t>
  </si>
  <si>
    <t xml:space="preserve">720</t>
  </si>
  <si>
    <t xml:space="preserve">Zdravotechnická instalace</t>
  </si>
  <si>
    <t xml:space="preserve">725</t>
  </si>
  <si>
    <t xml:space="preserve">Zařizovací předměty</t>
  </si>
  <si>
    <t xml:space="preserve">733</t>
  </si>
  <si>
    <t xml:space="preserve">Ústřední vytápění - rozvodné potrubí</t>
  </si>
  <si>
    <t xml:space="preserve">734</t>
  </si>
  <si>
    <t xml:space="preserve">Ústřední vytápění - armatury</t>
  </si>
  <si>
    <t xml:space="preserve">735</t>
  </si>
  <si>
    <t xml:space="preserve">Ústřední vytápění - otopná tělesa</t>
  </si>
  <si>
    <t xml:space="preserve">762</t>
  </si>
  <si>
    <t xml:space="preserve">Konstrukce tesařské</t>
  </si>
  <si>
    <t xml:space="preserve">764</t>
  </si>
  <si>
    <t xml:space="preserve">Konstrukce klempířské</t>
  </si>
  <si>
    <t xml:space="preserve">765</t>
  </si>
  <si>
    <t xml:space="preserve">Krytiny tvrdé</t>
  </si>
  <si>
    <t xml:space="preserve">766</t>
  </si>
  <si>
    <t xml:space="preserve">Konstrukce truhlářské</t>
  </si>
  <si>
    <t xml:space="preserve">767</t>
  </si>
  <si>
    <t xml:space="preserve">Konstrukce zámečnické</t>
  </si>
  <si>
    <t xml:space="preserve">769</t>
  </si>
  <si>
    <t xml:space="preserve">Otvorové prvky z plastu</t>
  </si>
  <si>
    <t xml:space="preserve">771</t>
  </si>
  <si>
    <t xml:space="preserve">Podlahy z dlaždic a obklady</t>
  </si>
  <si>
    <t xml:space="preserve">776</t>
  </si>
  <si>
    <t xml:space="preserve">Podlahy povlakové</t>
  </si>
  <si>
    <t xml:space="preserve">781</t>
  </si>
  <si>
    <t xml:space="preserve">Obklady keramické</t>
  </si>
  <si>
    <t xml:space="preserve">782</t>
  </si>
  <si>
    <t xml:space="preserve">Konstrukce z přírodního kamene</t>
  </si>
  <si>
    <t xml:space="preserve">783</t>
  </si>
  <si>
    <t xml:space="preserve">Nátěry</t>
  </si>
  <si>
    <t xml:space="preserve">784</t>
  </si>
  <si>
    <t xml:space="preserve">Malby</t>
  </si>
  <si>
    <t xml:space="preserve">787</t>
  </si>
  <si>
    <t xml:space="preserve">Zasklívání</t>
  </si>
  <si>
    <t xml:space="preserve">799</t>
  </si>
  <si>
    <t xml:space="preserve">Ostatní</t>
  </si>
  <si>
    <t xml:space="preserve">M211</t>
  </si>
  <si>
    <t xml:space="preserve">Materiál - kabely a vodiče</t>
  </si>
  <si>
    <t xml:space="preserve">M212</t>
  </si>
  <si>
    <t xml:space="preserve">Úložný materiál</t>
  </si>
  <si>
    <t xml:space="preserve">M213</t>
  </si>
  <si>
    <t xml:space="preserve">Elektrické rozvaděče</t>
  </si>
  <si>
    <t xml:space="preserve">Elektrické rozvaděče - kompletní dle výkresů</t>
  </si>
  <si>
    <t xml:space="preserve">M214</t>
  </si>
  <si>
    <t xml:space="preserve">Svítidla vypínače</t>
  </si>
  <si>
    <t xml:space="preserve">Svítidla, ovladače, zásuvky</t>
  </si>
  <si>
    <t xml:space="preserve">M215</t>
  </si>
  <si>
    <t xml:space="preserve">Elektromateriál pro úpravu stávajícího rozvaděče rozvodovny</t>
  </si>
  <si>
    <t xml:space="preserve">Úprava stávajícíh rozvaděčů</t>
  </si>
  <si>
    <t xml:space="preserve">M216</t>
  </si>
  <si>
    <t xml:space="preserve">Pomocný materiál</t>
  </si>
  <si>
    <t xml:space="preserve">M217</t>
  </si>
  <si>
    <t xml:space="preserve">Práce</t>
  </si>
  <si>
    <t xml:space="preserve">M22</t>
  </si>
  <si>
    <t xml:space="preserve">Montáž sdělovací a zabezp. techniky</t>
  </si>
  <si>
    <t xml:space="preserve">M24</t>
  </si>
  <si>
    <t xml:space="preserve">Montáže vzduchotechnických zařízení</t>
  </si>
  <si>
    <t xml:space="preserve">M33</t>
  </si>
  <si>
    <t xml:space="preserve">Montáže dopravních zařízení a vah-výtahy</t>
  </si>
  <si>
    <t xml:space="preserve">D96</t>
  </si>
  <si>
    <t xml:space="preserve">Přesuny suti a vybouraných hmot</t>
  </si>
  <si>
    <t xml:space="preserve">PSU</t>
  </si>
  <si>
    <t xml:space="preserve">Položkový rozpočet </t>
  </si>
  <si>
    <t xml:space="preserve">S:</t>
  </si>
  <si>
    <t xml:space="preserve">O:</t>
  </si>
  <si>
    <t xml:space="preserve">R:</t>
  </si>
  <si>
    <t xml:space="preserve">Položkový soupis prací a dodávek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</si>
  <si>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</si>
  <si>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</si>
  <si>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</si>
  <si>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</si>
  <si>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</si>
  <si>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</si>
  <si>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</si>
  <si>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</si>
  <si>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</si>
  <si>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</si>
  <si>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</si>
  <si>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</si>
  <si>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</si>
  <si>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</si>
  <si>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</si>
  <si>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</si>
  <si>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</si>
  <si>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</si>
  <si>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</si>
  <si>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</si>
  <si>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</si>
  <si>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</si>
  <si>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</si>
  <si>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</si>
  <si>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</si>
  <si>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</si>
  <si>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</si>
  <si>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Díl:</t>
  </si>
  <si>
    <t xml:space="preserve">DIL</t>
  </si>
  <si>
    <t xml:space="preserve">130901121R00</t>
  </si>
  <si>
    <t xml:space="preserve">Bourání konstrukcí v hloubených vykopávkách z betonu, prostého, pneumatickým kladivem</t>
  </si>
  <si>
    <t xml:space="preserve">m3</t>
  </si>
  <si>
    <t xml:space="preserve">800-1</t>
  </si>
  <si>
    <t xml:space="preserve">RTS 19/ II</t>
  </si>
  <si>
    <t xml:space="preserve">POL1_1</t>
  </si>
  <si>
    <t xml:space="preserve">s přemístěním suti na hromady na vzdálenost do 20 m nebo s uložením na dopravní prostředek,</t>
  </si>
  <si>
    <t xml:space="preserve">SPI</t>
  </si>
  <si>
    <t xml:space="preserve">POP</t>
  </si>
  <si>
    <t xml:space="preserve">skladby podlah :</t>
  </si>
  <si>
    <t xml:space="preserve">V1 : 0,15*1,2*4,8 : </t>
  </si>
  <si>
    <t xml:space="preserve">VV</t>
  </si>
  <si>
    <t xml:space="preserve">V2 : 0,2*(2,5*2,5+0,6*(5,5+1,0+4,5)) : </t>
  </si>
  <si>
    <t xml:space="preserve">V3 : 0,15*2,2*2,3 : </t>
  </si>
  <si>
    <t xml:space="preserve">angl.dvorek V1 : 0,45*1,5*(2,5+0,8*2) : </t>
  </si>
  <si>
    <t xml:space="preserve">6,9605</t>
  </si>
  <si>
    <t xml:space="preserve">132400020RA0</t>
  </si>
  <si>
    <t xml:space="preserve">Hloubená vykopávka pod základy v hornině 4, vynesení výkopku, odvoz 1 km, uložení na skládku</t>
  </si>
  <si>
    <t xml:space="preserve">AP-HSV</t>
  </si>
  <si>
    <t xml:space="preserve">Agregovaná položka</t>
  </si>
  <si>
    <t xml:space="preserve">POL2_</t>
  </si>
  <si>
    <t xml:space="preserve">s vytažením výkopku, ručním přemístěním k dopravnímu prostředku, odvozem a uložením na skládku. Bez poplatku za skládku.</t>
  </si>
  <si>
    <t xml:space="preserve">s přehozením výkopku na vzdálenost 3 m nebo s naložením na ruční dopravní prostředek.</t>
  </si>
  <si>
    <t xml:space="preserve">V2 : 0,6*0,5*2,5 : </t>
  </si>
  <si>
    <t xml:space="preserve">V3 : 1,0*2,3*1,3 : </t>
  </si>
  <si>
    <t xml:space="preserve">3,74</t>
  </si>
  <si>
    <t xml:space="preserve">139711101R00</t>
  </si>
  <si>
    <t xml:space="preserve">Vykopávka v uzavřených prostorách v hornině 1-4</t>
  </si>
  <si>
    <t xml:space="preserve">s naložením výkopku na dopravní prostředek</t>
  </si>
  <si>
    <t xml:space="preserve">V1 jáma+pasy : 3,0*2,6*1,4+0,5*1,2*(2,7+2,3*2) : </t>
  </si>
  <si>
    <t xml:space="preserve">V2 : 2,4*2,6*1,5 : </t>
  </si>
  <si>
    <t xml:space="preserve">V3 : 2,4*2,2*1,7 : </t>
  </si>
  <si>
    <t xml:space="preserve">přeložka kanalizace V2 : 0,6*1,0*(5,5+2,0+4,5) : </t>
  </si>
  <si>
    <t xml:space="preserve">40,836</t>
  </si>
  <si>
    <t xml:space="preserve">162701105R00</t>
  </si>
  <si>
    <t xml:space="preserve">Vodorovné přemístění výkopku z horniny 1 až 4, na vzdálenost přes 9 000  do 10 000 m</t>
  </si>
  <si>
    <t xml:space="preserve">po suchu, bez naložení výkopku, avšak se složením bez rozhrnutí, zpáteční cesta vozidla.</t>
  </si>
  <si>
    <t xml:space="preserve">162201203R00</t>
  </si>
  <si>
    <t xml:space="preserve">Vodorovné přemístění výkopku z horniny 1 až 4, kolečkem, na vzdálenost do 10 m</t>
  </si>
  <si>
    <t xml:space="preserve">bez naložení, avšak s vyprázdněním nádoby na hromadu nebo do dopravního prostředku,</t>
  </si>
  <si>
    <t xml:space="preserve">162201210R00</t>
  </si>
  <si>
    <t xml:space="preserve">Vodorovné přemístění výkopku příplatek za každých dalších 10 m_x005F_x000D_
 z horniny 1 až 4, kolečkem</t>
  </si>
  <si>
    <t xml:space="preserve">167101101R00</t>
  </si>
  <si>
    <t xml:space="preserve">Nakládání, skládání, překládání neulehlého výkopku nakládání výkopku_x005F_x000D_
 do 100 m3, z horniny 1 až 4</t>
  </si>
  <si>
    <t xml:space="preserve">171201201R00</t>
  </si>
  <si>
    <t xml:space="preserve">Uložení sypaniny na dočasnou skládku tak, že na 1 m2 plochy připadá přes 2 m3 výkopku nebo ornice</t>
  </si>
  <si>
    <t xml:space="preserve">175101101RT2</t>
  </si>
  <si>
    <t xml:space="preserve">Obsyp potrubí bez prohození sypaniny, s dodáním štěrkopísku frakce 0 - 22 mm</t>
  </si>
  <si>
    <t xml:space="preserve">sypaninou z vhodných hornin tř. 1 - 4 nebo materiálem připraveným podél výkopu ve vzdálenosti do 3 m od jeho kraje, pro jakoukoliv hloubku výkopu a jakoukoliv míru zhutnění,</t>
  </si>
  <si>
    <t xml:space="preserve">7,2</t>
  </si>
  <si>
    <t xml:space="preserve">199000005R00</t>
  </si>
  <si>
    <t xml:space="preserve">Poplatky za skládku zeminy 1- 4</t>
  </si>
  <si>
    <t xml:space="preserve">t</t>
  </si>
  <si>
    <t xml:space="preserve">44,576*1,8 : </t>
  </si>
  <si>
    <t xml:space="preserve">80,2368</t>
  </si>
  <si>
    <t xml:space="preserve">271531114R00</t>
  </si>
  <si>
    <t xml:space="preserve">Polštáře zhutněné pod základy kamenivo drcené, frakce 8 - 16 mm</t>
  </si>
  <si>
    <t xml:space="preserve">800-2</t>
  </si>
  <si>
    <t xml:space="preserve">V1 : 0,5*2,7*2,6+0,3*0,5*(2,7+2,0*2)+0,2*2,2*2,1 : </t>
  </si>
  <si>
    <t xml:space="preserve">V2 : 0,2*2,7*2,5 : </t>
  </si>
  <si>
    <t xml:space="preserve">V3 : 0,2*3,4*2,3 : </t>
  </si>
  <si>
    <t xml:space="preserve">8,353</t>
  </si>
  <si>
    <t xml:space="preserve">273313611R00</t>
  </si>
  <si>
    <t xml:space="preserve">Beton základových desek prostý třídy C 16/20</t>
  </si>
  <si>
    <t xml:space="preserve">801-1</t>
  </si>
  <si>
    <t xml:space="preserve">dodávka a uložení betonu do připravené konstrukce,</t>
  </si>
  <si>
    <t xml:space="preserve">V1 : 0,4*2,2*2,5+0,1*2,8*2,6 : </t>
  </si>
  <si>
    <t xml:space="preserve">V2 : 0,4*2,6*2,3 : </t>
  </si>
  <si>
    <t xml:space="preserve">V3 : 0,4*1,8*2,3 : </t>
  </si>
  <si>
    <t xml:space="preserve">6,976</t>
  </si>
  <si>
    <t xml:space="preserve">273362021R00</t>
  </si>
  <si>
    <t xml:space="preserve">Výztuž základových desek ze svařovaných sítí ze svařovaných sítí</t>
  </si>
  <si>
    <t xml:space="preserve">včetně distančních prvků</t>
  </si>
  <si>
    <t xml:space="preserve">síť 150/150/6 2 vrstvy :</t>
  </si>
  <si>
    <t xml:space="preserve">výtah V1 : 3,041*2,2*2,6*1,15*0,001*2+3,041*2,8*2,6*1,15*0,001 : </t>
  </si>
  <si>
    <t xml:space="preserve">V2 : 3,041*2,6*2,3*1,15*0,001*2 : </t>
  </si>
  <si>
    <t xml:space="preserve">V3 : 3,041*1,8*2,3*1,15*0,001*2 : </t>
  </si>
  <si>
    <t xml:space="preserve">0,13625</t>
  </si>
  <si>
    <t xml:space="preserve">274313511R00</t>
  </si>
  <si>
    <t xml:space="preserve">Beton základových pasů prostý třídy C 12/15</t>
  </si>
  <si>
    <t xml:space="preserve">V1 pod WC : 0,6*0,8*(2,8*2+2,1*2) : </t>
  </si>
  <si>
    <t xml:space="preserve">V3 : 0,5*1,7*2,2 : </t>
  </si>
  <si>
    <t xml:space="preserve">6,574</t>
  </si>
  <si>
    <t xml:space="preserve">274351215R00</t>
  </si>
  <si>
    <t xml:space="preserve">Bednění stěn základových pasů zřízení</t>
  </si>
  <si>
    <t xml:space="preserve">m2</t>
  </si>
  <si>
    <t xml:space="preserve">svislé nebo šikmé (odkloněné), půdorysně přímé nebo zalomené, stěn základových pasů ve volných nebo zapažených jámách, rýhách, šachtách, včetně případných vzpěr,</t>
  </si>
  <si>
    <t xml:space="preserve">0,3*(1,8*2+1,8*2+2,7)+1,7*2,2 : </t>
  </si>
  <si>
    <t xml:space="preserve">6,71</t>
  </si>
  <si>
    <t xml:space="preserve">274351216R00</t>
  </si>
  <si>
    <t xml:space="preserve">Bednění stěn základových pasů odstranění</t>
  </si>
  <si>
    <t xml:space="preserve">Včetně očištění, vytřídění a uložení bednicího materiálu.</t>
  </si>
  <si>
    <t xml:space="preserve">279311114R00</t>
  </si>
  <si>
    <t xml:space="preserve">Postupné podbetonování základového zdiva z betonu třídy C 15/20</t>
  </si>
  <si>
    <t xml:space="preserve">801-4</t>
  </si>
  <si>
    <t xml:space="preserve">jakékoliv tloušťky bez výkopu, pažení a bednění, prostým betonem, včetně pomocného pracovního lešení</t>
  </si>
  <si>
    <t xml:space="preserve">V3 : 1,1*1,3*2,3 : </t>
  </si>
  <si>
    <t xml:space="preserve">4,039</t>
  </si>
  <si>
    <t xml:space="preserve">274272120RT2</t>
  </si>
  <si>
    <t xml:space="preserve">Zdivo základové z bednicích tvárnic tloušťky 200 mm, výplň betonem C 12/15</t>
  </si>
  <si>
    <t xml:space="preserve">s výplní betonem, bez výztuže,</t>
  </si>
  <si>
    <t xml:space="preserve">V1 : 14,15*(2,2*2+1,75*2)-1,2*2,26*4+0,5*2,15*2 : </t>
  </si>
  <si>
    <t xml:space="preserve">V2 : 11,3*(2,2*2+1,6*2)-1,1*2,26*4+4,15*2,2*2+3,35*2,2*4 : </t>
  </si>
  <si>
    <t xml:space="preserve">V3 : 4,0*1,7*2-1,18*2,0 : </t>
  </si>
  <si>
    <t xml:space="preserve">238,003</t>
  </si>
  <si>
    <t xml:space="preserve">274272140RT2</t>
  </si>
  <si>
    <t xml:space="preserve">Zdivo základové z bednicích tvárnic tloušťky 300 mm, výplň betonem C 12/15</t>
  </si>
  <si>
    <t xml:space="preserve">V1 pod WC : 1,15*(2,6*2+2,1*2) : </t>
  </si>
  <si>
    <t xml:space="preserve">10,81</t>
  </si>
  <si>
    <t xml:space="preserve">279361821R00</t>
  </si>
  <si>
    <t xml:space="preserve">Výztuž základových zdí z betonářské oceli 10 505(R)</t>
  </si>
  <si>
    <t xml:space="preserve">R10 12,0m/m2 : 0,617*(238,008+10,81)*12,0*1,1*0,001 : </t>
  </si>
  <si>
    <t xml:space="preserve">2,02647</t>
  </si>
  <si>
    <t xml:space="preserve">310238211R00</t>
  </si>
  <si>
    <t xml:space="preserve">Zazdívka otvorů o ploše přes 0,25 m2 do 1 m2 ve zdivu nadzákladovém cihlami pálenými pro jakoukoliv maltu vápenocementovou</t>
  </si>
  <si>
    <t xml:space="preserve">včetně pomocného pracovního lešení</t>
  </si>
  <si>
    <t xml:space="preserve">V1 1.-3.NP : 0,3*0,8*1,5*4 : </t>
  </si>
  <si>
    <t xml:space="preserve">V3 4.NP : 0,3*0,75*1,0*4 : </t>
  </si>
  <si>
    <t xml:space="preserve">2,34</t>
  </si>
  <si>
    <t xml:space="preserve">310239211RT2</t>
  </si>
  <si>
    <t xml:space="preserve">Zazdívka otvorů o ploše přes 1 m2 do 4 m2 ve zdivu nadzákladovém cihlami pálenými pro jakoukoliv maltu vápenocementovou</t>
  </si>
  <si>
    <t xml:space="preserve">u V1 : 0,3*(0,8*2,1*4+1,5*1,2) : </t>
  </si>
  <si>
    <t xml:space="preserve">u V2 : 0,3*(2,8*1,2-1,4*1,2+0,2*2,5) : </t>
  </si>
  <si>
    <t xml:space="preserve">vstup-recepce parapet : 0,9*1,55*0,25 : </t>
  </si>
  <si>
    <t xml:space="preserve">V3 - okna 3NP : 0,45*1,3*2,2*4 : </t>
  </si>
  <si>
    <t xml:space="preserve">8,70675</t>
  </si>
  <si>
    <t xml:space="preserve">311238113R00</t>
  </si>
  <si>
    <t xml:space="preserve">Zdivo nosné z cihel a tvarovek pálených tloušťky 240 mm,  , charakteristická pevnost v tlaku fk = 4,04 MPa, součinitel prostupu tepla U = 1,10 W/m2.K , hodnota pro zdivo bez omítky při vlhkosti 0,5%,  </t>
  </si>
  <si>
    <t xml:space="preserve">V1 inv.WC : 4,0*(2,15*2+2,6*2+0,5*3) : </t>
  </si>
  <si>
    <t xml:space="preserve">V3 1.PP : 0,5*4,0*2 : </t>
  </si>
  <si>
    <t xml:space="preserve">V 2 recepce : 2,0*3,25-1,25*1,35 : </t>
  </si>
  <si>
    <t xml:space="preserve">52,8125</t>
  </si>
  <si>
    <t xml:space="preserve">317144284R00</t>
  </si>
  <si>
    <t xml:space="preserve">Překlady z keramzitbetonu překlady nosné střední, délky 1490 mm - pro otvor 1000 mm, šířky 200 mm, výšky 240 mm</t>
  </si>
  <si>
    <t xml:space="preserve">kus</t>
  </si>
  <si>
    <t xml:space="preserve">Včetně dodávky překladu.</t>
  </si>
  <si>
    <t xml:space="preserve">V1 : 4 : </t>
  </si>
  <si>
    <t xml:space="preserve">V2 : 4 : </t>
  </si>
  <si>
    <t xml:space="preserve">V3 : 1 : </t>
  </si>
  <si>
    <t xml:space="preserve">9</t>
  </si>
  <si>
    <t xml:space="preserve">317234410RT2</t>
  </si>
  <si>
    <t xml:space="preserve">Vyzdívka mezi nosníky cementovou</t>
  </si>
  <si>
    <t xml:space="preserve">jakýmikoliv cihlami pálenými na jakoukoliv maltu,</t>
  </si>
  <si>
    <t xml:space="preserve">V1 : 0,3*0,7*2,0*3+0,45*0,3*2,0*2 : </t>
  </si>
  <si>
    <t xml:space="preserve">V2 : 0,3*0,3*1,8 : </t>
  </si>
  <si>
    <t xml:space="preserve">V3 : 0,25*0,3*1,3 : </t>
  </si>
  <si>
    <t xml:space="preserve">2,0595</t>
  </si>
  <si>
    <t xml:space="preserve">317944313RT4</t>
  </si>
  <si>
    <t xml:space="preserve">Dodání a osazení válcovaných nosníků do připravených otvorů profil I 180</t>
  </si>
  <si>
    <t xml:space="preserve">bez zazdění hlav, s nařezáním nosníků na potřebný rozměr,</t>
  </si>
  <si>
    <t xml:space="preserve">V1 : 18,8*(2,0*4*4+2,0*3*2)*0,001 : </t>
  </si>
  <si>
    <t xml:space="preserve">V2 : 18,8*1,8*3*0,001 : </t>
  </si>
  <si>
    <t xml:space="preserve">0,92872</t>
  </si>
  <si>
    <t xml:space="preserve">319231199R00</t>
  </si>
  <si>
    <t xml:space="preserve">Zabetonování otvorů po podsekání jakýmkoliv betonem</t>
  </si>
  <si>
    <t xml:space="preserve">včetně výztuže a bednění,</t>
  </si>
  <si>
    <t xml:space="preserve">0,6*0,25-0,6*0,03 : </t>
  </si>
  <si>
    <t xml:space="preserve">0,132</t>
  </si>
  <si>
    <t xml:space="preserve">331231116RT2</t>
  </si>
  <si>
    <t xml:space="preserve">Zdivo pilířů z cihel pálených plných  , délky 290 mm, pevnost v tlaku P 15 MPa, na maltu cementovou (MC) 10 MPa</t>
  </si>
  <si>
    <t xml:space="preserve">volně stojících čtyřhranných až osmihranných (průřezu čtverce, T, nebo kříže), pravoúhlých pod omítku anebo režné (bez spárování)</t>
  </si>
  <si>
    <t xml:space="preserve">V3 pilíře : 0,7*0,7*(4,8*2+3,5*2) : </t>
  </si>
  <si>
    <t xml:space="preserve">V3 - pilastry : 0,4*0,2*2,7*12 : </t>
  </si>
  <si>
    <t xml:space="preserve">10,726</t>
  </si>
  <si>
    <t xml:space="preserve">342248112R00</t>
  </si>
  <si>
    <t xml:space="preserve">Příčky z tvárnic pálených Příčky z tvárnic pálených tloušťky 115 mm, z děrovaných příčkovek, P 10, na maltu MVC 5</t>
  </si>
  <si>
    <t xml:space="preserve">jednoduché nebo příčky zděné do svislé dřevěné, cihelné, betonové nebo ocelové konstrukce na jakoukoliv maltu vápenocementovou (MVC) nebo cementovou (MC),</t>
  </si>
  <si>
    <t xml:space="preserve">V2 : 3,1*(8,5+0,8)-0,9*2,0 : </t>
  </si>
  <si>
    <t xml:space="preserve">27,03</t>
  </si>
  <si>
    <t xml:space="preserve">342668111R00</t>
  </si>
  <si>
    <t xml:space="preserve">Těsnění styku příčky se stávající stěnou PU pěnou</t>
  </si>
  <si>
    <t xml:space="preserve">m</t>
  </si>
  <si>
    <t xml:space="preserve">V2 : 8,5+0,8 : </t>
  </si>
  <si>
    <t xml:space="preserve">9,3</t>
  </si>
  <si>
    <t xml:space="preserve">342948111R00</t>
  </si>
  <si>
    <t xml:space="preserve">Kotvení příček ke konstrukci kotvami na hmoždinky</t>
  </si>
  <si>
    <t xml:space="preserve">Včetně dodávky kotev a spojovacího materiálu.</t>
  </si>
  <si>
    <t xml:space="preserve">Včetně dodávky kotev i spojovacího materiálu.</t>
  </si>
  <si>
    <t xml:space="preserve">3,3*2 : </t>
  </si>
  <si>
    <t xml:space="preserve">pilastry u V3 : 2,7*2*12 : </t>
  </si>
  <si>
    <t xml:space="preserve">71,4</t>
  </si>
  <si>
    <t xml:space="preserve">346244314R00</t>
  </si>
  <si>
    <t xml:space="preserve">Obezdívka van a WC modulů z pórobetonu tloušťky 125 mm</t>
  </si>
  <si>
    <t xml:space="preserve">WC u V1 : 1,25*2,1 : </t>
  </si>
  <si>
    <t xml:space="preserve">2,625</t>
  </si>
  <si>
    <t xml:space="preserve">346244381R00</t>
  </si>
  <si>
    <t xml:space="preserve">Plentování ocelových nosníků jednostranné výšky do 200 mm</t>
  </si>
  <si>
    <t xml:space="preserve">jakýmikoliv cihlami,</t>
  </si>
  <si>
    <t xml:space="preserve">V1 : 0,2*2,0*2*6 : </t>
  </si>
  <si>
    <t xml:space="preserve">V2 : 0,2*1,8*2 : </t>
  </si>
  <si>
    <t xml:space="preserve">V3 : 0,15*1,3*2 : </t>
  </si>
  <si>
    <t xml:space="preserve">5,91</t>
  </si>
  <si>
    <t xml:space="preserve">346271111R00</t>
  </si>
  <si>
    <t xml:space="preserve">Přizdívky izolační z cihel nepálených z cihel betonových 290x140x65 mm o tloušťce 65 mm</t>
  </si>
  <si>
    <t xml:space="preserve">se zatřenou cementovou omítkou v tl. 20 mm pod izolaci, včetně vytvoření požlábku v ohybu izolace vodorovné na svislou, na cementovou maltu MC 5 až MC 10.</t>
  </si>
  <si>
    <t xml:space="preserve">V1 : 2,0*2,5+1,2*2,2*2+2,2*2,7 : </t>
  </si>
  <si>
    <t xml:space="preserve">V2 : 2,5*2,5+1,2*(2,5+2,5+2,5) : </t>
  </si>
  <si>
    <t xml:space="preserve">V3 : 1,5*(2,2*2+2,3*2) : </t>
  </si>
  <si>
    <t xml:space="preserve">44,97</t>
  </si>
  <si>
    <t xml:space="preserve">642944121R00</t>
  </si>
  <si>
    <t xml:space="preserve">Osazování ocelových zárubní dodatečně plochy do 2,5 m2</t>
  </si>
  <si>
    <t xml:space="preserve">lisovaných nebo z úhelníků s vybetonováním prahu</t>
  </si>
  <si>
    <t xml:space="preserve">Včetně pomocného pracovního lešení o výšce podlahy do 1900 mm a pro zatížení do 1,5 kPa.</t>
  </si>
  <si>
    <t xml:space="preserve">642942111R00</t>
  </si>
  <si>
    <t xml:space="preserve">Osazení zárubní dveřních ocelových bez dveřních křídel, do zdiva včetně kotvení, na jakoukoliv cementovou maltu, s vybetonováním prahu v zárubni a s osazením špalíků nebo latí pro dřevěný práh_x005F_x000D_
 plocha do 2,5 m2</t>
  </si>
  <si>
    <t xml:space="preserve">plocha do 2,5 m2</t>
  </si>
  <si>
    <t xml:space="preserve">33011</t>
  </si>
  <si>
    <t xml:space="preserve">Úprava dekorativních říms sloupů u V3</t>
  </si>
  <si>
    <t xml:space="preserve">Vlastní</t>
  </si>
  <si>
    <t xml:space="preserve">Indiv</t>
  </si>
  <si>
    <t xml:space="preserve">33012</t>
  </si>
  <si>
    <t xml:space="preserve">Úprava říms u V1 z venkovní strany</t>
  </si>
  <si>
    <t xml:space="preserve">553306130R</t>
  </si>
  <si>
    <t xml:space="preserve">zárubeň kovová hranatá, s drážkou, s těsněním; pro klasické zdění; š profilu 110 mm; š průchodu 900 mm; h průchodu 1 970 mm; L; závěsy kapsové</t>
  </si>
  <si>
    <t xml:space="preserve">SPCM</t>
  </si>
  <si>
    <t xml:space="preserve">Specifikace</t>
  </si>
  <si>
    <t xml:space="preserve">POL3_0</t>
  </si>
  <si>
    <t xml:space="preserve">342261112RS1</t>
  </si>
  <si>
    <t xml:space="preserve">Příčky z desek sádrokartonových jednoduché opláštění, jednoduchá konstrukce CW 75 tloušťka příčky 100 mm, desky standard, tloušťky 12,5 mm, tloušťka izolace 60 mm</t>
  </si>
  <si>
    <t xml:space="preserve">zřízení nosné konstrukce příčky, vložení tepelné izolace tl. do 5 cm, montáž desek, tmelení spár Q2 a úprava rohů. Včetně dodávek materiálu.</t>
  </si>
  <si>
    <t xml:space="preserve">V2 - recepce : 3,25*(4,9+1,9)-0,7*2,0-0,9*2,25-2,35*1,35 : </t>
  </si>
  <si>
    <t xml:space="preserve">15,5025</t>
  </si>
  <si>
    <t xml:space="preserve">342266111RU8</t>
  </si>
  <si>
    <t xml:space="preserve">Předstěny opláštěné sádrokartonovými deskami obklad stěn sádrokartonem na ocelovou konstrukci z profilů CW 50 tloušťka desky 12, 5 mm, protipožární, bez izolace</t>
  </si>
  <si>
    <t xml:space="preserve">u V3 : 1,8*(5,2*2+7,2) : </t>
  </si>
  <si>
    <t xml:space="preserve">31,68</t>
  </si>
  <si>
    <t xml:space="preserve">342265122RT6</t>
  </si>
  <si>
    <t xml:space="preserve">Úprava podkroví sádrokartonem na plochách šikmých na ocelový rošt 1x deska, tloušťky 12,5 mm, protipožární, bez izolace</t>
  </si>
  <si>
    <t xml:space="preserve">deskami ze sádrokartonu tl. 12,5 mm, s vloženou tepelnou izolací a parotěsnou zábranou,</t>
  </si>
  <si>
    <t xml:space="preserve">V3 : 5,5*4,3+5,6*5,0*2 : </t>
  </si>
  <si>
    <t xml:space="preserve">79,65</t>
  </si>
  <si>
    <t xml:space="preserve">642942212R00</t>
  </si>
  <si>
    <t xml:space="preserve">Osazení zárubní dveřních ocelových do sádrokartonové příčky_x005F_x000D_
 tloušťky 100 mm_x005F_x000D_
 šířky 700 mm, bez dodávky zárubně</t>
  </si>
  <si>
    <t xml:space="preserve">Včetně kotvení rámů do zdiva a platí pro jakýkoliv způsob provádění (např. bodovým přivařením k obnažené výztuži, uklínováním, zalitím pracen apod.).</t>
  </si>
  <si>
    <t xml:space="preserve">recepce : 2 : </t>
  </si>
  <si>
    <t xml:space="preserve">55330445R</t>
  </si>
  <si>
    <t xml:space="preserve">zárubeň kovová pro sádrokarton; š profilu 100 mm; š průchodu 600 mm; h průchodu 1 970 mm; L; závěsy pevné</t>
  </si>
  <si>
    <t xml:space="preserve">55330449R</t>
  </si>
  <si>
    <t xml:space="preserve">zárubeň kovová pro sádrokarton; š profilu 100 mm; š průchodu 800 mm; h průchodu 1 970 mm; L; závěsy pevné</t>
  </si>
  <si>
    <t xml:space="preserve">417321313R00</t>
  </si>
  <si>
    <t xml:space="preserve">Železobeton ztužujících pásů a věnců třídy C 16/20</t>
  </si>
  <si>
    <t xml:space="preserve">V1 : 0,2*0,25*(1,8*2+2,2*2)*4 : </t>
  </si>
  <si>
    <t xml:space="preserve">V2 : 0,2*0,25*(2,15*2+1,8*2)*3 : </t>
  </si>
  <si>
    <t xml:space="preserve">V3 pod zvýšenou střechou : 0,5*0,3*(8,2+5,0*2)+0,35*0,1*(7,2+5,0*2) : </t>
  </si>
  <si>
    <t xml:space="preserve">V3 ukončení BD 20 v 1.NP : 0,2*0,25*1,7*2 : </t>
  </si>
  <si>
    <t xml:space="preserve">6,287</t>
  </si>
  <si>
    <t xml:space="preserve">417351115R00</t>
  </si>
  <si>
    <t xml:space="preserve">Bednění bočnic ztužujících pásů a věnců včetně vzpěr zřízení</t>
  </si>
  <si>
    <t xml:space="preserve">V1 : 0,25*(2,2*4+1,8*4)*4 : </t>
  </si>
  <si>
    <t xml:space="preserve">V2 : 0,25*(1,6*2+1,8*2)*3 : </t>
  </si>
  <si>
    <t xml:space="preserve">V3 pod zvýšenou střechou : 0,3*(8,2+5,0*4+7,2)+0,35*0,1*(7,2+5,0*2) : </t>
  </si>
  <si>
    <t xml:space="preserve">0,25*1,7*4 : </t>
  </si>
  <si>
    <t xml:space="preserve">34,022</t>
  </si>
  <si>
    <t xml:space="preserve">417351116R00</t>
  </si>
  <si>
    <t xml:space="preserve">Bednění bočnic ztužujících pásů a věnců včetně vzpěr odstranění</t>
  </si>
  <si>
    <t xml:space="preserve">417361821R00</t>
  </si>
  <si>
    <t xml:space="preserve">Výztuž ztužujících pásů a věnců z betonářské oceli 10 505(R)</t>
  </si>
  <si>
    <t xml:space="preserve">Včetně distančních prvků.</t>
  </si>
  <si>
    <t xml:space="preserve">6,287*60*0,001 : </t>
  </si>
  <si>
    <t xml:space="preserve">0,37722</t>
  </si>
  <si>
    <t xml:space="preserve">411320034RAA</t>
  </si>
  <si>
    <t xml:space="preserve">Stropy ze ŽB do bednění včetně podpěrné konstrukce z betonu C 16/20, tloušťky 200 mm, výztuž 90 kg/m3</t>
  </si>
  <si>
    <t xml:space="preserve">POL2_1</t>
  </si>
  <si>
    <t xml:space="preserve">beton stropů deskových, výztuž z betonářské oceli 11 375, bednění stropů deskových plných rovných, podpěrná konstrukce stropů výšky do 6 m.</t>
  </si>
  <si>
    <t xml:space="preserve">V1 nad šachtou a WC : 2,2*2,2+2,75*2,6 : </t>
  </si>
  <si>
    <t xml:space="preserve">11,99</t>
  </si>
  <si>
    <t xml:space="preserve">430321313R00</t>
  </si>
  <si>
    <t xml:space="preserve">Beton schodišťových konstrukcí (stupňů, schodnic, ramen, podest s nosníky) železový třídy C 16/20</t>
  </si>
  <si>
    <t xml:space="preserve">schodiště 3.NP :</t>
  </si>
  <si>
    <t xml:space="preserve">podesta+deska : 0,18*3,3*2,0+0,23*2,2*2,55+0,18*3,4*2,0+0,26*2,35*2,55+0,18*3,4*2,0+0,25*0,2*2,0 : </t>
  </si>
  <si>
    <t xml:space="preserve">stupně : 0,16*0,3*2,0*30 : </t>
  </si>
  <si>
    <t xml:space="preserve">sokl : 0,2*0,5*(3,4+2,9+2,7)+0,2*0,45*(1,5*2+1,8*2) : </t>
  </si>
  <si>
    <t xml:space="preserve">10,95835</t>
  </si>
  <si>
    <t xml:space="preserve">430362021R00</t>
  </si>
  <si>
    <t xml:space="preserve">Výztuž schodišťových konstrukcí  (stupňů, schodnic, ramen, podest s nosníky) ze svařovaných sítí</t>
  </si>
  <si>
    <t xml:space="preserve">síť 100/100/6 : 295,0*0,001 : </t>
  </si>
  <si>
    <t xml:space="preserve">0,295</t>
  </si>
  <si>
    <t xml:space="preserve">430361821R00</t>
  </si>
  <si>
    <t xml:space="preserve">Výztuž schodišťových konstrukcí  (stupňů, schodnic, ramen, podest s nosníky) z betonářské oceli 10505</t>
  </si>
  <si>
    <t xml:space="preserve">399,0*0,001 : </t>
  </si>
  <si>
    <t xml:space="preserve">0,399</t>
  </si>
  <si>
    <t xml:space="preserve">431351121R00</t>
  </si>
  <si>
    <t xml:space="preserve">Bednění podest a podstupňových desek přímočarých zřízení</t>
  </si>
  <si>
    <t xml:space="preserve">včetně podpěrné konstrukce o výšce do 4 m</t>
  </si>
  <si>
    <t xml:space="preserve">2,2*2,8+2,2*2,3+3,4*2,2+2,2*2,4+3,4*2,2+0,3*(3,0+3,4+2,8) : </t>
  </si>
  <si>
    <t xml:space="preserve">34,22</t>
  </si>
  <si>
    <t xml:space="preserve">431351122R00</t>
  </si>
  <si>
    <t xml:space="preserve">Bednění podest a podstupňových desek přímočarých odstranění</t>
  </si>
  <si>
    <t xml:space="preserve">431351128R00</t>
  </si>
  <si>
    <t xml:space="preserve">Bednění podest a podstupňových desek příplatek za podpěrnou konstrukci o výšce přes 4 do 6 m zřízení</t>
  </si>
  <si>
    <t xml:space="preserve">431351129R00</t>
  </si>
  <si>
    <t xml:space="preserve">Bednění podest a podstupňových desek příplatek za podpěrnou konstrukci o výšce přes 4 do 6 m odstranění</t>
  </si>
  <si>
    <t xml:space="preserve">434351141R00</t>
  </si>
  <si>
    <t xml:space="preserve">Bednění stupňů betonovaných na podstupňové desce nebo na terénu přímočarých zřízení</t>
  </si>
  <si>
    <t xml:space="preserve">stupně : 0,46*2,0*30 : </t>
  </si>
  <si>
    <t xml:space="preserve">sokl : 0,35*(3,5+2,5*2)+0,25*(1,5*2+1,8*2) : </t>
  </si>
  <si>
    <t xml:space="preserve">32,225</t>
  </si>
  <si>
    <t xml:space="preserve">434351142R00</t>
  </si>
  <si>
    <t xml:space="preserve">Bednění stupňů betonovaných na podstupňové desce nebo na terénu přímočarých odstranění</t>
  </si>
  <si>
    <t xml:space="preserve">113107515R00</t>
  </si>
  <si>
    <t xml:space="preserve">Odstranění podkladů nebo krytů z kameniva hrubého drceného, v ploše jednotlivě do 50 m2, tloušťka vrstvy 150 mm</t>
  </si>
  <si>
    <t xml:space="preserve">822-1</t>
  </si>
  <si>
    <t xml:space="preserve">před V2 : 5,0*5,0 : </t>
  </si>
  <si>
    <t xml:space="preserve">25</t>
  </si>
  <si>
    <t xml:space="preserve">113107530R00</t>
  </si>
  <si>
    <t xml:space="preserve">Odstranění podkladů nebo krytů z kameniva hrubého drceného, v ploše jednotlivě do 50 m2, tloušťka vrstvy 300 mm</t>
  </si>
  <si>
    <t xml:space="preserve">před V1 : 5,0*2,6 : </t>
  </si>
  <si>
    <t xml:space="preserve">13</t>
  </si>
  <si>
    <t xml:space="preserve">113108310R00</t>
  </si>
  <si>
    <t xml:space="preserve">Odstranění podkladů nebo krytů živičných, v ploše jednotlivě do 50 m2, tloušťka vrstvy 100 mm</t>
  </si>
  <si>
    <t xml:space="preserve">38</t>
  </si>
  <si>
    <t xml:space="preserve">564752111R00</t>
  </si>
  <si>
    <t xml:space="preserve">Podklad nebo kryt z kameniva hrubého s výplň. kam. tloušťka po zhutnění 150 mm</t>
  </si>
  <si>
    <t xml:space="preserve">kamenivo hrubé drcené vel. 32 - 63 mm s výplňovým kamenivem (vibrovaný štěrk), s rozprostřením, vlhčením a zhutněním</t>
  </si>
  <si>
    <t xml:space="preserve">577141112RT3</t>
  </si>
  <si>
    <t xml:space="preserve">Beton asfaltový s rozprostřením a zhutněním v pruhu šířky do 3 m, ACO 11+ nebo ACO 16+, tloušťky 50 mm, plochy do 200 m2</t>
  </si>
  <si>
    <t xml:space="preserve">ve 2 vrstvách : 5,0*5,0*2 : </t>
  </si>
  <si>
    <t xml:space="preserve">50</t>
  </si>
  <si>
    <t xml:space="preserve">460030081RT3</t>
  </si>
  <si>
    <t xml:space="preserve">Řezání spáry v asfaltu nebo betonu, v tloušťce vrstvy do 8-10 cm</t>
  </si>
  <si>
    <t xml:space="preserve">před V2 : 5,0*3 : </t>
  </si>
  <si>
    <t xml:space="preserve">před V1 : 5,0 : </t>
  </si>
  <si>
    <t xml:space="preserve">20</t>
  </si>
  <si>
    <t xml:space="preserve">602012131R00</t>
  </si>
  <si>
    <t xml:space="preserve">Omítka stěn z hotových směsí jednovrstvá, vápenocementová, hlazená, tloušťka vrstvy 5 mm,  </t>
  </si>
  <si>
    <t xml:space="preserve">po jednotlivých vrstvách</t>
  </si>
  <si>
    <t xml:space="preserve">opláštění z cetris desek :</t>
  </si>
  <si>
    <t xml:space="preserve">V3 : 20,5*(1,9*2+1,8*2)-1,0*2,0*5 : </t>
  </si>
  <si>
    <t xml:space="preserve">141,7</t>
  </si>
  <si>
    <t xml:space="preserve">610991111R00</t>
  </si>
  <si>
    <t xml:space="preserve">Zakrývání výplní vnitřních otvorů, předmětů apod. fólií Pe 0,05-0,2 mm</t>
  </si>
  <si>
    <t xml:space="preserve">které se zřizují před úpravami povrchu, a obalení osazených dveřních zárubní před znečištěním při úpravách povrchu nástřikem plastických maltovin včetně pozdějšího odkrytí,</t>
  </si>
  <si>
    <t xml:space="preserve">1,0*1,5+5,0 : </t>
  </si>
  <si>
    <t xml:space="preserve">recepce : 1,25*1,35*2+2,35*1,35*2 : </t>
  </si>
  <si>
    <t xml:space="preserve">16,22</t>
  </si>
  <si>
    <t xml:space="preserve">610991004R00</t>
  </si>
  <si>
    <t xml:space="preserve">Začišťovací okenní lišta pro omítku tl. 15 mm</t>
  </si>
  <si>
    <t xml:space="preserve">nalepení a odříznutí po dokončení omítek</t>
  </si>
  <si>
    <t xml:space="preserve">4,0+5,6*2 : </t>
  </si>
  <si>
    <t xml:space="preserve">okno recepce : 4,0*2 : </t>
  </si>
  <si>
    <t xml:space="preserve">23,2</t>
  </si>
  <si>
    <t xml:space="preserve">611403399R00</t>
  </si>
  <si>
    <t xml:space="preserve">Hrubé zaplnění rýh ve stropech maltou z komponent jakékoliv šířky</t>
  </si>
  <si>
    <t xml:space="preserve">611425133RT2</t>
  </si>
  <si>
    <t xml:space="preserve">Omítky vnitřní stropů vápenné, vápenocementové schodišťových konstrukcí štukové</t>
  </si>
  <si>
    <t xml:space="preserve">s pomocným lešením o výšce podlahy do 1900 mm a pro zatížení do 1,5 kPa,</t>
  </si>
  <si>
    <t xml:space="preserve">V3 : 1,9*3,0*3+0,4*2,1*3 : </t>
  </si>
  <si>
    <t xml:space="preserve">19,62</t>
  </si>
  <si>
    <t xml:space="preserve">611425631RT2</t>
  </si>
  <si>
    <t xml:space="preserve">Omítka rýh ve stropech maltou vápennou o šířce rýhy přes 150 do 300 mm, omítkou štukovou,  </t>
  </si>
  <si>
    <t xml:space="preserve">z pomocného pracovního lešení o výšce podlahy do 1900 mm a pro zatížení do 1,5 kPa,</t>
  </si>
  <si>
    <t xml:space="preserve">po vybour.příčkách V2 : 0,3*(2,3+0,7*2+0,9+0,3) : </t>
  </si>
  <si>
    <t xml:space="preserve">1,47</t>
  </si>
  <si>
    <t xml:space="preserve">611455133R00</t>
  </si>
  <si>
    <t xml:space="preserve">Omítky vnitřní stropů cementové schodišťových konstrukcí štukové plstí hlazené</t>
  </si>
  <si>
    <t xml:space="preserve">sokl : 0,5*(3,4+2,9+2,7+1,5*2+1,8*2) : </t>
  </si>
  <si>
    <t xml:space="preserve">7,8</t>
  </si>
  <si>
    <t xml:space="preserve">611475121RT3</t>
  </si>
  <si>
    <t xml:space="preserve">Omítky vnitřní stropů ze suché směsi s postřikem, vápenocementové, tloušťka vrstvy 15 mm</t>
  </si>
  <si>
    <t xml:space="preserve">kompletní souvrství, s pomocným lešením</t>
  </si>
  <si>
    <t xml:space="preserve">V1 : 2,15*2,1+1,75*1,8 : </t>
  </si>
  <si>
    <t xml:space="preserve">V2 : 1,6*1,8 : </t>
  </si>
  <si>
    <t xml:space="preserve">10,545</t>
  </si>
  <si>
    <t xml:space="preserve">612403386R00</t>
  </si>
  <si>
    <t xml:space="preserve">Hrubá výplň rýh ve stěnách, jakoukoliv maltou maltou ze suchých směsí_x005F_x000D_
 100 x 100 mm</t>
  </si>
  <si>
    <t xml:space="preserve">jakékoliv šířky rýhy,</t>
  </si>
  <si>
    <t xml:space="preserve">u V1 : 2,0*4 : </t>
  </si>
  <si>
    <t xml:space="preserve">612409991RT2</t>
  </si>
  <si>
    <t xml:space="preserve">Začištění omítek kolem oken, dveří a obkladů apod. s použitím suché maltové směsi</t>
  </si>
  <si>
    <t xml:space="preserve">soklíky : 128,6 : </t>
  </si>
  <si>
    <t xml:space="preserve">128,6</t>
  </si>
  <si>
    <t xml:space="preserve">612423631RT2</t>
  </si>
  <si>
    <t xml:space="preserve">Omítka rýh ve stěnách maltou vápennou štuková, šířky rýhy přes 150 do 300 mm,  </t>
  </si>
  <si>
    <t xml:space="preserve">612425931RT2</t>
  </si>
  <si>
    <t xml:space="preserve">Omítka vápenná vnitřního ostění omítkou štukovou</t>
  </si>
  <si>
    <t xml:space="preserve">okenního nebo dveřního, z pomocného pracovního lešení o výšce podlahy do 1900 mm a pro zatížení do 1,5 kPa,</t>
  </si>
  <si>
    <t xml:space="preserve">V1 : 1,0*7,5*6+5,0 : </t>
  </si>
  <si>
    <t xml:space="preserve">V2  - recepce : 0,3*5,6 : </t>
  </si>
  <si>
    <t xml:space="preserve">V3 : 0,5*8,0+5,0 : </t>
  </si>
  <si>
    <t xml:space="preserve">60,68</t>
  </si>
  <si>
    <t xml:space="preserve">612473181R00</t>
  </si>
  <si>
    <t xml:space="preserve">Omítky vnitřní zdiva ze suchých směsí hladké, strojně</t>
  </si>
  <si>
    <t xml:space="preserve">omítka vápenocementová, strojně nebo ručně nanášená v podlaží i ve schodišti na jakýkoliv druh podkladu, kompletní souvrství</t>
  </si>
  <si>
    <t xml:space="preserve">V1 WC : 2,0*(2,15*2+2,1*2)-0,9*2,0 : </t>
  </si>
  <si>
    <t xml:space="preserve">15,2</t>
  </si>
  <si>
    <t xml:space="preserve">612473182R00</t>
  </si>
  <si>
    <t xml:space="preserve">Omítky vnitřní zdiva ze suchých směsí štukové, strojně</t>
  </si>
  <si>
    <t xml:space="preserve">V1 : 0,75*(2,1*2+2,15*2)+0,9*2,3*4 : </t>
  </si>
  <si>
    <t xml:space="preserve">V2 : 3,0*(0,6+2,4+2,4+1,8)+3,3*(2,5+2,2+2,5+1,7)-1,1*2,25+0,2*5,6 : </t>
  </si>
  <si>
    <t xml:space="preserve">3,3*(0,5+2,4+2,4+1,8)+3,3*(8,5*2+2,9+2,4+2,3+0,8+0,1)-1,1*2,25+0,2*5,6-0,9*2,0*2 : </t>
  </si>
  <si>
    <t xml:space="preserve">recepce : 2,0*3,25*2+0,25*3,25-1,25*1,35+0,25*4,0 : </t>
  </si>
  <si>
    <t xml:space="preserve">V3 : 2,2*(2,2*2+0,4*2+0,1*2+2,2)+0,65*5,1 : </t>
  </si>
  <si>
    <t xml:space="preserve">20,0 : </t>
  </si>
  <si>
    <t xml:space="preserve">zazděná okna u V3 : 1,5*2,5*4 : </t>
  </si>
  <si>
    <t xml:space="preserve">235,055</t>
  </si>
  <si>
    <t xml:space="preserve">612473185R00</t>
  </si>
  <si>
    <t xml:space="preserve">Omítky vnitřní zdiva ze suchých směsí příplatek za zabudované omítníky v ploše stěn</t>
  </si>
  <si>
    <t xml:space="preserve">612473186R00</t>
  </si>
  <si>
    <t xml:space="preserve">Omítky vnitřní zdiva ze suchých směsí příplatek za zabudované rohovníky</t>
  </si>
  <si>
    <t xml:space="preserve">V1 : 7,2*6+5,2+3,5*4 : </t>
  </si>
  <si>
    <t xml:space="preserve">V2 : 3,0*2+3,3*8+5,6*4+5,6*2+4,0*2+3,25*2 : </t>
  </si>
  <si>
    <t xml:space="preserve">V3 : 4,7*4*2+3,5*4*2+2,1*4+5,1*2+2,7*20 : </t>
  </si>
  <si>
    <t xml:space="preserve">281,1</t>
  </si>
  <si>
    <t xml:space="preserve">613421173RT2</t>
  </si>
  <si>
    <t xml:space="preserve">Omítka vnitřní pilířů a sloupů vápenná nebo vápennocementová rovná, štuková</t>
  </si>
  <si>
    <t xml:space="preserve">V3 pilíře : 4,7*0,7*4*2+3,5*0,7*4*2 : </t>
  </si>
  <si>
    <t xml:space="preserve">dtto pilastry : 2,7*(0,8*8+0,9*2) : </t>
  </si>
  <si>
    <t xml:space="preserve">68,06</t>
  </si>
  <si>
    <t xml:space="preserve">617421232RT2</t>
  </si>
  <si>
    <t xml:space="preserve">Omítky vnitřní světlíků a šachet vápenocementová štukové</t>
  </si>
  <si>
    <t xml:space="preserve">V1 : 14,2*(1,75*2+1,8*2)-1,2*2,25*3+0,2*5,7*3 : </t>
  </si>
  <si>
    <t xml:space="preserve">V2 : 11,3*(1,8*2+1,6*2)-1,1*2,25*4 : </t>
  </si>
  <si>
    <t xml:space="preserve">V3 : 4,1*1,7*4-0,8*2,0+0,2*5,2 : </t>
  </si>
  <si>
    <t xml:space="preserve">190,4</t>
  </si>
  <si>
    <t xml:space="preserve">622481211RT7</t>
  </si>
  <si>
    <t xml:space="preserve">Vyztužení povrchových úprav vnějších stěn stěrkou s výztužnou sklotextilní tkaninou, s dodávkou sítě a stěrkového tmelu</t>
  </si>
  <si>
    <t xml:space="preserve">ostatní : 50 : </t>
  </si>
  <si>
    <t xml:space="preserve">191,7</t>
  </si>
  <si>
    <t xml:space="preserve">632451024R00</t>
  </si>
  <si>
    <t xml:space="preserve">Vyrovnávací potěr z cementové malty v pásu o průměrné (střední) tloušťce od 40 do 50 mm</t>
  </si>
  <si>
    <t xml:space="preserve">na zdivu jako podklad např. pod izolaci, na parapetech z prefabrikovaných dílců, pod oplechování apod., vodorovný nebo ve spádu do 15°, hlazený dřevěným hladítkem,</t>
  </si>
  <si>
    <t xml:space="preserve">V1 : 0,3*1,0 : </t>
  </si>
  <si>
    <t xml:space="preserve">recepce - parapet : 1,55*0,25 : </t>
  </si>
  <si>
    <t xml:space="preserve">0,6875</t>
  </si>
  <si>
    <t xml:space="preserve">648991113RT3</t>
  </si>
  <si>
    <t xml:space="preserve">Osazení parapetních desek z plastických hmot Dodávka a osazení parapetních desek z plastických hmot šířky 300 mm</t>
  </si>
  <si>
    <t xml:space="preserve">a poloplastických hmot na montážní pěnu, zapravení omítky pod parapetem, těsnění spáry mezi parapetem a rámem okna, dodávka silikonu.</t>
  </si>
  <si>
    <t xml:space="preserve">620991121R00</t>
  </si>
  <si>
    <t xml:space="preserve">Zakrývání výplní vnějších otvorů z postaveného lešení</t>
  </si>
  <si>
    <t xml:space="preserve">s rámy a zárubněmi, zábradlí, předmětů oplechování apod., které se zřizují ještě před úpravami povrchu, před jejich znečištěním při úpravách povrchu nástřikem plastických (lepivých) maltovin</t>
  </si>
  <si>
    <t xml:space="preserve">622315521RV1</t>
  </si>
  <si>
    <t xml:space="preserve">Zateplení soklu extrudovaným polystyrénem, tloušťky 80 mm, zakončené stěrkou s výztužnou tkaninou</t>
  </si>
  <si>
    <t xml:space="preserve"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</si>
  <si>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 xml:space="preserve">u V1 - sokl WC : 1,25*2,7 : </t>
  </si>
  <si>
    <t xml:space="preserve">3,375</t>
  </si>
  <si>
    <t xml:space="preserve">622312334RT1</t>
  </si>
  <si>
    <t xml:space="preserve">Zateplení fasády  , expandovaným polystyrénem s grafitem, tloušťky 140 mm, kontaktní nátěr a silikonová omítka, rýhovaná, zrnitost 2 mm</t>
  </si>
  <si>
    <t xml:space="preserve"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</si>
  <si>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 xml:space="preserve">Včetně rohových lišt na hranách budov.</t>
  </si>
  <si>
    <t xml:space="preserve">V1 : 9,0*(2,4+2,3)+4,1*2,7-1,0*1,5 : </t>
  </si>
  <si>
    <t xml:space="preserve">u V2 - nadpraží dveří do výtahu : 0,2*2,9 : </t>
  </si>
  <si>
    <t xml:space="preserve">V3 - zazdívky oken 4.NP+věnec pod střechou : 0,8*1,5*4+0,3*(8,5+5,0*2) : </t>
  </si>
  <si>
    <t xml:space="preserve">62,8</t>
  </si>
  <si>
    <t xml:space="preserve">622312014R00</t>
  </si>
  <si>
    <t xml:space="preserve">Profily zakládací hliníkové, pro izolaci tl. 140 mm</t>
  </si>
  <si>
    <t xml:space="preserve">2,5+2,2+2,7 : </t>
  </si>
  <si>
    <t xml:space="preserve">7,4</t>
  </si>
  <si>
    <t xml:space="preserve">622412313R00</t>
  </si>
  <si>
    <t xml:space="preserve">Nátěr vnějsích omítek stěn silikonový, složitost 1-2,  </t>
  </si>
  <si>
    <t xml:space="preserve">Penetrace + 2 x krycí nátěr.</t>
  </si>
  <si>
    <t xml:space="preserve">zazděná okna u V3 : 2,0*3,0*4 : </t>
  </si>
  <si>
    <t xml:space="preserve">recepce : 2,65*3,25-1,25*1,35+0,15*4,0 : </t>
  </si>
  <si>
    <t xml:space="preserve">vstup u V2 : 5,0 : </t>
  </si>
  <si>
    <t xml:space="preserve">36,525</t>
  </si>
  <si>
    <t xml:space="preserve">622421131RU2</t>
  </si>
  <si>
    <t xml:space="preserve">Omítky vnější stěn vápenné nebo vápenocementové hladké, ze suché soklové maltové směsi, složitost 1÷ 2</t>
  </si>
  <si>
    <t xml:space="preserve">vstup do V2 : 0,7*1,6+1,0*2,0+0,5*1,6*2 : </t>
  </si>
  <si>
    <t xml:space="preserve">4,72</t>
  </si>
  <si>
    <t xml:space="preserve">622421491R00</t>
  </si>
  <si>
    <t xml:space="preserve">Doplňky zateplovacích systémů rohová lišta</t>
  </si>
  <si>
    <t xml:space="preserve">Kompletační prvky nad rámec obsahu položek zateplovacích systémů.</t>
  </si>
  <si>
    <t xml:space="preserve">9,0+4,1+4,0 : </t>
  </si>
  <si>
    <t xml:space="preserve">17,1</t>
  </si>
  <si>
    <t xml:space="preserve">622421492R00</t>
  </si>
  <si>
    <t xml:space="preserve">Doplňky zateplovacích systémů okenní lišta</t>
  </si>
  <si>
    <t xml:space="preserve">622421494R00</t>
  </si>
  <si>
    <t xml:space="preserve">Doplňky zateplovacích systémů podparapetní lišta s tkaninou</t>
  </si>
  <si>
    <t xml:space="preserve">622432112R00</t>
  </si>
  <si>
    <t xml:space="preserve">Omítky vnější stěn z umělého kamene v přírodní barvě drtí dekorativní střednězrnné, akrylátové</t>
  </si>
  <si>
    <t xml:space="preserve">622472112R00</t>
  </si>
  <si>
    <t xml:space="preserve">Omítka vnější stěn z hotových maltových směsí štuková ze suché maltové směsi_x005F_x000D_
 stupeň složitosti 1÷2, ručně,  </t>
  </si>
  <si>
    <t xml:space="preserve">kompletní omítkové souvrství</t>
  </si>
  <si>
    <t xml:space="preserve">15</t>
  </si>
  <si>
    <t xml:space="preserve">622472182R00</t>
  </si>
  <si>
    <t xml:space="preserve">Omítka vnější stěn z hotových maltových směsí břizolitová škrábaná ze suché maltové směsi_x005F_x000D_
 stupeň složitosti 1÷2, ručně</t>
  </si>
  <si>
    <t xml:space="preserve">kolem vstupu do V2 : 5,0 : </t>
  </si>
  <si>
    <t xml:space="preserve">622472183R00</t>
  </si>
  <si>
    <t xml:space="preserve">Omítka vnější stěn z hotových maltových směsí břizolitová škrábaná ze suché maltové směsi_x005F_x000D_
 stupeň složitosti 3, ručně</t>
  </si>
  <si>
    <t xml:space="preserve">kolem nového okna recepce : 2,0*3,0-1,55*2,0 : </t>
  </si>
  <si>
    <t xml:space="preserve">2,9</t>
  </si>
  <si>
    <t xml:space="preserve">631312611R00</t>
  </si>
  <si>
    <t xml:space="preserve">Mazanina z betonu prostého tl. přes 50 do 80 mm třídy C 16/20,  </t>
  </si>
  <si>
    <t xml:space="preserve">(z kameniva) hlazená dřevěným hladítkem</t>
  </si>
  <si>
    <t xml:space="preserve">Včetně vytvoření dilatačních spár, bez zaplnění.</t>
  </si>
  <si>
    <t xml:space="preserve">V1 - WC : 0,08*(2,1*2,2+0,2*1,0+1,5*0,6) : </t>
  </si>
  <si>
    <t xml:space="preserve">výstupy z výtahu+dno : 0,08*(1,1*1,5*4+1,0*1,6+1,8*1,8) : </t>
  </si>
  <si>
    <t xml:space="preserve">V2 výstupy z výtahu+dno : 0,08*(0,5*1,0*4+0,7*1,5+1,6*1,8) : </t>
  </si>
  <si>
    <t xml:space="preserve">V3 : 0,08*(2,0*2,3+0,8*1,1+1,0*1,6*3) : </t>
  </si>
  <si>
    <t xml:space="preserve">mezipodesty nového schodiště u V3 : 0,06*1,8*1,8*2 : </t>
  </si>
  <si>
    <t xml:space="preserve">vyrovnávací rampa v chodbě : 0,15*2,4*2,2+0,1*0,5*1,6 : </t>
  </si>
  <si>
    <t xml:space="preserve">3,9304</t>
  </si>
  <si>
    <t xml:space="preserve">631312141R00</t>
  </si>
  <si>
    <t xml:space="preserve">Doplnění mazanin betonem prostým rýh v dosavadních mazaninách</t>
  </si>
  <si>
    <t xml:space="preserve">prostým betonem (s dodáním hmot) bez potěru,</t>
  </si>
  <si>
    <t xml:space="preserve">kolem výtah.šachet :</t>
  </si>
  <si>
    <t xml:space="preserve">V2 : 0,1*0,15*(2,5+2,7+1,8+2,5+2,5+2,8+1,7+2,2+2,7+1,8+2,7+2,2+2,7) : </t>
  </si>
  <si>
    <t xml:space="preserve">V3 : 0,1*0,3*(2,0*2+1,5) : </t>
  </si>
  <si>
    <t xml:space="preserve">0,627</t>
  </si>
  <si>
    <t xml:space="preserve">631319151R00</t>
  </si>
  <si>
    <t xml:space="preserve">Příplatek za přehlazení povrchu tloušťka mazaniny do 80 mm </t>
  </si>
  <si>
    <t xml:space="preserve">betonové mazaniny min. B 10 ocelovým hladítkem</t>
  </si>
  <si>
    <t xml:space="preserve">631319171R00</t>
  </si>
  <si>
    <t xml:space="preserve">Příplatek za stržení povrchu tloušťka mazaniny do 80 mm </t>
  </si>
  <si>
    <t xml:space="preserve">spodní vrstvy mazaniny latí před vložením výztuže nebo pletiva pro tloušťku obou vrstev mazaniny</t>
  </si>
  <si>
    <t xml:space="preserve">0,4576</t>
  </si>
  <si>
    <t xml:space="preserve">631362021R00</t>
  </si>
  <si>
    <t xml:space="preserve">Výztuž mazanin z betonů a z lehkých betonů ze svařovaných sítí ze svařovaných sítí</t>
  </si>
  <si>
    <t xml:space="preserve">V1 - WC : 3,041*(2,1*2,2+0,2*1,0+1,5*0,6)*1,15*0,001 : </t>
  </si>
  <si>
    <t xml:space="preserve">0,02</t>
  </si>
  <si>
    <t xml:space="preserve">632413102R00</t>
  </si>
  <si>
    <t xml:space="preserve">Potěr ze suchých směsí cementový samonivelační, tloušťky 2 mm, včetně penetrace</t>
  </si>
  <si>
    <t xml:space="preserve">s rozprostřením a uhlazením</t>
  </si>
  <si>
    <t xml:space="preserve">odhad : 20 : </t>
  </si>
  <si>
    <t xml:space="preserve">801</t>
  </si>
  <si>
    <t xml:space="preserve">Napojení na kanalizační šachtu</t>
  </si>
  <si>
    <t xml:space="preserve">831350013RAB</t>
  </si>
  <si>
    <t xml:space="preserve">Kanalizace z trub plastových D 200 mm, hloubka 1,5 m</t>
  </si>
  <si>
    <t xml:space="preserve"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</si>
  <si>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 xml:space="preserve">přeložka kanalizace u V2 - vnitřní část : 6,0+1,5 : </t>
  </si>
  <si>
    <t xml:space="preserve">7,5</t>
  </si>
  <si>
    <t xml:space="preserve">831350013RAC</t>
  </si>
  <si>
    <t xml:space="preserve">Kanalizace z trub plastových D 200 mm, hloubka 2,5 m</t>
  </si>
  <si>
    <t xml:space="preserve">přeložka kanalizace u V2 - vnější část : 5,0 : </t>
  </si>
  <si>
    <t xml:space="preserve">941941051R00</t>
  </si>
  <si>
    <t xml:space="preserve">Montáž lešení lehkého pracovního řadového s podlahami šířky od 1,20 do 1,50 m, výšky do 10 m</t>
  </si>
  <si>
    <t xml:space="preserve">800-3</t>
  </si>
  <si>
    <t xml:space="preserve">včetně kotvení</t>
  </si>
  <si>
    <t xml:space="preserve">V1 : 3,5*5,2+9,0*(2,5+4,0) : </t>
  </si>
  <si>
    <t xml:space="preserve">76,7</t>
  </si>
  <si>
    <t xml:space="preserve">941941052R00</t>
  </si>
  <si>
    <t xml:space="preserve">Montáž lešení lehkého pracovního řadového s podlahami šířky od 1,20 do 1,50 m, výšky přes 10 do 24 m</t>
  </si>
  <si>
    <t xml:space="preserve">kolem schodiště u V3 : 15,0*(5,0*2+11,5) : </t>
  </si>
  <si>
    <t xml:space="preserve">322,5</t>
  </si>
  <si>
    <t xml:space="preserve">941941391R00</t>
  </si>
  <si>
    <t xml:space="preserve">Montáž lešení lehkého pracovního řadového s podlahami příplatek za každý další i započatý měsíc použití lešení_x005F_x000D_
 šířky od 1,20 do 1,50 m a výšky do 10 m</t>
  </si>
  <si>
    <t xml:space="preserve">76,7*3 : </t>
  </si>
  <si>
    <t xml:space="preserve">230,1</t>
  </si>
  <si>
    <t xml:space="preserve">941941392R00</t>
  </si>
  <si>
    <t xml:space="preserve">Montáž lešení lehkého pracovního řadového s podlahami příplatek za každý další i započatý měsíc použití lešení_x005F_x000D_
 šířky od 1,20 do 1,50 m a výšky přes 10 do 24 m</t>
  </si>
  <si>
    <t xml:space="preserve">322,5*3 : </t>
  </si>
  <si>
    <t xml:space="preserve">967,5</t>
  </si>
  <si>
    <t xml:space="preserve">941941851R00</t>
  </si>
  <si>
    <t xml:space="preserve">Demontáž lešení lehkého řadového s podlahami šířky přes 1,2 do 1,5 m, výšky do 10 m</t>
  </si>
  <si>
    <t xml:space="preserve">941941852R00</t>
  </si>
  <si>
    <t xml:space="preserve">Demontáž lešení lehkého řadového s podlahami šířky přes 1,2 do 1,5 m, výšky přes 10 do 24 m</t>
  </si>
  <si>
    <t xml:space="preserve">941955001R00</t>
  </si>
  <si>
    <t xml:space="preserve">Lešení lehké pracovní pomocné pomocné, o výšce lešeňové podlahy do 1,2 m</t>
  </si>
  <si>
    <t xml:space="preserve">kolem výtahů :</t>
  </si>
  <si>
    <t xml:space="preserve">V2 : 1,5*(2,5*3*2+2,5*2) : </t>
  </si>
  <si>
    <t xml:space="preserve">30</t>
  </si>
  <si>
    <t xml:space="preserve">941955102R00</t>
  </si>
  <si>
    <t xml:space="preserve">Lešení lehké pracovní pomocné ve schodišti, o výšce lešeňové podlahy přes 1,5 do 3,5 m</t>
  </si>
  <si>
    <t xml:space="preserve">V3 : 6,8*5,0+1,5*2,0*3*3 : </t>
  </si>
  <si>
    <t xml:space="preserve">943944121R00</t>
  </si>
  <si>
    <t xml:space="preserve">Montáž lešení prostorového těžkého při maximálním zatížení plochy do 3 kPa (300 kg/m2)</t>
  </si>
  <si>
    <t xml:space="preserve">pracovního nebo podpěrného bez podlah do výšky 20 m,</t>
  </si>
  <si>
    <t xml:space="preserve">výtahové šachty :</t>
  </si>
  <si>
    <t xml:space="preserve">V1 : 1,7*1,7*14,0 : </t>
  </si>
  <si>
    <t xml:space="preserve">V2 : 1,8*1,6*11,0 : </t>
  </si>
  <si>
    <t xml:space="preserve">V3 : 1,7*1,7*20,0 : </t>
  </si>
  <si>
    <t xml:space="preserve">129,94</t>
  </si>
  <si>
    <t xml:space="preserve">943944291R00</t>
  </si>
  <si>
    <t xml:space="preserve">Montáž lešení prostorového těžkého příplatek k ceně za každých i započatých 5 m výšky přes 20 do 40 m _x005F_x000D_
 příplatek k ceně za každý další i započatý měsíc použití lešení_x005F_x000D_
 při maximálním zatížení plochy do 3 kPa (300 kg/m2)</t>
  </si>
  <si>
    <t xml:space="preserve">plochy do 3 kPa (300 kg/m2)</t>
  </si>
  <si>
    <t xml:space="preserve">129,94*3 : </t>
  </si>
  <si>
    <t xml:space="preserve">389,82</t>
  </si>
  <si>
    <t xml:space="preserve">943944821R00</t>
  </si>
  <si>
    <t xml:space="preserve">Demontáž lešení prostorového těžkého bez podlah do výšky 20 m, při maximálním zatížení plochy do 3 kPa (300 kg/m2)</t>
  </si>
  <si>
    <t xml:space="preserve">943955141R00</t>
  </si>
  <si>
    <t xml:space="preserve">Montáž lešeňové podlahy ve světlíku nebo šachtě o půdorysné ploše do 6 m2 s příčníky nebo podélníky,  </t>
  </si>
  <si>
    <t xml:space="preserve">V1 : 1,7*1,7*4 : </t>
  </si>
  <si>
    <t xml:space="preserve">V2 : 1,8*1,6*3 : </t>
  </si>
  <si>
    <t xml:space="preserve">V3 : 1,7*1,7*6 : </t>
  </si>
  <si>
    <t xml:space="preserve">37,54</t>
  </si>
  <si>
    <t xml:space="preserve">943955191R00</t>
  </si>
  <si>
    <t xml:space="preserve">Montáž lešeňové podlahy příplatek k ceně za každý další i započatý měsíc použití lešení_x005F_x000D_
 s příčníky nebo podélníky</t>
  </si>
  <si>
    <t xml:space="preserve">37,54*3 : </t>
  </si>
  <si>
    <t xml:space="preserve">112,62</t>
  </si>
  <si>
    <t xml:space="preserve">943955822R00</t>
  </si>
  <si>
    <t xml:space="preserve">Demontáž lešeňové podlahy s příčníky nebo podélníky, výšky přes 10 do 20 m</t>
  </si>
  <si>
    <t xml:space="preserve">944944011R00</t>
  </si>
  <si>
    <t xml:space="preserve">Montáž ochranné sítě z umělých vláken </t>
  </si>
  <si>
    <t xml:space="preserve">944944031R00</t>
  </si>
  <si>
    <t xml:space="preserve">Montáž ochranné sítě příplatek k ceně za každý další i započatý měsíc použití ochranných sítí_x005F_x000D_
 z umělých vláken</t>
  </si>
  <si>
    <t xml:space="preserve">944944081R00</t>
  </si>
  <si>
    <t xml:space="preserve">Demontáž ochranné sítě z umělých vláken </t>
  </si>
  <si>
    <t xml:space="preserve">952901111R00</t>
  </si>
  <si>
    <t xml:space="preserve"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</si>
  <si>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zárubněmi, umytí a vyčištění jiných zasklených a natíraných ploch a zařizovacích předmětů před předáním do užívání světlá výška podlaží do 4 m</t>
  </si>
  <si>
    <t xml:space="preserve">4,0*5,0*3+8,0*5,0 : </t>
  </si>
  <si>
    <t xml:space="preserve">5,0*5,0*3 : </t>
  </si>
  <si>
    <t xml:space="preserve">7,0*8,0*5 : </t>
  </si>
  <si>
    <t xml:space="preserve">455</t>
  </si>
  <si>
    <t xml:space="preserve">953761131R00</t>
  </si>
  <si>
    <t xml:space="preserve">Odvětrání svislé troubami kruhovými PVC průměr 140 x 2,8 mm</t>
  </si>
  <si>
    <t xml:space="preserve">s obetonováním ve stropních prostupech</t>
  </si>
  <si>
    <t xml:space="preserve">výtah šachty : 0,5*4 : </t>
  </si>
  <si>
    <t xml:space="preserve">9501</t>
  </si>
  <si>
    <t xml:space="preserve">Ostatní související práce spojené s napojením a začištěním na stávající konstrukce</t>
  </si>
  <si>
    <t xml:space="preserve">hod</t>
  </si>
  <si>
    <t xml:space="preserve">9511</t>
  </si>
  <si>
    <t xml:space="preserve">Větrací mřížky 200/200mm nerez se sítí proti hmyzu</t>
  </si>
  <si>
    <t xml:space="preserve">962084131R00</t>
  </si>
  <si>
    <t xml:space="preserve">Bourání zdiva příček deskových a sádrových potažených rabicovým pletivem nebo bez pletiva, sádrokartonových bez kovové konstrukce, tloušťky do 100 mm</t>
  </si>
  <si>
    <t xml:space="preserve">801-3</t>
  </si>
  <si>
    <t xml:space="preserve">nebo vybourání otvorů jakýchkoliv rozměrů, včetně pomocného lešení o výšce podlahy do 1900 mm a pro zatížení do 1,5 kPa  (150 kg/m2),</t>
  </si>
  <si>
    <t xml:space="preserve">V2 - 1.NP : 3,3*(0,7*2+0,9*2+2,2) : </t>
  </si>
  <si>
    <t xml:space="preserve">dtto 2.NP : 3,3*5,0 : </t>
  </si>
  <si>
    <t xml:space="preserve">V3 - dřevěná stěna : 1,5*3,4 : </t>
  </si>
  <si>
    <t xml:space="preserve">39,42</t>
  </si>
  <si>
    <t xml:space="preserve">965042141R00</t>
  </si>
  <si>
    <t xml:space="preserve">Bourání podkladů pod dlažby nebo litých celistvých dlažeb a mazanin  betonových nebo z litého asfaltu, tloušťky do 100 mm, plochy přes 4 m2</t>
  </si>
  <si>
    <t xml:space="preserve">V3 : 0,15*1,8*1,5 : </t>
  </si>
  <si>
    <t xml:space="preserve">vyrovnávací rampa v chodbě : 0,1*(2,4*2,2+0,5*1,6) : </t>
  </si>
  <si>
    <t xml:space="preserve">1,013</t>
  </si>
  <si>
    <t xml:space="preserve">966031314R00</t>
  </si>
  <si>
    <t xml:space="preserve">Vybourání částí říms z cihel vyložených do 25 cm tloušťky přes 300 mm</t>
  </si>
  <si>
    <t xml:space="preserve">V3 : 7,2 : </t>
  </si>
  <si>
    <t xml:space="preserve">968072455R00</t>
  </si>
  <si>
    <t xml:space="preserve">Vybourání a vyjmutí kovových rámů a rolet rámů, včetně pomocného lešení o výšce podlahy do 1900 mm a pro zatížení do 1,5 kPa  (150 kg/m2) dveřních zárubní, plochy do 2 m2</t>
  </si>
  <si>
    <t xml:space="preserve">u V2 2.NP : 0,9*2,0 : </t>
  </si>
  <si>
    <t xml:space="preserve">1,8</t>
  </si>
  <si>
    <t xml:space="preserve">968072747R00</t>
  </si>
  <si>
    <t xml:space="preserve">Vybourání a vyjmutí kovových rámů a rolet rámů, včetně pomocného lešení o výšce podlahy do 1900 mm a pro zatížení do 1,5 kPa  (150 kg/m2) stěn výkladních pevných nebo otvíravých, plochy přes 4 m2</t>
  </si>
  <si>
    <t xml:space="preserve">recepce : 5,6*3,25 : </t>
  </si>
  <si>
    <t xml:space="preserve">18,2</t>
  </si>
  <si>
    <t xml:space="preserve">968083003R00</t>
  </si>
  <si>
    <t xml:space="preserve">Vybourání plastových výplní otvorů oken, do 4 m2</t>
  </si>
  <si>
    <t xml:space="preserve">V1 : 1,5*2,2*3+0,8*1,5*4 : </t>
  </si>
  <si>
    <t xml:space="preserve">V2 : 2,7*1,2 : </t>
  </si>
  <si>
    <t xml:space="preserve">17,94</t>
  </si>
  <si>
    <t xml:space="preserve">970251350R00</t>
  </si>
  <si>
    <t xml:space="preserve">Řezání železobetonu hloubka řezu 350 mm</t>
  </si>
  <si>
    <t xml:space="preserve">V2 : 2,5*3*2 : </t>
  </si>
  <si>
    <t xml:space="preserve">971033561R00</t>
  </si>
  <si>
    <t xml:space="preserve">Vybourání otvorů ve zdivu cihelném z jakýchkoliv cihel pálených_x005F_x000D_
 na jakoukoliv maltu vápenou nebo vápenocementovou, plochy do 1 m2, tloušťky do 600 mm</t>
  </si>
  <si>
    <t xml:space="preserve">základovém nebo nadzákladovém,</t>
  </si>
  <si>
    <t xml:space="preserve">Včetně pomocného lešení o výšce podlahy do 1900 mm a pro zatížení do 1,5 kPa  (150 kg/m2).</t>
  </si>
  <si>
    <t xml:space="preserve">V2 pro venkovní vstup do výtahu : 2,9*0,5*0,4 : </t>
  </si>
  <si>
    <t xml:space="preserve">0,58</t>
  </si>
  <si>
    <t xml:space="preserve">971033651R00</t>
  </si>
  <si>
    <t xml:space="preserve">Vybourání otvorů ve zdivu cihelném z jakýchkoliv cihel pálených_x005F_x000D_
 na jakoukoliv maltu vápenou nebo vápenocementovou, plochy do 4 m2, tloušťky do 600 mm</t>
  </si>
  <si>
    <t xml:space="preserve">V1 : 0,8*1,5*2,85*3-0,8*1,5*1,9*3 : </t>
  </si>
  <si>
    <t xml:space="preserve">0,5*1,6*2,85*2 : </t>
  </si>
  <si>
    <t xml:space="preserve">7,98</t>
  </si>
  <si>
    <t xml:space="preserve">971042461R00</t>
  </si>
  <si>
    <t xml:space="preserve">Vybourání otvorů v betonových příčkách a zdech plochy do 0,25 m2, tloušťky do 600 mm</t>
  </si>
  <si>
    <t xml:space="preserve">základových nebo nadzákladových,</t>
  </si>
  <si>
    <t xml:space="preserve">pro přeložku kanalizace : 1 : </t>
  </si>
  <si>
    <t xml:space="preserve">972033691R00</t>
  </si>
  <si>
    <t xml:space="preserve">Vybourání otvorů v klenbách z cihel plochy do 4 m2, tloušťky přes 300 mm</t>
  </si>
  <si>
    <t xml:space="preserve">bez odstranění podlahy a násypu,</t>
  </si>
  <si>
    <t xml:space="preserve">V 1.PP : 1,8*2,2*0,8 : </t>
  </si>
  <si>
    <t xml:space="preserve">3,168</t>
  </si>
  <si>
    <t xml:space="preserve">972055491R00</t>
  </si>
  <si>
    <t xml:space="preserve">Vybourání otvorů ve stropech nebo klenbách z dutých prefabrikátů_x005F_x000D_
 plochy do 1 m2, tloušťky přes 120 mm</t>
  </si>
  <si>
    <t xml:space="preserve">V2 : 2,4*2,8*0,35*2 : </t>
  </si>
  <si>
    <t xml:space="preserve">4,704</t>
  </si>
  <si>
    <t xml:space="preserve">973031151R00</t>
  </si>
  <si>
    <t xml:space="preserve">Vysekání v cihelném zdivu výklenků a kapes výklenků_x005F_x000D_
 na jakoukoliv maltu vápennou nebo vápenocementovou, plochy větší než 0,25 m2</t>
  </si>
  <si>
    <t xml:space="preserve">V3 v 1.PP - rozšíř.šachty : 0,3*2,2*4,0*2 : </t>
  </si>
  <si>
    <t xml:space="preserve">5,28</t>
  </si>
  <si>
    <t xml:space="preserve">974031165R00</t>
  </si>
  <si>
    <t xml:space="preserve">Vysekání rýh v jakémkoliv zdivu cihelném v ploše_x005F_x000D_
 do hloubky 150 mm, šířky do 200 mm</t>
  </si>
  <si>
    <t xml:space="preserve">pro vyrovnávací schody V3 v 1.NP : 1,5*2 : </t>
  </si>
  <si>
    <t xml:space="preserve">974031669R00</t>
  </si>
  <si>
    <t xml:space="preserve">Vysekání rýh v jakémkoliv zdivu cihelném pro vtahování nosníků do zdí, před vybouráním otvorů_x005F_x000D_
 do hloubky 150 mm, při výšce nosníku do 450 mm</t>
  </si>
  <si>
    <t xml:space="preserve">V1 : 2,0*2+2,0*2*3 : </t>
  </si>
  <si>
    <t xml:space="preserve">V2 : 1,8 : </t>
  </si>
  <si>
    <t xml:space="preserve">17,8</t>
  </si>
  <si>
    <t xml:space="preserve">974042567R00</t>
  </si>
  <si>
    <t xml:space="preserve">Vysekání rýh v podlaze betonové do hloubky 150 mm, šířky do 300 mm</t>
  </si>
  <si>
    <t xml:space="preserve">nebo dlažbě s betonovým podkladem</t>
  </si>
  <si>
    <t xml:space="preserve">přeložka kanalizace u V2 : (5,5+1,0)*2 : </t>
  </si>
  <si>
    <t xml:space="preserve">975043121R00</t>
  </si>
  <si>
    <t xml:space="preserve">Jednořadové podchycení stropů pro osazení nosníků pro osazení nosníků do výšky podchycení 3,5 m_x005F_x000D_
 při zatížení hmotnosti přes 750 do 1000 kg/m</t>
  </si>
  <si>
    <t xml:space="preserve">V2 : 3,0*2 : </t>
  </si>
  <si>
    <t xml:space="preserve">6</t>
  </si>
  <si>
    <t xml:space="preserve">765321810R00</t>
  </si>
  <si>
    <t xml:space="preserve">Demontáž azbestocementové krytiny ze čtverců nebo šablon, na bednění s lepenkou, do suti</t>
  </si>
  <si>
    <t xml:space="preserve">800-765</t>
  </si>
  <si>
    <t xml:space="preserve">5,5*4,3+5,6*5,0*2 : </t>
  </si>
  <si>
    <t xml:space="preserve">972950001RA0</t>
  </si>
  <si>
    <t xml:space="preserve">Vybourání otvorů ve stropu z dřevěných trámů dřevěná podlaha, plocha do 1 m2</t>
  </si>
  <si>
    <t xml:space="preserve">Vyříznutí otvoru v dřevěné nášlapné vrstvě podlahy, demontáž palubek tloušťky do 32 mm s polštáři, odstranění násypu tloušťky do 10 cm, vyříznutí otvoru v záklopu, demontáž podbíjení stropu z prken tloušťky do 35 mm s omítkou. Svislá a vodorovná doprava suti, odvoz do 10 km.</t>
  </si>
  <si>
    <t xml:space="preserve">V3 strop nad 3.NP : 6,7*5,0 : </t>
  </si>
  <si>
    <t xml:space="preserve">33,5</t>
  </si>
  <si>
    <t xml:space="preserve">762900030RAB</t>
  </si>
  <si>
    <t xml:space="preserve">Demontáž krovů s bedněním, s laťováním</t>
  </si>
  <si>
    <t xml:space="preserve">AP-PSV</t>
  </si>
  <si>
    <t xml:space="preserve"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</si>
  <si>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 xml:space="preserve">Svislé přemístění ze 2. NP, nebo 1. PP, vodorovné vnitrostaveništní přemístění do 30 m, odvoz na skládku do 10 km. Bez poplatku za skládku.</t>
  </si>
  <si>
    <t xml:space="preserve">půdorysná plocha : 8,5*8,0 : </t>
  </si>
  <si>
    <t xml:space="preserve">68</t>
  </si>
  <si>
    <t xml:space="preserve">999281111R00</t>
  </si>
  <si>
    <t xml:space="preserve">Přesun hmot pro opravy a údržbu objektů pro opravy a údržbu dosavadních objektů včetně vnějších plášťů_x005F_x000D_
 výšky do 25 m,  </t>
  </si>
  <si>
    <t xml:space="preserve">Přesun hmot</t>
  </si>
  <si>
    <t xml:space="preserve">POL7_</t>
  </si>
  <si>
    <t xml:space="preserve">oborů 801, 803, 811 a 812</t>
  </si>
  <si>
    <t xml:space="preserve">00521 R</t>
  </si>
  <si>
    <t xml:space="preserve">Staveniště</t>
  </si>
  <si>
    <t xml:space="preserve">Soubor</t>
  </si>
  <si>
    <t xml:space="preserve">VRN</t>
  </si>
  <si>
    <t xml:space="preserve">POL99_8</t>
  </si>
  <si>
    <t xml:space="preserve">Náklady spojené s provozem staveniště, které vzniknou dodavateli podle podmínek smlouvy.</t>
  </si>
  <si>
    <t xml:space="preserve">005122010R</t>
  </si>
  <si>
    <t xml:space="preserve">Provoz objednatele </t>
  </si>
  <si>
    <t xml:space="preserve">Náklady na ztížené provádění stavebních prací v důsledku nepřerušeného provozu na staveništi nebo v případech nepřerušeného provozu v objektech v nichž se stavební práce provádí.</t>
  </si>
  <si>
    <t xml:space="preserve">711111001RZ1</t>
  </si>
  <si>
    <t xml:space="preserve">Provedení izolace proti zemní vlhkosti natěradly za studena na ploše vodorovné nátěrem penetračním, 1 x nátěr, včetně dodávky penetračního laku ALP</t>
  </si>
  <si>
    <t xml:space="preserve">800-711</t>
  </si>
  <si>
    <t xml:space="preserve">POL1_7</t>
  </si>
  <si>
    <t xml:space="preserve">V1 : 2,2*2,2+2,7*2,6 : </t>
  </si>
  <si>
    <t xml:space="preserve">V2 : 2,5*2,5 : </t>
  </si>
  <si>
    <t xml:space="preserve">V3 : 2,3*2,3 : </t>
  </si>
  <si>
    <t xml:space="preserve">23,4</t>
  </si>
  <si>
    <t xml:space="preserve">711112001RZ1</t>
  </si>
  <si>
    <t xml:space="preserve">Provedení izolace proti zemní vlhkosti natěradly za studena na ploše svislé, včetně pomocného lešení o výšce podlahy do 1900 mm a pro zatížení do 1,5 kPa. nátěrem penetračním, 1x nátěr, včetně dodávky penetračního laku ALP</t>
  </si>
  <si>
    <t xml:space="preserve">dodávky penetračního laku ALP</t>
  </si>
  <si>
    <t xml:space="preserve">711141559RY1</t>
  </si>
  <si>
    <t xml:space="preserve">Provedení izolace proti zemní vlhkosti pásy přitavením vodorovná, 1 vrstva, s dodávkou izolačního pásu se skleněnou nebo polyesterovou vložkou, s minerálním posypem</t>
  </si>
  <si>
    <t xml:space="preserve">Provedení očištění povrchu a natavení jedné vrstvy modifikovaného asfaltového pásu včetně dodávky materiálů.</t>
  </si>
  <si>
    <t xml:space="preserve">711142559RY1</t>
  </si>
  <si>
    <t xml:space="preserve">Provedení izolace proti zemní vlhkosti pásy přitavením svislá, 1 vrstva, s dodávkou izolačního pásu se skleněnou nebo polyesterovou vložkou, s minerálním posypem</t>
  </si>
  <si>
    <t xml:space="preserve">711212002RT2</t>
  </si>
  <si>
    <t xml:space="preserve">Izolace proti vodě stěrka hydroizolační  proti tlakové vodě</t>
  </si>
  <si>
    <t xml:space="preserve">dvouvrstvá</t>
  </si>
  <si>
    <t xml:space="preserve">V1 : 1,3*(1,8*2+2,0*2)+1,8*2,0 : </t>
  </si>
  <si>
    <t xml:space="preserve">V2 : 1,3*(1,6*2+2,0*2)+1,6*2,0 : </t>
  </si>
  <si>
    <t xml:space="preserve">V3 : 1,3*(2,0*2+2,3*2)+2,0*2,3 : </t>
  </si>
  <si>
    <t xml:space="preserve">41,82</t>
  </si>
  <si>
    <t xml:space="preserve">711212601R00</t>
  </si>
  <si>
    <t xml:space="preserve">Izolace proti vodě doplňky_x005F_x000D_
 těsnicí pás š.120 mm do spoje podlaha-stěna</t>
  </si>
  <si>
    <t xml:space="preserve">998711103R00</t>
  </si>
  <si>
    <t xml:space="preserve">Přesun hmot pro izolace proti vodě svisle do 60 m</t>
  </si>
  <si>
    <t xml:space="preserve">50 m vodorovně měřeno od těžiště půdorysné plochy skládky do těžiště půdorysné plochy objektu</t>
  </si>
  <si>
    <t xml:space="preserve">713111111RT2</t>
  </si>
  <si>
    <t xml:space="preserve">Montáž tepelné izolace stropů kladené vrchem, volně, dvouvrstvá</t>
  </si>
  <si>
    <t xml:space="preserve">800-713</t>
  </si>
  <si>
    <t xml:space="preserve">V1 nad šachtou a WC : 2,1*2,2+2,2*2,1 : </t>
  </si>
  <si>
    <t xml:space="preserve">9,24</t>
  </si>
  <si>
    <t xml:space="preserve">713111121RT1</t>
  </si>
  <si>
    <t xml:space="preserve">Montáž tepelné izolace stropů rovných, spodem, uchycení drátem,  </t>
  </si>
  <si>
    <t xml:space="preserve">nad V3 : 5,5*4,3+5,6*5,0*2 : </t>
  </si>
  <si>
    <t xml:space="preserve">713111130R00</t>
  </si>
  <si>
    <t xml:space="preserve">Montáž tepelné izolace stropů vložené mezi krokve,  </t>
  </si>
  <si>
    <t xml:space="preserve">713134211RK5</t>
  </si>
  <si>
    <t xml:space="preserve">Montáž tepelné izolace stropů parotěsná zábrana na stěny s přelepením spojů, včetně dodávky fólie</t>
  </si>
  <si>
    <t xml:space="preserve">713121111R00</t>
  </si>
  <si>
    <t xml:space="preserve">Montáž tepelné izolace podlah  jednovrstvá, bez dodávky materiálu</t>
  </si>
  <si>
    <t xml:space="preserve">V1 WC : 2,1*2,2 : </t>
  </si>
  <si>
    <t xml:space="preserve">4,62</t>
  </si>
  <si>
    <t xml:space="preserve">713121118R00</t>
  </si>
  <si>
    <t xml:space="preserve">Montáž tepelné izolace podlah  Izolace podlah tepelná obložení stěn dilatační páskou, bez dodávky materiálu,  </t>
  </si>
  <si>
    <t xml:space="preserve">2,2*2+2,1*2 : </t>
  </si>
  <si>
    <t xml:space="preserve">8,6</t>
  </si>
  <si>
    <t xml:space="preserve">713131130R00</t>
  </si>
  <si>
    <t xml:space="preserve">Montáž tepelné izolace stěn vložením do nosné rámové konstrukce</t>
  </si>
  <si>
    <t xml:space="preserve">Nařezání izolace na potřebný rouzměr. Vložení izolace do stěny bez dodávky tepelné izolace.</t>
  </si>
  <si>
    <t xml:space="preserve">Včetně pomocného lešení o výšce podlahy do 1900 mm a pro zatížení do 1,5 kPa.</t>
  </si>
  <si>
    <t xml:space="preserve">28375704R</t>
  </si>
  <si>
    <t xml:space="preserve">deska izolační stabilizovaná; pěnový polystyren; rovná hrana; součinitel tepelné vodivosti 0,037 W/mK; obj. hmotnost 20,00 kg/m3</t>
  </si>
  <si>
    <t xml:space="preserve">podlaha V1 WC : 0,14*2,1*2,2*1,03 : </t>
  </si>
  <si>
    <t xml:space="preserve">Strop nad V1 a WC : 0,2*9,24*1,03 : </t>
  </si>
  <si>
    <t xml:space="preserve">2,56964</t>
  </si>
  <si>
    <t xml:space="preserve">63140545R</t>
  </si>
  <si>
    <t xml:space="preserve">deska izolační univerzální; minerální vlákno; rovná hrana; tl. 100,0 mm; součinitel tepelné vodivosti 0,037 W/mK; R = 2,700 m2K/W; obj. hmotnost 30,00 kg/m3; hydrofobizováno</t>
  </si>
  <si>
    <t xml:space="preserve">nad V3 : (5,5*4,3+5,6*5,0*2)*1,03 : </t>
  </si>
  <si>
    <t xml:space="preserve">předsazená stěna u V3 4.NP : 1,8*(5,2*2+7,2)*1,03 : </t>
  </si>
  <si>
    <t xml:space="preserve">114,6699</t>
  </si>
  <si>
    <t xml:space="preserve">631405492R</t>
  </si>
  <si>
    <t xml:space="preserve">deska izolační univerzální; minerální vlákno; rovná hrana; tl. 180,0 mm; součinitel tepelné vodivosti 0,037 W/mK; R = 4,850 m2K/W; obj. hmotnost 30,00 kg/m3; hydrofobizováno</t>
  </si>
  <si>
    <t xml:space="preserve">nad V3 mezi krokve : (5,5*4,3+5,6*5,0*2)*1,03 : </t>
  </si>
  <si>
    <t xml:space="preserve">998713103R00</t>
  </si>
  <si>
    <t xml:space="preserve">Přesun hmot pro izolace tepelné v objektech výšky do 24 m</t>
  </si>
  <si>
    <t xml:space="preserve">50 m vodorovně</t>
  </si>
  <si>
    <t xml:space="preserve">721001</t>
  </si>
  <si>
    <t xml:space="preserve">Vnitřní kanalizace, komplet vč.zemních prací a zedn.přípomocí - 16 m PVC 300, výkop o rozměru 600/900 dl. 10 m, 900/2500 dl. 6 m, napojení do šachty 2x, bourání základu 1 ks, PVC 110 dl. 4,5 m včetně odvětrání, PVC 50 dl. 2,0 m, napojení na stávající kanalizaci 1 ks</t>
  </si>
  <si>
    <t xml:space="preserve">722001</t>
  </si>
  <si>
    <t xml:space="preserve">Vnitřní vodovod , komplet vč.přípomocí - PP 25x3,2 včetně návlekové izolace dl. 20 m, napojení na stávající vodovod 2 ks</t>
  </si>
  <si>
    <t xml:space="preserve">726211321R00</t>
  </si>
  <si>
    <t xml:space="preserve"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</si>
  <si>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 xml:space="preserve">soubor</t>
  </si>
  <si>
    <t xml:space="preserve">800-721</t>
  </si>
  <si>
    <t xml:space="preserve">725014141R00</t>
  </si>
  <si>
    <t xml:space="preserve">Klozetové mísy závěsné pro ZTP, bilé, hluboké splachování, zadní, včetně sedátka, šířka 360 mm, hloubka 700 mm, výška 480 mm</t>
  </si>
  <si>
    <t xml:space="preserve">725017153R00</t>
  </si>
  <si>
    <t xml:space="preserve">Umyvadlo invalidní, bílé, šířka 640 mm, hloubka 550 mm</t>
  </si>
  <si>
    <t xml:space="preserve">725291111R00</t>
  </si>
  <si>
    <t xml:space="preserve">Invalidní program madlo jednoduché pevné, rozměr 300 mm, bílé</t>
  </si>
  <si>
    <t xml:space="preserve">725291114R00</t>
  </si>
  <si>
    <t xml:space="preserve">Invalidní program madlo jednoduché pevné, rozměr 600 mm, bílé</t>
  </si>
  <si>
    <t xml:space="preserve">725291136R00</t>
  </si>
  <si>
    <t xml:space="preserve">Invalidní program madlo dvojité sklopné, rozměr 830 mm, bílé</t>
  </si>
  <si>
    <t xml:space="preserve">725829301R00</t>
  </si>
  <si>
    <t xml:space="preserve">Montáž baterií umyvadlových a dřezových umyvadlové a dřezové stojánkové</t>
  </si>
  <si>
    <t xml:space="preserve">998725103R00</t>
  </si>
  <si>
    <t xml:space="preserve">Přesun hmot pro zařizovací předměty v objektech výšky do 24 m</t>
  </si>
  <si>
    <t xml:space="preserve">vodorovně do 50 m</t>
  </si>
  <si>
    <t xml:space="preserve">55145000R</t>
  </si>
  <si>
    <t xml:space="preserve">baterie umyvadlová směšovací; stojánková; ovládání pákové, s otevíráním odpadu; povrch chrom; v. výtoku 53 mm</t>
  </si>
  <si>
    <t xml:space="preserve">766416143R00</t>
  </si>
  <si>
    <t xml:space="preserve">Montáž obložení stěn, sloupů a pilířů o ploše přes 5 m2, panely obkladovými, z aglomerovaných desek, velikosti přes 1,5 m2</t>
  </si>
  <si>
    <t xml:space="preserve">800-766</t>
  </si>
  <si>
    <t xml:space="preserve">Včetně našroubování soklu.</t>
  </si>
  <si>
    <t xml:space="preserve">766417111R00</t>
  </si>
  <si>
    <t xml:space="preserve">Montáž obložení stěn, sloupů a pilířů doplňkové konstrukce podkladový rošt pod obložení stěn</t>
  </si>
  <si>
    <t xml:space="preserve">141,7/0,5 : </t>
  </si>
  <si>
    <t xml:space="preserve">283,4</t>
  </si>
  <si>
    <t xml:space="preserve">762100020RA0</t>
  </si>
  <si>
    <t xml:space="preserve">Kompletní konstrukce krovů dřevěná, laťování jednoduché, bednění celoplošné, lepenka,  </t>
  </si>
  <si>
    <t xml:space="preserve">POL2_7</t>
  </si>
  <si>
    <t xml:space="preserve">Konstrukce krovu stojaté stolice, spojovací prostředky, ukotvení pozednic, profilování zhlaví trámů, bednění, pojistná hydroizolace, laťování, bednění přesahů střechy obkladem pero-drážka, nátěru podhledu přesahu lazurovacím lakem.</t>
  </si>
  <si>
    <t xml:space="preserve">V1 nad šachtou : 2,5*2,3 : </t>
  </si>
  <si>
    <t xml:space="preserve">dtto nad WC : 2,6*2,1 : </t>
  </si>
  <si>
    <t xml:space="preserve">11,21</t>
  </si>
  <si>
    <t xml:space="preserve">762100020RAB</t>
  </si>
  <si>
    <t xml:space="preserve">Kompletní konstrukce krovů dřevěná, laťování dvojité, bednění celoplošné, lepenka,  </t>
  </si>
  <si>
    <t xml:space="preserve">Konstrukce krovu stojaté stolice, spojovací prostředky, ukotvení pozednic, profilování zhlaví trámů, bednění, pojistná hydroizolace, kontralatě, laťování, bednění přesahů střechy obkladem pero-drážka, nátěru podhledu přesahu lazurovacím lakem.</t>
  </si>
  <si>
    <t xml:space="preserve">59590740R</t>
  </si>
  <si>
    <t xml:space="preserve">deska cementotřísková l = 3 350 mm; š = 1 250 mm; tl. 18,0 mm; povrch hladký</t>
  </si>
  <si>
    <t xml:space="preserve">141,7*1,1 : </t>
  </si>
  <si>
    <t xml:space="preserve">155,87</t>
  </si>
  <si>
    <t xml:space="preserve">60510002R</t>
  </si>
  <si>
    <t xml:space="preserve">lať jehličnaté(SM/JD); průřez 24 cm2; jakost I; l = 3 000 až 5 000 mm</t>
  </si>
  <si>
    <t xml:space="preserve">283,4*1,1 : </t>
  </si>
  <si>
    <t xml:space="preserve">311,74</t>
  </si>
  <si>
    <t xml:space="preserve">998762103R00</t>
  </si>
  <si>
    <t xml:space="preserve">Přesun hmot pro konstrukce tesařské v objektech výšky do 24 m</t>
  </si>
  <si>
    <t xml:space="preserve">800-762</t>
  </si>
  <si>
    <t xml:space="preserve">764311201RT1</t>
  </si>
  <si>
    <t xml:space="preserve">Krytiny z pozinkovaného plechu výroba a montáž hladké střešní krytiny s úpravou krytiny u okapů, prostupů a výčnělků_x005F_x000D_
 z tabulí velikosti 2 000 x 1000 mm, sklonu do 30°</t>
  </si>
  <si>
    <t xml:space="preserve">800-764</t>
  </si>
  <si>
    <t xml:space="preserve">V1 nad šachtou a WC : 2,5*2,5+3,0*2,8 : </t>
  </si>
  <si>
    <t xml:space="preserve">14,65</t>
  </si>
  <si>
    <t xml:space="preserve">764322220R00</t>
  </si>
  <si>
    <t xml:space="preserve">Oplechování z pozinkovaného plechu výroba a montáž oplechování, včetně zhotovení rohů, spojů a dilatací_x005F_x000D_
 okapů na střechách s tvrdou krytinou, rš 330 mm</t>
  </si>
  <si>
    <t xml:space="preserve">V3 : 8,5+5,0*2 : </t>
  </si>
  <si>
    <t xml:space="preserve">18,5</t>
  </si>
  <si>
    <t xml:space="preserve">764331230R00</t>
  </si>
  <si>
    <t xml:space="preserve">Lemování z pozinkovaného plechu výroba a montáž lemování zdí_x005F_x000D_
 na střechách s tvrdou krytinou včetně rohů a ukončení před požární zdí, rš 330 mm</t>
  </si>
  <si>
    <t xml:space="preserve">V1 : 2,6 : </t>
  </si>
  <si>
    <t xml:space="preserve">2,6</t>
  </si>
  <si>
    <t xml:space="preserve">764352203R00</t>
  </si>
  <si>
    <t xml:space="preserve">Žlaby z pozinkovaného plechu výroba a montáž žlabů včetně háků, čel, rohů, rovných hrdel a dilatací_x005F_x000D_
 podokapních půlkulatých, rš 330 mm</t>
  </si>
  <si>
    <t xml:space="preserve">V1 nad šachtou a WC : 2,6+2,8 : </t>
  </si>
  <si>
    <t xml:space="preserve">5,4</t>
  </si>
  <si>
    <t xml:space="preserve">764355201R00</t>
  </si>
  <si>
    <t xml:space="preserve">Žlaby z pozinkovaného plechu výroba a montáž žlabů včetně háků, čel, rohů, rovných hrdel a dilatací_x005F_x000D_
 nástřešních oblého tvaru, rš 500 mm</t>
  </si>
  <si>
    <t xml:space="preserve">764392251R00</t>
  </si>
  <si>
    <t xml:space="preserve">Ostatní střešní prvky z pozinkovaného plechu výroba a montáž _x005F_x000D_
 úžlabí s klínovým těsněním, rš 660 mm</t>
  </si>
  <si>
    <t xml:space="preserve">Dodávka a montáž těsnícího pásu. Montáž naohýbaného a upraveného úžlabí včetně spojovacích prostředků.</t>
  </si>
  <si>
    <t xml:space="preserve">V3 : 7,6*2 : </t>
  </si>
  <si>
    <t xml:space="preserve">764430260R00</t>
  </si>
  <si>
    <t xml:space="preserve">Oplechování zdí a nadezdívek z pozinkovaného plechu výroba a montáž _x005F_x000D_
 rš 750 mm</t>
  </si>
  <si>
    <t xml:space="preserve">včetně rohů</t>
  </si>
  <si>
    <t xml:space="preserve">V1 atika střechy nad WC : 2,6*2+2,1*2 : </t>
  </si>
  <si>
    <t xml:space="preserve">9,4</t>
  </si>
  <si>
    <t xml:space="preserve">764355801R00</t>
  </si>
  <si>
    <t xml:space="preserve">Demontáž žlabů nástřešních oblého tvaru, rš 500 mm, sklonu přes 30 do 45°</t>
  </si>
  <si>
    <t xml:space="preserve">764392841R00</t>
  </si>
  <si>
    <t xml:space="preserve">Demontáž ostatních prvků střešních úžlabí, rš 500 mm, sklonu přes 30 do 45°</t>
  </si>
  <si>
    <t xml:space="preserve">76401</t>
  </si>
  <si>
    <t xml:space="preserve">Přesunutí dešťového svodu u V1</t>
  </si>
  <si>
    <t xml:space="preserve">kpl</t>
  </si>
  <si>
    <t xml:space="preserve">998764103R00</t>
  </si>
  <si>
    <t xml:space="preserve">Přesun hmot pro konstrukce klempířské v objektech výšky do 24 m</t>
  </si>
  <si>
    <t xml:space="preserve">765328552RT1</t>
  </si>
  <si>
    <t xml:space="preserve">Krytina vláknocementová,  čtverci nebo šablonami doplňky, hřeben</t>
  </si>
  <si>
    <t xml:space="preserve">Dodávka a montáž hřebenáče a spojovacích prostředků.</t>
  </si>
  <si>
    <t xml:space="preserve">765328652RT1</t>
  </si>
  <si>
    <t xml:space="preserve">Krytina vláknocementová,  čtverci nebo šablonami doplňky, nároží</t>
  </si>
  <si>
    <t xml:space="preserve">765320034RAA</t>
  </si>
  <si>
    <t xml:space="preserve">Zastřešení vláknocementovou krytinou skládanou, střech složitých, šablona 400x400x4 mm, jednoduché krytí, na bednění</t>
  </si>
  <si>
    <t xml:space="preserve">Zastřešení valbových, stanových a mansardových střech. Pokrytí hřebenu hřebenáči (1 m hřebenu/10 m2 střechy).  Založení u okapu (2 m/10 m2 střechy). Protisněhová zábrana (2 kusy/10 m2). Výlez na střechu (1 kus/100 m2).</t>
  </si>
  <si>
    <t xml:space="preserve">998765103R00</t>
  </si>
  <si>
    <t xml:space="preserve">Přesun hmot pro krytiny tvrdé v objektech výšky do 24 m</t>
  </si>
  <si>
    <t xml:space="preserve">766661122R00</t>
  </si>
  <si>
    <t xml:space="preserve">Montáž dveřních křídel kompletizovaných otevíravých ,  , do ocelové nebo fošnové zárubně, jednokřídlových, šířky přes 800 mm</t>
  </si>
  <si>
    <t xml:space="preserve">766670011R00</t>
  </si>
  <si>
    <t xml:space="preserve">Montáž obložkové zárubně a dveřního křídla jednokřídlového</t>
  </si>
  <si>
    <t xml:space="preserve">766670021R00</t>
  </si>
  <si>
    <t xml:space="preserve">Montáž kliky a štítku </t>
  </si>
  <si>
    <t xml:space="preserve">54914620R</t>
  </si>
  <si>
    <t xml:space="preserve">kování interiérové kliky se štíty pro klíč; povrch - kliky pochromované; povrch - štíty leštěná nerez</t>
  </si>
  <si>
    <t xml:space="preserve">RTS 15/ II</t>
  </si>
  <si>
    <t xml:space="preserve">61161804R</t>
  </si>
  <si>
    <t xml:space="preserve">dveře vnitřní š = 900 mm; h = 1 970,0 mm; dýhované, hladké; otevíravé; počet křídel 1; plné; dub, buk, jasan, mahagon</t>
  </si>
  <si>
    <t xml:space="preserve">611815304R</t>
  </si>
  <si>
    <t xml:space="preserve">zárubeň dřevěná obkladová; otočná; pro dveře jednokřídlové; š průchodu 900 mm; h průchodu 1 970 mm; tloušťka stěny 260 až 350 mm; dýha; dub, buk, jasan, mahagon</t>
  </si>
  <si>
    <t xml:space="preserve">998766103R00</t>
  </si>
  <si>
    <t xml:space="preserve">Přesun hmot pro konstrukce truhlářské v objektech výšky do 24 m</t>
  </si>
  <si>
    <t xml:space="preserve">76701</t>
  </si>
  <si>
    <t xml:space="preserve">D+M zábradlí schodiště litinové (kopie stávajícího)</t>
  </si>
  <si>
    <t xml:space="preserve">V3 (zrcátko nové schodiště+4.NP) : 2,3*3+0,6+0,5+2,6+0,4 : </t>
  </si>
  <si>
    <t xml:space="preserve">11</t>
  </si>
  <si>
    <t xml:space="preserve">76702</t>
  </si>
  <si>
    <t xml:space="preserve">Kotvení výtahové šachty V1</t>
  </si>
  <si>
    <t xml:space="preserve">76703</t>
  </si>
  <si>
    <t xml:space="preserve">Kotvení výtahové šachty V3</t>
  </si>
  <si>
    <t xml:space="preserve">76704</t>
  </si>
  <si>
    <t xml:space="preserve">D+M madla nového schodiště do půdní vestavby (ocel+buk+nátěr), vč.kotvení do zdiva</t>
  </si>
  <si>
    <t xml:space="preserve">3,3*3 : </t>
  </si>
  <si>
    <t xml:space="preserve">9,9</t>
  </si>
  <si>
    <t xml:space="preserve">76711</t>
  </si>
  <si>
    <t xml:space="preserve">Úprava šatnových kójí u V2 - 1.PP - odstranění 8 m šatnové drátěné konstrukce včetně 3 ks dveří a opětovná montáž 6 m včetně 3 ks dveří</t>
  </si>
  <si>
    <t xml:space="preserve">76731</t>
  </si>
  <si>
    <t xml:space="preserve">Ocelová konstrukce výtahové šachty V3, vč.základního a vrchního nátěru</t>
  </si>
  <si>
    <t xml:space="preserve">kg</t>
  </si>
  <si>
    <t xml:space="preserve">Jäkl 80/80/8mm : 17,36*(20,5*4+3,0*2+3,0*4+1,7*4*15) : </t>
  </si>
  <si>
    <t xml:space="preserve">pomocný materiál : 3500*0,1 : </t>
  </si>
  <si>
    <t xml:space="preserve">3856,72</t>
  </si>
  <si>
    <t xml:space="preserve">76901</t>
  </si>
  <si>
    <t xml:space="preserve">D+M plast prosklené stěny s dveřmi 365/325cm - V2 - 1.NP, recepce</t>
  </si>
  <si>
    <t xml:space="preserve">76902</t>
  </si>
  <si>
    <t xml:space="preserve">D+M plast okno pevné 155/200   dekor dřevo, sklo bezpečnostní 1,1, recepce</t>
  </si>
  <si>
    <t xml:space="preserve">76903</t>
  </si>
  <si>
    <t xml:space="preserve">D+M plast okno 100/150 2-kř  dekor dřevo, sklo 1,1, OS</t>
  </si>
  <si>
    <t xml:space="preserve">76904</t>
  </si>
  <si>
    <t xml:space="preserve">D+M vnějších parapetů extrud.Al+boční krytky š.20cm</t>
  </si>
  <si>
    <t xml:space="preserve">76905</t>
  </si>
  <si>
    <t xml:space="preserve">D+M plast okna fix 125/135cm, U=1,1</t>
  </si>
  <si>
    <t xml:space="preserve">76906</t>
  </si>
  <si>
    <t xml:space="preserve">D+M plast.okna 235/135 cm, U=1,1, recepce</t>
  </si>
  <si>
    <t xml:space="preserve">771111121R00</t>
  </si>
  <si>
    <t xml:space="preserve">Doplňkové práce při kladení dlažeb montáž podlahových lišt dilatačních</t>
  </si>
  <si>
    <t xml:space="preserve">800-771</t>
  </si>
  <si>
    <t xml:space="preserve">1,5*5+1,6+1,5+1,6+1,2*4 : </t>
  </si>
  <si>
    <t xml:space="preserve">1,1*4+1,4+0,9 : </t>
  </si>
  <si>
    <t xml:space="preserve">1,1+1,6*3 : </t>
  </si>
  <si>
    <t xml:space="preserve">vyrovn.rampa : 2,2+1,6 : </t>
  </si>
  <si>
    <t xml:space="preserve">33,4</t>
  </si>
  <si>
    <t xml:space="preserve">771475014R00</t>
  </si>
  <si>
    <t xml:space="preserve">Montáž soklíků z dlaždic keramických výšky 100 mm, soklíků vodorovných, kladených do flexibilního tmele</t>
  </si>
  <si>
    <t xml:space="preserve">V1 : (1,0*2+0,3*3)*4+1,0*4+0,3*4 : </t>
  </si>
  <si>
    <t xml:space="preserve">V2 : 2,5+2,4+1,8+0,2*2-1,0+1,2+0,7+0,4*2 : </t>
  </si>
  <si>
    <t xml:space="preserve">2,4+2,2+2,5+1,6+0,2*2-1,1+0,2+0,7*2+4,0+2,3+2,6 : </t>
  </si>
  <si>
    <t xml:space="preserve">8,5+2,0+0,8+2,3+2,4+2,9+3,6+0,2+0,7-1,1-0,9*2 : </t>
  </si>
  <si>
    <t xml:space="preserve">V3 : 2,0*2+1,5+0,1*2+1,0*2-1,0 : </t>
  </si>
  <si>
    <t xml:space="preserve">1,8+1,9+1,8*2-0,9*2+1,0*2+0,8*2+0,5 : </t>
  </si>
  <si>
    <t xml:space="preserve">1,0*2+1,6-1,1+2,0*4+0,6*2+0,7*6+0,3*2+0,4*2 : </t>
  </si>
  <si>
    <t xml:space="preserve">vyrovn.rampa : 3,0*2+0,3+0,5 : </t>
  </si>
  <si>
    <t xml:space="preserve">105</t>
  </si>
  <si>
    <t xml:space="preserve">771475034R00</t>
  </si>
  <si>
    <t xml:space="preserve">Montáž soklíků z dlaždic keramických výšky 100 mm, soklíků schodišťových stupňovitých, kladených do flexibilního tmele</t>
  </si>
  <si>
    <t xml:space="preserve">V3 1.NP+3.NP : 1,3*2+0,17*8+(2,7*2+0,17*10*2)*3 : </t>
  </si>
  <si>
    <t xml:space="preserve">30,36</t>
  </si>
  <si>
    <t xml:space="preserve">771479001R00</t>
  </si>
  <si>
    <t xml:space="preserve">Montáž soklíků z dlaždic keramických Řezání dlaždic pro soklíky</t>
  </si>
  <si>
    <t xml:space="preserve">771575109RT5</t>
  </si>
  <si>
    <t xml:space="preserve">Montáž podlah z dlaždic keramických 300 x 300 mm, režných nebo glazovaných, hladkých, kladených do flexibilního tmele</t>
  </si>
  <si>
    <t xml:space="preserve">V1 vstupy do výtahu : (0,9*1,5+0,2*1,2)*4+1,0*1,6 : </t>
  </si>
  <si>
    <t xml:space="preserve">WC : 2,1*2,2+0,2*1,0+1,5*0,6 : </t>
  </si>
  <si>
    <t xml:space="preserve">V2 1.PP : 5,2*6,0-2,4*2,3+1,4*0,8 : </t>
  </si>
  <si>
    <t xml:space="preserve">1.a 2.NP : 8,0*3,0-2,4*2,2+3,5*3,5-2,4*2,2 : </t>
  </si>
  <si>
    <t xml:space="preserve">V3 1.PP : 2,0*1,5+0,8*1,1 : </t>
  </si>
  <si>
    <t xml:space="preserve">1.NP mezipodesta+vstup do výtahu : 1,9*1,8+0,5*1,6+1,7*1,0 : </t>
  </si>
  <si>
    <t xml:space="preserve">2.NP vstup do výtahu : 1,6*1,0 : </t>
  </si>
  <si>
    <t xml:space="preserve">3.NP mezipodesty+vstup do výtahu : 2,2*2,2*2+1,6*1,0 : </t>
  </si>
  <si>
    <t xml:space="preserve">vyrovnávací rampa v chodbě : 2,4*2,2+1,6*0,5 : </t>
  </si>
  <si>
    <t xml:space="preserve">94,93</t>
  </si>
  <si>
    <t xml:space="preserve">771578011RT1</t>
  </si>
  <si>
    <t xml:space="preserve">Zvláštní úpravy spár spára podlaha-stěna silikonem</t>
  </si>
  <si>
    <t xml:space="preserve">vč. dodávky a montáže silikonu.</t>
  </si>
  <si>
    <t xml:space="preserve">WC u V1 : 2,1*2+2,0 : </t>
  </si>
  <si>
    <t xml:space="preserve">6,2</t>
  </si>
  <si>
    <t xml:space="preserve">771579793R00</t>
  </si>
  <si>
    <t xml:space="preserve">Příplatky k položkám montáže podlah keramických příplatek za spárovací hmotu - plošně</t>
  </si>
  <si>
    <t xml:space="preserve">59760175.AR</t>
  </si>
  <si>
    <t xml:space="preserve">profil dilatační PVC</t>
  </si>
  <si>
    <t xml:space="preserve">59764203R</t>
  </si>
  <si>
    <t xml:space="preserve">dlažba keramická š = 300 mm; l = 300 mm; h = 9,0 mm; povrch matný; pro interiér i exteriér</t>
  </si>
  <si>
    <t xml:space="preserve">94,93*1,1 : </t>
  </si>
  <si>
    <t xml:space="preserve">104,423</t>
  </si>
  <si>
    <t xml:space="preserve">59764250R</t>
  </si>
  <si>
    <t xml:space="preserve">dlažba keramická balkónová tvarovka; š = 298 mm; l = 150 mm; h = 9,0 mm; povrch matný; pro interiér i exteriér</t>
  </si>
  <si>
    <t xml:space="preserve">135,4/0,3*1,1 : </t>
  </si>
  <si>
    <t xml:space="preserve">496,46667</t>
  </si>
  <si>
    <t xml:space="preserve">998771103R00</t>
  </si>
  <si>
    <t xml:space="preserve">Přesun hmot pro podlahy z dlaždic v objektech výšky do 24 m</t>
  </si>
  <si>
    <t xml:space="preserve">781415015R00</t>
  </si>
  <si>
    <t xml:space="preserve">Montáž obkladů vnitřních z obkládaček pórovinových  , 200 x 200, nebo 300 x 150 mm, lepených do flexibilního tmele</t>
  </si>
  <si>
    <t xml:space="preserve">781419705R00</t>
  </si>
  <si>
    <t xml:space="preserve">Montáž obkladů vnitřních z obkládaček pórovinových příplatky k položkám montáže obkladů vnitřních z obkladaček pórovinových příplatek za spárovací hmotu - plošně</t>
  </si>
  <si>
    <t xml:space="preserve">781491001R00</t>
  </si>
  <si>
    <t xml:space="preserve">Lišty k obkladům bez dodávky materiálu</t>
  </si>
  <si>
    <t xml:space="preserve">2,1+1,0*3 : </t>
  </si>
  <si>
    <t xml:space="preserve">5,1</t>
  </si>
  <si>
    <t xml:space="preserve">781775008RU7</t>
  </si>
  <si>
    <t xml:space="preserve">Montáž obkladů vnějších stěn z dlaždic keramických kladených do tmele režných nebo glazovaných, hladkých, 250 x 65 mm, kladených do flexibilního tmele</t>
  </si>
  <si>
    <t xml:space="preserve">28342442R</t>
  </si>
  <si>
    <t xml:space="preserve">profil dilatační PVC; š = 56,0 mm; h = 10,0 mm</t>
  </si>
  <si>
    <t xml:space="preserve">59777100R</t>
  </si>
  <si>
    <t xml:space="preserve">obklad keramický pásek fasádní; š = 65 mm; l = 250 mm; h = 8,0 mm; pro exteriér; glazovaný</t>
  </si>
  <si>
    <t xml:space="preserve">POL3_</t>
  </si>
  <si>
    <t xml:space="preserve">597813700R</t>
  </si>
  <si>
    <t xml:space="preserve">obklad keramický š = 250 mm; l = 330 mm; h = 7,0 mm; pro interiér; barva bílá; mat</t>
  </si>
  <si>
    <t xml:space="preserve">15,2*1,1 : </t>
  </si>
  <si>
    <t xml:space="preserve">16,72</t>
  </si>
  <si>
    <t xml:space="preserve">998781103R00</t>
  </si>
  <si>
    <t xml:space="preserve">Přesun hmot pro obklady keramické v objektech výšky do 24 m</t>
  </si>
  <si>
    <t xml:space="preserve">772231303R00</t>
  </si>
  <si>
    <t xml:space="preserve">Montáž obkladu stupňů deskami z tvrdých kamenů stupnicovými deskami pravoúhlými nebo kosoúhlými, tloušťky 40 a 50 mm</t>
  </si>
  <si>
    <t xml:space="preserve">800-782</t>
  </si>
  <si>
    <t xml:space="preserve">s přímou nebo zakřivenou výstupní čárou</t>
  </si>
  <si>
    <t xml:space="preserve">V3 stupně : 2,0*30 : </t>
  </si>
  <si>
    <t xml:space="preserve">V3 - 1.NP 4 stupně : 1,85*4 : </t>
  </si>
  <si>
    <t xml:space="preserve">67,4</t>
  </si>
  <si>
    <t xml:space="preserve">772231413R00</t>
  </si>
  <si>
    <t xml:space="preserve">Montáž obkladu stupňů deskami z tvrdých kamenů podstupnicovými deskami výšky do 200 mm, tloušťky do 30 mm včetně</t>
  </si>
  <si>
    <t xml:space="preserve">58382143R</t>
  </si>
  <si>
    <t xml:space="preserve">obklad kamenný deska; žula; h = 30,0 mm; plocha 0,25 až 0,48 m2; povrch smirkovaný</t>
  </si>
  <si>
    <t xml:space="preserve">67,4*0,16*1,1 : </t>
  </si>
  <si>
    <t xml:space="preserve">11,8624</t>
  </si>
  <si>
    <t xml:space="preserve">58382155R</t>
  </si>
  <si>
    <t xml:space="preserve">obklad kamenný deska; žula; h = 50,0 mm; plocha 0,25 až 0,48 m2; povrch smirkovaný</t>
  </si>
  <si>
    <t xml:space="preserve">67,4*0,35*1,1 : </t>
  </si>
  <si>
    <t xml:space="preserve">25,949</t>
  </si>
  <si>
    <t xml:space="preserve">998782103R00</t>
  </si>
  <si>
    <t xml:space="preserve">Přesun hmot pro kamenné obklady v objektech výšky do 60 m</t>
  </si>
  <si>
    <t xml:space="preserve">783225100R00</t>
  </si>
  <si>
    <t xml:space="preserve">Nátěry kov.stavebních doplňk.konstrukcí syntetické dvojnásobné + 1x email,  </t>
  </si>
  <si>
    <t xml:space="preserve">800-783</t>
  </si>
  <si>
    <t xml:space="preserve">včetně pomocného lešení.</t>
  </si>
  <si>
    <t xml:space="preserve">zárubně : 1,5*2 : </t>
  </si>
  <si>
    <t xml:space="preserve">783893232R00</t>
  </si>
  <si>
    <t xml:space="preserve">Nátěr betonových povrchů vodotěsný antikorozní, podlah, dvojnásobný</t>
  </si>
  <si>
    <t xml:space="preserve">podlahová bet.deska výtah šachet : 1,8*1,8+1,6*1,8+1,9*2,2 : </t>
  </si>
  <si>
    <t xml:space="preserve">10,3</t>
  </si>
  <si>
    <t xml:space="preserve">784161501R00</t>
  </si>
  <si>
    <t xml:space="preserve">Příprava povrchu Penetrace (napouštění) podkladu disperzní, jednonásobná</t>
  </si>
  <si>
    <t xml:space="preserve">800-784</t>
  </si>
  <si>
    <t xml:space="preserve">na nových omítkách : 508,25+23,0 : </t>
  </si>
  <si>
    <t xml:space="preserve">na SDK : 111,33+15,5*2 : </t>
  </si>
  <si>
    <t xml:space="preserve">ostatní související plochy odhad : 500 : </t>
  </si>
  <si>
    <t xml:space="preserve">1173,58</t>
  </si>
  <si>
    <t xml:space="preserve">784165522R00</t>
  </si>
  <si>
    <t xml:space="preserve">Malby z malířských směsí disperzních,  , barevné, dvojnásobné</t>
  </si>
  <si>
    <t xml:space="preserve">78701</t>
  </si>
  <si>
    <t xml:space="preserve">Zaslepení oken folií</t>
  </si>
  <si>
    <t xml:space="preserve">V2 : 2,5*2,5*2 : </t>
  </si>
  <si>
    <t xml:space="preserve">12,5</t>
  </si>
  <si>
    <t xml:space="preserve">79901</t>
  </si>
  <si>
    <t xml:space="preserve">D+M ručních hasících přístrojů práškových 21A</t>
  </si>
  <si>
    <t xml:space="preserve">979011111R00</t>
  </si>
  <si>
    <t xml:space="preserve">Svislá doprava suti a vybouraných hmot za prvé podlaží nad nebo pod základním podlažím</t>
  </si>
  <si>
    <t xml:space="preserve">Přesun suti</t>
  </si>
  <si>
    <t xml:space="preserve">POL8_</t>
  </si>
  <si>
    <t xml:space="preserve">979081111R00</t>
  </si>
  <si>
    <t xml:space="preserve">Odvoz suti a vybouraných hmot na skládku do 1 km</t>
  </si>
  <si>
    <t xml:space="preserve">Včetně naložení na dopravní prostředek a složení na skládku, bez poplatku za skládku.</t>
  </si>
  <si>
    <t xml:space="preserve">979081121R00</t>
  </si>
  <si>
    <t xml:space="preserve">Odvoz suti a vybouraných hmot na skládku příplatek za každý další 1 km</t>
  </si>
  <si>
    <t xml:space="preserve">979082111R00</t>
  </si>
  <si>
    <t xml:space="preserve">Vnitrostaveništní doprava suti a vybouraných hmot do 10 m</t>
  </si>
  <si>
    <t xml:space="preserve">979990001R00</t>
  </si>
  <si>
    <t xml:space="preserve">Poplatek za skládku stavební suti</t>
  </si>
  <si>
    <t xml:space="preserve">33001</t>
  </si>
  <si>
    <t xml:space="preserve">D+M výtahu V1</t>
  </si>
  <si>
    <t xml:space="preserve">POL1_9</t>
  </si>
  <si>
    <t xml:space="preserve">33002</t>
  </si>
  <si>
    <t xml:space="preserve">D+M výtahu V2</t>
  </si>
  <si>
    <t xml:space="preserve">33003</t>
  </si>
  <si>
    <t xml:space="preserve">D+M výtahu V3</t>
  </si>
  <si>
    <t xml:space="preserve">SUM</t>
  </si>
  <si>
    <t xml:space="preserve">END</t>
  </si>
  <si>
    <t xml:space="preserve">zazd. oken  v nadezdívce : 0,8*0,5*20 : </t>
  </si>
  <si>
    <t xml:space="preserve">413231221R00</t>
  </si>
  <si>
    <t xml:space="preserve">Zazdívka zhlaví jakýmikoliv cihlami pálenými stropních trámů o průřezu trámu přes 2000 do 4000 mm2</t>
  </si>
  <si>
    <t xml:space="preserve">pod nové stropní trámy : 0,1*0,3*(25,2*2+27,5) : </t>
  </si>
  <si>
    <t xml:space="preserve">2,337</t>
  </si>
  <si>
    <t xml:space="preserve">0,1*(25,2*4+27,5*2) : </t>
  </si>
  <si>
    <t xml:space="preserve">15,58</t>
  </si>
  <si>
    <t xml:space="preserve">3xR 10 : 0,617*3*(25,2*2+28,0)*1,1*0,001 : </t>
  </si>
  <si>
    <t xml:space="preserve">0,15963</t>
  </si>
  <si>
    <t xml:space="preserve">342261211R00</t>
  </si>
  <si>
    <t xml:space="preserve">Příčky z desek sádrokartonových dvojité opláštění, jednoduchá konstrukce CW 50  tloušťka příčky 100 mm, desky standard, tloušťky 12,5 mm, tloušťka izolace 40 mm</t>
  </si>
  <si>
    <t xml:space="preserve">příčky mezi chodbami : (3,2*0,8+3,2*2,5)*2+3,2*(2,7+3,5)+3,0*2,4+3,4*2,5*2-1,0*2,45*2-0,8*2,0*2-0,9*2,0-0,6*2,0 : </t>
  </si>
  <si>
    <t xml:space="preserve">54,06</t>
  </si>
  <si>
    <t xml:space="preserve">342261211RS1</t>
  </si>
  <si>
    <t xml:space="preserve">mezi kabinety a chodbami : 3,2*(5,2+14,6+4,2+10,0)-3,0*2,0/2*3-0,8*2,45*3-0,8*2,0 : </t>
  </si>
  <si>
    <t xml:space="preserve">92,32</t>
  </si>
  <si>
    <t xml:space="preserve">342261212RT1</t>
  </si>
  <si>
    <t xml:space="preserve">Příčky z desek sádrokartonových dvojité opláštění, jednoduchá konstrukce CW 75 tloušťka příčky 125 mm, desky standard, tloušťky12,5 mm, tloušťka izolace 50 mm, požární odolnost EI 60</t>
  </si>
  <si>
    <t xml:space="preserve">mezi třídami a chodbami : 3,2*(36,0+3,2*3)+2,5*3,4*5-0,9*2,45*4 : </t>
  </si>
  <si>
    <t xml:space="preserve">179,6</t>
  </si>
  <si>
    <t xml:space="preserve">342266111RA1</t>
  </si>
  <si>
    <t xml:space="preserve">Předstěny opláštěné sádrokartonovými deskami obklad stěn sádrokartonem na ocelovou konstrukci z profilů CW 50 tloušťka desky 12, 5 mm, standard, bez izolace</t>
  </si>
  <si>
    <t xml:space="preserve">POL1_</t>
  </si>
  <si>
    <t xml:space="preserve">nadezdívky : 1,3*(32,5+21,2+32,5+10,0+21,5+7,6*2+21,2+10,0)+1,3*2,0*2 : </t>
  </si>
  <si>
    <t xml:space="preserve">218,53</t>
  </si>
  <si>
    <t xml:space="preserve">342266111RU7</t>
  </si>
  <si>
    <t xml:space="preserve">obklad stávajících dělících příček : 2,5*3,0*4+2,2*3,2*4+1,5*2,0*2+1,0*3,2+3,2*3,2 : </t>
  </si>
  <si>
    <t xml:space="preserve">mezi učebnou 416 a kabinetem 415 : 2,3*1,8*2 : </t>
  </si>
  <si>
    <t xml:space="preserve">85,88</t>
  </si>
  <si>
    <t xml:space="preserve">3,7*(20,0+14,0+1,5+10,0)+5,8*(19,0*2+5,4)+3,9*(23,5+40,0) : </t>
  </si>
  <si>
    <t xml:space="preserve">667,72</t>
  </si>
  <si>
    <t xml:space="preserve">342265132RT6</t>
  </si>
  <si>
    <t xml:space="preserve">Úprava podkroví sádrokartonem na plochách vodorovných na ocelový rošt 1x deska, tloušťky 12,5 mm, protipožární, bez izolace</t>
  </si>
  <si>
    <t xml:space="preserve">deskami ze sádrokartonu tl. 12,5 mm, s případně vloženou tepelnou izolací a parotěsnou zábranou,</t>
  </si>
  <si>
    <t xml:space="preserve">4,3*32,0+4,0*(18,5+5,5) : </t>
  </si>
  <si>
    <t xml:space="preserve">233,6</t>
  </si>
  <si>
    <t xml:space="preserve">342265193R00</t>
  </si>
  <si>
    <t xml:space="preserve">Příplatky k úpravě podkroví sádrokartonem za otvor v podhledu podkroví pl. 1,00 m2</t>
  </si>
  <si>
    <t xml:space="preserve">941944052R00</t>
  </si>
  <si>
    <t xml:space="preserve">Montáž lešení lehkého pracovního řadového bez podlah šířky od 1,20 do 1,50 m, výšky přes 10 do 24 m</t>
  </si>
  <si>
    <t xml:space="preserve">Včetně kotvení lešení.</t>
  </si>
  <si>
    <t xml:space="preserve">pro zazd.oken v podkroví+střechu : 15,5*(22,0*2+5,5*2+5,0*2+8,4) : </t>
  </si>
  <si>
    <t xml:space="preserve">pro střechu : 15,5*(14,0*2+33,5*2+46,2) : </t>
  </si>
  <si>
    <t xml:space="preserve">3326,3</t>
  </si>
  <si>
    <t xml:space="preserve">941944392R00</t>
  </si>
  <si>
    <t xml:space="preserve">Montáž lešení lehkého pracovního řadového bez podlah příplatek k ceně za každý další i započatý měsíc použití lešení_x005F_x000D_
 šířky od 1,20 do 1,50 m a výšky přes 10 do 24 m</t>
  </si>
  <si>
    <t xml:space="preserve">3326,3*3 : </t>
  </si>
  <si>
    <t xml:space="preserve">9978,9</t>
  </si>
  <si>
    <t xml:space="preserve">941944852R00</t>
  </si>
  <si>
    <t xml:space="preserve">Demontáž lešení lehkého řadového bez podlah šířky přes 1,2 do 1,5 m, výšky přes 10 do 24 m</t>
  </si>
  <si>
    <t xml:space="preserve">943955022R00</t>
  </si>
  <si>
    <t xml:space="preserve">Montáž lešeňové podlahy s příčníky nebo podélníky, výšky přes 10 do 20 m</t>
  </si>
  <si>
    <t xml:space="preserve">1,5*(14,0*2+33,5*2+46,2+21,5*2+5,0*2+5,0*2+8,2) : </t>
  </si>
  <si>
    <t xml:space="preserve">318,6</t>
  </si>
  <si>
    <t xml:space="preserve">318,6*3 : </t>
  </si>
  <si>
    <t xml:space="preserve">955,8</t>
  </si>
  <si>
    <t xml:space="preserve">962032231R00</t>
  </si>
  <si>
    <t xml:space="preserve">Bourání zdiva nadzákladového z cihel pálených nebo vápenopískových, na maltu vápenou nebo vápenocementovou</t>
  </si>
  <si>
    <t xml:space="preserve">nebo vybourání otvorů průřezové plochy přes 4 m2 ve zdivu nadzákladovém, včetně pomocného lešení o výšce podlahy do 1900 mm a pro zatížení do 1,5 kPa  (150 kg/m2)</t>
  </si>
  <si>
    <t xml:space="preserve">0,4*3,5*2,3+0,6*2,4*2,5+0,6*0,6*2,5 : </t>
  </si>
  <si>
    <t xml:space="preserve">7,72</t>
  </si>
  <si>
    <t xml:space="preserve">962032631R00</t>
  </si>
  <si>
    <t xml:space="preserve">Bourání zdiva nadzákladového komínového z jakýchkoliv cihel pálených, šamotových nebo vápenopískových nad střechou, na maltu vápenou nebo vápenocementovou</t>
  </si>
  <si>
    <t xml:space="preserve">5,2*(0,6*1,6*8)+4,5*0,6*(2,6*5+1,6+2,9+1,6+1,2+1,2+2,7+1,0+3,2)+0,6*0,15*1,0 : </t>
  </si>
  <si>
    <t xml:space="preserve">0,6*0,6*1,5 : </t>
  </si>
  <si>
    <t xml:space="preserve">117,246</t>
  </si>
  <si>
    <t xml:space="preserve">973031324R00</t>
  </si>
  <si>
    <t xml:space="preserve">Vysekání v cihelném zdivu výklenků a kapes kapes na jakoukoliv maltu vápennou nebo vápenocementovou, plochy do 0,1 m2, hloubky do 150 mm</t>
  </si>
  <si>
    <t xml:space="preserve">pro stropní trámy : 84+87+45 : </t>
  </si>
  <si>
    <t xml:space="preserve">216</t>
  </si>
  <si>
    <t xml:space="preserve">965081113R00</t>
  </si>
  <si>
    <t xml:space="preserve">Bourání podlah z dlaždic půdních,  , plochy přes 1 m2</t>
  </si>
  <si>
    <t xml:space="preserve">bez podkladního lože, s jakoukoliv výplní spár</t>
  </si>
  <si>
    <t xml:space="preserve">celá plocha půdy : 10,0*32,5*2+10,8*22,0 : </t>
  </si>
  <si>
    <t xml:space="preserve">887,6</t>
  </si>
  <si>
    <t xml:space="preserve">965082933R00</t>
  </si>
  <si>
    <t xml:space="preserve">Odstranění násypu pod podlahami a ochranného na střechách tloušťky do 200 mm, plochy přes 2 m2</t>
  </si>
  <si>
    <t xml:space="preserve">celá plocha půdy : 0,2*(10,0*32,5*2+10,8*22,0) : </t>
  </si>
  <si>
    <t xml:space="preserve">177,52</t>
  </si>
  <si>
    <t xml:space="preserve">řez A-A : 4,3*(29,5+22,0+7,0+24,0) : </t>
  </si>
  <si>
    <t xml:space="preserve">B-B, C-C : 4,4*32,2*2+4,5*32,2+4,4*6,0*2+4,5*6,0 : </t>
  </si>
  <si>
    <t xml:space="preserve">D-D : 6,3*(19,0*2+5,0) : </t>
  </si>
  <si>
    <t xml:space="preserve">1133,71</t>
  </si>
  <si>
    <t xml:space="preserve">přechod mezi řezem C-C a D-D : 2,5*1,5*2 : </t>
  </si>
  <si>
    <t xml:space="preserve">přechod mezi řezem C-C a D-D : 2,5*1,5*2*1,05 : </t>
  </si>
  <si>
    <t xml:space="preserve">7,875</t>
  </si>
  <si>
    <t xml:space="preserve">63140547R</t>
  </si>
  <si>
    <t xml:space="preserve">deska izolační univerzální; minerální vlákno; rovná hrana; tl. 140,0 mm; součinitel tepelné vodivosti 0,037 W/mK; R = 3,750 m2K/W; obj. hmotnost 30,00 kg/m3; hydrofobizováno</t>
  </si>
  <si>
    <t xml:space="preserve">1133,71*2*1,05 : </t>
  </si>
  <si>
    <t xml:space="preserve">2380,791</t>
  </si>
  <si>
    <t xml:space="preserve">Vnitřní kanalizace, komplet vč.zemních prací a zedn.přípomocí</t>
  </si>
  <si>
    <t xml:space="preserve">Vnitřní vodovod, komplet vč.přípomocí</t>
  </si>
  <si>
    <t xml:space="preserve">725017161R00</t>
  </si>
  <si>
    <t xml:space="preserve">Umyvadlo na šrouby, bílé, šířka 500 mm, hloubka 410 mm</t>
  </si>
  <si>
    <t xml:space="preserve">55145001R</t>
  </si>
  <si>
    <t xml:space="preserve">baterie umyvadlová směšovací; stojánková; ovládání pákové; povrch chrom; v. výtoku 53 mm</t>
  </si>
  <si>
    <t xml:space="preserve">713191100R00</t>
  </si>
  <si>
    <t xml:space="preserve">Izolace tepelné běžných konstrukcí - doplňky položení separační fólie, bez dodávky materiálu</t>
  </si>
  <si>
    <t xml:space="preserve">mezi OSB desky : 10,0*32,5*2+10,8*22,2 : </t>
  </si>
  <si>
    <t xml:space="preserve">889,76</t>
  </si>
  <si>
    <t xml:space="preserve">762331922R00</t>
  </si>
  <si>
    <t xml:space="preserve">Vázané konstrukce krovů vyřezání střešní vazby_x005F_x000D_
 průřezové plochy řeziva přes 120 do 224 cm2, délky vyřezané části krovu přes 3 do 5 m</t>
  </si>
  <si>
    <t xml:space="preserve">krokve - pro střešní okna : 2,5*42 : </t>
  </si>
  <si>
    <t xml:space="preserve">762822130RT2</t>
  </si>
  <si>
    <t xml:space="preserve">Stropnice s dodávkou materiálu_x005F_x000D_
 z hraněného a polohraněného řeziva s trámovými výměnami, z hranolů, 16/22 cm</t>
  </si>
  <si>
    <t xml:space="preserve">nosné trámy mezi vazné tr. pro podlahový rošt : 90*7,8+55*3,5+38*3,8+42*8,15 : </t>
  </si>
  <si>
    <t xml:space="preserve">1381,2</t>
  </si>
  <si>
    <t xml:space="preserve">762313113R00</t>
  </si>
  <si>
    <t xml:space="preserve">Montáž ocelových spojovacích prostředků svorníků, šroubů _x005F_x000D_
 délky přes 300 do 450 mm</t>
  </si>
  <si>
    <t xml:space="preserve">stropní trámy : 90*2 : </t>
  </si>
  <si>
    <t xml:space="preserve">180</t>
  </si>
  <si>
    <t xml:space="preserve">762313112R00</t>
  </si>
  <si>
    <t xml:space="preserve">Montáž ocelových spojovacích prostředků svorníků, šroubů _x005F_x000D_
 délky přes 150 do 300 mm</t>
  </si>
  <si>
    <t xml:space="preserve">kleštiny : 59*2 : </t>
  </si>
  <si>
    <t xml:space="preserve">118</t>
  </si>
  <si>
    <t xml:space="preserve">30901</t>
  </si>
  <si>
    <t xml:space="preserve">Svorník DN14/300mm+matky+podložky</t>
  </si>
  <si>
    <t xml:space="preserve">762332932RT3</t>
  </si>
  <si>
    <t xml:space="preserve">Vázané konstrukce krovů doplnění části střešní vazby z hranolků, hranolů včetně dodávky řeziva_x005F_x000D_
 průřezové plochy přes 120 do 224 cm2, včetně dodávky hranolů 140 x 160 mm</t>
  </si>
  <si>
    <t xml:space="preserve">kleštiny : 5,0*27+4,6*31 : </t>
  </si>
  <si>
    <t xml:space="preserve">výměny u střešních oken : 2,0*33 : </t>
  </si>
  <si>
    <t xml:space="preserve">343,6</t>
  </si>
  <si>
    <t xml:space="preserve">30902</t>
  </si>
  <si>
    <t xml:space="preserve">Svorník DN16/450mm+matky+podložky</t>
  </si>
  <si>
    <t xml:space="preserve">762342202RT4</t>
  </si>
  <si>
    <t xml:space="preserve">Bednění a laťování s dodávkou řeziva_x005F_x000D_
 laťování střech o sklonu do 60°_x005F_x000D_
 při vzdálenost latí do 220 mm, vodorovné, včetně dodávky latí 40/60 mm</t>
  </si>
  <si>
    <t xml:space="preserve">762342204RT4</t>
  </si>
  <si>
    <t xml:space="preserve">Bednění a laťování montáž_x005F_x000D_
 kontralatí přibitím,  , s dodávkou latí 40x60 mm</t>
  </si>
  <si>
    <t xml:space="preserve">762343932RT2</t>
  </si>
  <si>
    <t xml:space="preserve">Bednění a laťování střech zabednění jednotlivých otvorů ve střeše včetně dodávky prken tl. 24 mm, plocha otvoru přes 1 do 2 m2</t>
  </si>
  <si>
    <t xml:space="preserve">po ubourání komínů : 1,0*2,0*8 : </t>
  </si>
  <si>
    <t xml:space="preserve">16</t>
  </si>
  <si>
    <t xml:space="preserve">762395000R00</t>
  </si>
  <si>
    <t xml:space="preserve">Spojovací a ochranné prostředky svory, prkna, hřebíky, pásová ocel, vruty, impregnace</t>
  </si>
  <si>
    <t xml:space="preserve">latě : 1178/0,17*0,04*0,06+1178/0,9*0,04*0,06 : </t>
  </si>
  <si>
    <t xml:space="preserve">doplnění prvků krovu : 277,6*0,08*0,16+66,0*0,1*0,16 : </t>
  </si>
  <si>
    <t xml:space="preserve">doplnění bednění : 16,0*0,024 : </t>
  </si>
  <si>
    <t xml:space="preserve">24,7652</t>
  </si>
  <si>
    <t xml:space="preserve">762895000R00</t>
  </si>
  <si>
    <t xml:space="preserve">Spojovací a ochranné prostředky hřebíky, svory, impregnace</t>
  </si>
  <si>
    <t xml:space="preserve">1381,2*0,16*0,24 : </t>
  </si>
  <si>
    <t xml:space="preserve">53,03808</t>
  </si>
  <si>
    <t xml:space="preserve">762512245RT2</t>
  </si>
  <si>
    <t xml:space="preserve">Položení podlah pod PVC s dodávkou materiálu_x005F_x000D_
 šroubováním, z desek dřevotřískových, tloušťky 16 mm</t>
  </si>
  <si>
    <t xml:space="preserve">762512245RT3</t>
  </si>
  <si>
    <t xml:space="preserve">Položení podlah pod PVC s dodávkou materiálu_x005F_x000D_
 šroubováním, z desek dřevotřískových, tloušťky 22 mm</t>
  </si>
  <si>
    <t xml:space="preserve">10,0*32,5*2+10,8*22,2 : </t>
  </si>
  <si>
    <t xml:space="preserve">762526110RT2</t>
  </si>
  <si>
    <t xml:space="preserve">Položení podlah s dodávkou materiálu polštářů pod podlahy rozteče do 65 cm, řezivo 80 x 50 mm</t>
  </si>
  <si>
    <t xml:space="preserve">podlahový rošt : 10,0*32,5*2+10,8*22,2 : </t>
  </si>
  <si>
    <t xml:space="preserve">762595000R00</t>
  </si>
  <si>
    <t xml:space="preserve">Spojovací a ochranné prostředky hřebíky, vruty, impregnace</t>
  </si>
  <si>
    <t xml:space="preserve">889,76*(0,018+0,022)+889,76/0,5*0,06*0,04 : </t>
  </si>
  <si>
    <t xml:space="preserve">39,86125</t>
  </si>
  <si>
    <t xml:space="preserve">28375299.MR</t>
  </si>
  <si>
    <t xml:space="preserve">podložka pod podlahu plovoucí; izolační; pěnový polyetylén; tl. 2,0 mm; součinitel tepelné vodivosti 0,046 W/mK; obj. hmotnost 25,00 kg/m3</t>
  </si>
  <si>
    <t xml:space="preserve">889,76*1,1 : </t>
  </si>
  <si>
    <t xml:space="preserve">978,736</t>
  </si>
  <si>
    <t xml:space="preserve">764322841R00</t>
  </si>
  <si>
    <t xml:space="preserve">Demontáž oplechování okapů na střechách s tvrdou krytinou, rš 500 mm, sklonu přes 30 do 45°</t>
  </si>
  <si>
    <t xml:space="preserve">34,5*2+22,0*2+12,0*2+6,0*2+44,5 : </t>
  </si>
  <si>
    <t xml:space="preserve">193,5</t>
  </si>
  <si>
    <t xml:space="preserve">9,2*2+4,0*4 : </t>
  </si>
  <si>
    <t xml:space="preserve">34,4</t>
  </si>
  <si>
    <t xml:space="preserve">712600831R00</t>
  </si>
  <si>
    <t xml:space="preserve">Odstranění povlakové krytiny a mechu na střechách šikmých nad 30° povlakové krytiny jednovrstvé,  </t>
  </si>
  <si>
    <t xml:space="preserve">celá střecha kromě schodiště : 7,1*32,0*2+6,7*28,0*2*2-5,5*4,8 : </t>
  </si>
  <si>
    <t xml:space="preserve">1178,4</t>
  </si>
  <si>
    <t xml:space="preserve">765328811R00</t>
  </si>
  <si>
    <t xml:space="preserve">Demontáž vláknocementové krytiny hřebenů a nároží, krytiny hladké, do suti</t>
  </si>
  <si>
    <t xml:space="preserve">9,2*2+8,8*4+4,0*4+78,6 : </t>
  </si>
  <si>
    <t xml:space="preserve">148,2</t>
  </si>
  <si>
    <t xml:space="preserve">765322701R00</t>
  </si>
  <si>
    <t xml:space="preserve">Krytina vláknocementová,  čtverci nebo šablonami doplňky, protisněhová zábrana</t>
  </si>
  <si>
    <t xml:space="preserve">Dodávka a montáž protisněhového háku a spojovacích prostředků.</t>
  </si>
  <si>
    <t xml:space="preserve">1200/10*4 : </t>
  </si>
  <si>
    <t xml:space="preserve">480</t>
  </si>
  <si>
    <t xml:space="preserve">765322705R00</t>
  </si>
  <si>
    <t xml:space="preserve">Krytina vláknocementová,  čtverci nebo šablonami doplňky, odvětrávací hlavice</t>
  </si>
  <si>
    <t xml:space="preserve">Dodávka a montáž odvětrávací hlavice a spojovacích prostředků.</t>
  </si>
  <si>
    <t xml:space="preserve">765322705RT1</t>
  </si>
  <si>
    <t xml:space="preserve">765322715R00</t>
  </si>
  <si>
    <t xml:space="preserve">Krytina vláknocementová,  čtverci nebo šablonami doplňky, výlez na střechu s povrchovou úpravou</t>
  </si>
  <si>
    <t xml:space="preserve">Dodávka a montáž výlezu na střechu a spojovacích prostředků.</t>
  </si>
  <si>
    <t xml:space="preserve">765322810RT1</t>
  </si>
  <si>
    <t xml:space="preserve">Krytina vláknocementová,  čtverci nebo šablonami doplňky, dvojité založení krytiny u okapu</t>
  </si>
  <si>
    <t xml:space="preserve">Dodávka a montáž krytiny a spojovacích prostředků.</t>
  </si>
  <si>
    <t xml:space="preserve">22,2*2+32,2+1,0*2 : </t>
  </si>
  <si>
    <t xml:space="preserve">78,6</t>
  </si>
  <si>
    <t xml:space="preserve">9,2*2+8,8*4+4,0*4 : </t>
  </si>
  <si>
    <t xml:space="preserve">69,6</t>
  </si>
  <si>
    <t xml:space="preserve">765799310RL3</t>
  </si>
  <si>
    <t xml:space="preserve">Fólie parotěsné, difúzní a vodotěsné Fólie podstřešní difuzní na krokve,</t>
  </si>
  <si>
    <t xml:space="preserve">1178,4*1,15 : </t>
  </si>
  <si>
    <t xml:space="preserve">1355,16</t>
  </si>
  <si>
    <t xml:space="preserve">766624042R00</t>
  </si>
  <si>
    <t xml:space="preserve">Montáž střešních oken rozměru 78/98 - 118 cm</t>
  </si>
  <si>
    <t xml:space="preserve">766624043R00</t>
  </si>
  <si>
    <t xml:space="preserve">Montáž střešních oken rozměru 78/140 - 160 cm</t>
  </si>
  <si>
    <t xml:space="preserve">766624045R00</t>
  </si>
  <si>
    <t xml:space="preserve">Montáž střešních oken rozměru 94/140 cm</t>
  </si>
  <si>
    <t xml:space="preserve">766624051R00</t>
  </si>
  <si>
    <t xml:space="preserve">Montáž světlovodů otvor v krytině a v podhledu</t>
  </si>
  <si>
    <t xml:space="preserve">Montáž střešní části světlovodu v krytině střechy, vytvoření prostupu v tepelné izolaci stropu a v podhledu sádrokartonovém a montáž světlovodu v podhledu.</t>
  </si>
  <si>
    <t xml:space="preserve">Bez dodávky světlovodu</t>
  </si>
  <si>
    <t xml:space="preserve">76601</t>
  </si>
  <si>
    <t xml:space="preserve">D+M atyp dveří protipožárních 100/210 cm vč.zárubně a kování</t>
  </si>
  <si>
    <t xml:space="preserve">76602</t>
  </si>
  <si>
    <t xml:space="preserve">D+M atyp. dveří 90/210cm vč.zárubně a kování</t>
  </si>
  <si>
    <t xml:space="preserve">76603</t>
  </si>
  <si>
    <t xml:space="preserve">D+M atyp. dveří 80/210cm vč.zárubně a kování</t>
  </si>
  <si>
    <t xml:space="preserve">54914621R</t>
  </si>
  <si>
    <t xml:space="preserve">6114020187R</t>
  </si>
  <si>
    <t xml:space="preserve">okno střešní š = 780 mm; h = 1 400,0 mm; kyvné; křídlo a rám dřevo; oplechování lak. hliník; ovládání elektrické; Uokna 1,00 W/m2K; ventilační klapka; barva transparentní</t>
  </si>
  <si>
    <t xml:space="preserve">6114025061R</t>
  </si>
  <si>
    <t xml:space="preserve">okno střešní š = 940 mm; h = 1 600,0 mm; kyvné; křídlo a rám dřevo; oplechování lak. hliník; ovládání ruční; Uokna 1,00 W/m2K; ventilační klapka; barva transparentní</t>
  </si>
  <si>
    <t xml:space="preserve">6114025056R</t>
  </si>
  <si>
    <t xml:space="preserve">okno střešní š = 780 mm; h = 1 180,0 mm; kyvné; křídlo a rám dřevo; oplechování lak. hliník; ovládání ruční; Uokna 1,00 W/m2K; ventilační klapka; barva transparentní</t>
  </si>
  <si>
    <t xml:space="preserve">6114025057R</t>
  </si>
  <si>
    <t xml:space="preserve">okno střešní š = 780 mm; h = 1 400,0 mm; kyvné; křídlo a rám dřevo; oplechování lak. hliník; ovládání ruční; Uokna 1,00 W/m2K; ventilační klapka; barva transparentní</t>
  </si>
  <si>
    <t xml:space="preserve">611403076R</t>
  </si>
  <si>
    <t xml:space="preserve">lemování pro střešní okno se zateplovací sadou; lakovaný hliník; střešní krytina plochá; max. tl. krytiny 16 mm; š. okna 780 mm; h okna 1 180 mm; s drenážním žlábkem; sklon střechy 15 až 90 °; manžeta šedá</t>
  </si>
  <si>
    <t xml:space="preserve">manžeta šedá</t>
  </si>
  <si>
    <t xml:space="preserve">611403077R</t>
  </si>
  <si>
    <t xml:space="preserve">lemování pro střešní okno se zateplovací sadou; lakovaný hliník; střešní krytina plochá; max. tl. krytiny 16 mm; š. okna 780 mm; h okna 1 400 mm; s drenážním žlábkem; sklon střechy 15 až 90 °; manžeta šedá</t>
  </si>
  <si>
    <t xml:space="preserve">611403081R</t>
  </si>
  <si>
    <t xml:space="preserve">lemování pro střešní okno se zateplovací sadou; lakovaný hliník; střešní krytina plochá; max. tl. krytiny 16 mm; š. okna 940 mm; h okna 1 600 mm; s drenážním žlábkem; sklon střechy 15 až 90 °; manžeta šedá</t>
  </si>
  <si>
    <t xml:space="preserve">61140593R</t>
  </si>
  <si>
    <t xml:space="preserve">světlovod d = 350 mm; l = 1 000 až 1 700 mm; rám polyuretanový 470x470 mm; tubus pevný; sklon střechy 15 až 60 °; střešní krytina profilová; vnější zasklení nešpinivé tvrzené sklo</t>
  </si>
  <si>
    <t xml:space="preserve">61140596R</t>
  </si>
  <si>
    <t xml:space="preserve">prodloužení světlovodu d = 350 mm; l = 1240,0 mm</t>
  </si>
  <si>
    <t xml:space="preserve">Prodlužovací kusy lze instalovat za sebou.</t>
  </si>
  <si>
    <t xml:space="preserve">Maximální efektivní délka s použitím prodlužovacích kusů je 6 m.</t>
  </si>
  <si>
    <t xml:space="preserve">61181508R</t>
  </si>
  <si>
    <t xml:space="preserve">zárubeň dřevěná obkladová; otočná; pro dveře jednokřídlové; š průchodu 900 mm; h průchodu 1 970 mm; tloušťka stěny 60 až 170 mm; dýha; dub, buk</t>
  </si>
  <si>
    <t xml:space="preserve">1,0*2+0,9*7+0,8*4 : </t>
  </si>
  <si>
    <t xml:space="preserve">11,5</t>
  </si>
  <si>
    <t xml:space="preserve">chodby : 11,4*2+12,0+9,8+2,6+1,7+6,3+0,4*2-1,0-0,9*3-0,8*4 : </t>
  </si>
  <si>
    <t xml:space="preserve">7,8+4,2*2-1,0*2 : </t>
  </si>
  <si>
    <t xml:space="preserve">11,5*2+4,0*2-1,0-0,9*4 : </t>
  </si>
  <si>
    <t xml:space="preserve">89,7</t>
  </si>
  <si>
    <t xml:space="preserve">chodby : 32,5+112,0+45,8 : </t>
  </si>
  <si>
    <t xml:space="preserve">190,3</t>
  </si>
  <si>
    <t xml:space="preserve">777553020R00</t>
  </si>
  <si>
    <t xml:space="preserve">Podlahy ze stěrky silikátové s disperzí Doplňující práce pro podlahy ze stěrek silikátových penetrace nesavého podkladu podlah adhézní vrstvou</t>
  </si>
  <si>
    <t xml:space="preserve">800-773</t>
  </si>
  <si>
    <t xml:space="preserve">190,3*1,1 : </t>
  </si>
  <si>
    <t xml:space="preserve">209,33</t>
  </si>
  <si>
    <t xml:space="preserve">89,7/0,3*1,1 : </t>
  </si>
  <si>
    <t xml:space="preserve">328,9</t>
  </si>
  <si>
    <t xml:space="preserve">776520020RAC</t>
  </si>
  <si>
    <t xml:space="preserve">Podlahy povlakové podlahovina homogenní protiskluzná, 608 x 608 x 1,7 mm, z čtverců, včetně soklíku, bez vyrovnání podkladu</t>
  </si>
  <si>
    <t xml:space="preserve">lepení a dodávka podlahoviny z PVC, bez podkladu. Svaření podlahoviny. Dodávka a lepení podlahových soklíků z měkčeného PVC. Pastování a vyleštění podlah.</t>
  </si>
  <si>
    <t xml:space="preserve">kabinety+třídy : 50,54+19,98+57,83+76,72+78,17+58,29+21,15+158,74+39,05+8,26 : </t>
  </si>
  <si>
    <t xml:space="preserve">568,73</t>
  </si>
  <si>
    <t xml:space="preserve">1,5*3*9 : </t>
  </si>
  <si>
    <t xml:space="preserve">40,5</t>
  </si>
  <si>
    <t xml:space="preserve">781101210RT1</t>
  </si>
  <si>
    <t xml:space="preserve">Příprava podkladu pod obklady penetrace podkladu pod obklady</t>
  </si>
  <si>
    <t xml:space="preserve">včetně dodávky materiálu.</t>
  </si>
  <si>
    <t xml:space="preserve">za umyvadly : 1,5*1,5*9 : </t>
  </si>
  <si>
    <t xml:space="preserve">20,25</t>
  </si>
  <si>
    <t xml:space="preserve">20,25*1,1 : </t>
  </si>
  <si>
    <t xml:space="preserve">22,275</t>
  </si>
  <si>
    <t xml:space="preserve">783726700R00</t>
  </si>
  <si>
    <t xml:space="preserve">Nátěry tesařských konstrukcí lazurovací lazurovací, 2x lak</t>
  </si>
  <si>
    <t xml:space="preserve">včetně montáže, dodávkya demontáže lešení.</t>
  </si>
  <si>
    <t xml:space="preserve">viditelné prvky krovu :</t>
  </si>
  <si>
    <t xml:space="preserve">sloupky+pásky : 0,64*(2,5*41+4,3*5+3,2*12+1,7*9+1,2*2*41) : </t>
  </si>
  <si>
    <t xml:space="preserve">vzpěry+kleštiny : 0,64*2,7*41+0,48*2,3*2*39 : </t>
  </si>
  <si>
    <t xml:space="preserve">hambalky : 0,48*2*5,5*26 : </t>
  </si>
  <si>
    <t xml:space="preserve">470,944</t>
  </si>
  <si>
    <t xml:space="preserve">783782205R00</t>
  </si>
  <si>
    <t xml:space="preserve">Nátěry tesařských konstrukcí ochranné fungicidní+ biocidní (proti plísním, houbám a hmyzu), dvojnásobné</t>
  </si>
  <si>
    <t xml:space="preserve">protihnilobné, protiplísňové proti ohni a škůdcům</t>
  </si>
  <si>
    <t xml:space="preserve">včetně montáže, dodávky a demontáže lešení.</t>
  </si>
  <si>
    <t xml:space="preserve">nosné trámy mezi vazné tr. pro podlahový rošt : 1381,2*0,8 : </t>
  </si>
  <si>
    <t xml:space="preserve">polštáře podlaha : 1779,52*0,2 : </t>
  </si>
  <si>
    <t xml:space="preserve">1460,864</t>
  </si>
  <si>
    <t xml:space="preserve">783782103RT2</t>
  </si>
  <si>
    <t xml:space="preserve">Nátěry tesařských konstrukcí ochranné protipožární+fungicidní+biocidní, trojnásobné</t>
  </si>
  <si>
    <t xml:space="preserve">stávající prvky :</t>
  </si>
  <si>
    <t xml:space="preserve">kleštiny : 0,48*(5,0*27+4,6*31) : </t>
  </si>
  <si>
    <t xml:space="preserve">výměny u střešních oken : 0,52*66,0 : </t>
  </si>
  <si>
    <t xml:space="preserve">bednění : 1178,4 : </t>
  </si>
  <si>
    <t xml:space="preserve">ostatní odhad : 2000 : </t>
  </si>
  <si>
    <t xml:space="preserve">3345,968</t>
  </si>
  <si>
    <t xml:space="preserve">76201</t>
  </si>
  <si>
    <t xml:space="preserve">Obroušení stávajících viditelných prvků krovu před nátěrem</t>
  </si>
  <si>
    <t xml:space="preserve">SDK kce : 1857,69 : </t>
  </si>
  <si>
    <t xml:space="preserve">1857,69</t>
  </si>
  <si>
    <t xml:space="preserve">24001</t>
  </si>
  <si>
    <t xml:space="preserve">Odvětrání z ventilačních šachet do fasády, kompletní provedení</t>
  </si>
  <si>
    <t xml:space="preserve">342261211RS3</t>
  </si>
  <si>
    <t xml:space="preserve">Příčky z desek sádrokartonových dvojité opláštění, jednoduchá konstrukce CW 50  tloušťka příčky 100 mm, desky impregnované, tloušťky 12,5 mm, tloušťka izolace 40 mm</t>
  </si>
  <si>
    <t xml:space="preserve">3,2*(5,0+2,6)+2,5*2,3+3,2*1,8*2+2,7*1,5*2-0,8*2,0*3-0,7*2,0*2 : </t>
  </si>
  <si>
    <t xml:space="preserve">42,09</t>
  </si>
  <si>
    <t xml:space="preserve">342263310R00</t>
  </si>
  <si>
    <t xml:space="preserve">Úpravy, doplňkové práce a příplatky pro sádrokartonové a sádrovláknité příčky úpravy příček pro osazení zařizovacích předmět_x005F_x000D_
 úprava pro osazení umývadla</t>
  </si>
  <si>
    <t xml:space="preserve">342266111RU9</t>
  </si>
  <si>
    <t xml:space="preserve">Předstěny opláštěné sádrokartonovými deskami obklad stěn sádrokartonem na ocelovou konstrukci z profilů CW 50 tloušťka desky 12, 5 mm, impregnovaná, bez izolace</t>
  </si>
  <si>
    <t xml:space="preserve">obvod+střed soc.zař : 2,3*7,0*3+2,3*2,4+2,6*1,0+2,9*0,5+3,2*(7,5*2+0,5)+2,5*0,8*4+2,6*0,5*2 : </t>
  </si>
  <si>
    <t xml:space="preserve">118,07</t>
  </si>
  <si>
    <t xml:space="preserve">342265122RT8</t>
  </si>
  <si>
    <t xml:space="preserve">Úprava podkroví sádrokartonem na plochách šikmých na ocelový rošt 1x deska, tloušťky 12,5 mm, protipožární impregnovaná, bez izolace</t>
  </si>
  <si>
    <t xml:space="preserve">2,0*(6,3*2+5,2+2,5) : </t>
  </si>
  <si>
    <t xml:space="preserve">40,6</t>
  </si>
  <si>
    <t xml:space="preserve">342265132RT8</t>
  </si>
  <si>
    <t xml:space="preserve">Úprava podkroví sádrokartonem na plochách vodorovných na ocelový rošt 1x deska, tloušťky 12,5 mm, protipožární impregnovaná, bez izolace</t>
  </si>
  <si>
    <t xml:space="preserve">5,5*1,8*2+0,5*2,6 : </t>
  </si>
  <si>
    <t xml:space="preserve">21,1</t>
  </si>
  <si>
    <t xml:space="preserve">30101</t>
  </si>
  <si>
    <t xml:space="preserve">Sanitární příčky  vč.dveří</t>
  </si>
  <si>
    <t xml:space="preserve">2,1*(1,6+0,9+2,4+4,5+1,6*3) : </t>
  </si>
  <si>
    <t xml:space="preserve">29,82</t>
  </si>
  <si>
    <t xml:space="preserve">3,2*7,0*2+1,8*2,5 : </t>
  </si>
  <si>
    <t xml:space="preserve">49,3</t>
  </si>
  <si>
    <t xml:space="preserve">Vnitřní kanalizace, komplet vč.zemních prací a zedn.přípomocí - PVC 110 - 20m, PVC 50 - 10 m, napojení na stávjaící kanalizaci 4ks, odvětrání nad střechu 4 ks</t>
  </si>
  <si>
    <t xml:space="preserve">Vnitřní vodovod, komplet vč.přípomocí - PP 32x4,2 vč.návlkové izolace 40 m, PP 25x3,5 vč.návlekové izolace 30m, PP 20x2,8 vč.návlékové izolace 40 m, napojení na stávající vodovod - 6 ks</t>
  </si>
  <si>
    <t xml:space="preserve">725014161R00</t>
  </si>
  <si>
    <t xml:space="preserve">Klozetové mísy závěsné, bilé, hluboké splachování, zadní, včetně sedátka, šířka 360 mm, hloubka 510 mm, výška 400 mm</t>
  </si>
  <si>
    <t xml:space="preserve">725016125R00</t>
  </si>
  <si>
    <t xml:space="preserve">Pisoár diturvitový, bílý, odsávací, přívod vnitřní, zdroj napájení pro tři urinály (senzor), včetně dodávky materiálu</t>
  </si>
  <si>
    <t xml:space="preserve">726212341R00</t>
  </si>
  <si>
    <t xml:space="preserve">Pisoár montážní prvek pro pisoár, pro instalaci suchým procesem do lehkých sádrokartonových příček nebo k instalaci před masivní stěnu,  , stavební výška 132 cm, včetně dodávky materiálu</t>
  </si>
  <si>
    <t xml:space="preserve">Včetně dodávky a připevnění montážního prvku vč. napojení na kanalizační popř. vodovodní potrubí.</t>
  </si>
  <si>
    <t xml:space="preserve">711212001R00</t>
  </si>
  <si>
    <t xml:space="preserve">Izolace proti vodě nátěr hydroizolační proti vlhkosti</t>
  </si>
  <si>
    <t xml:space="preserve">(14,2+14,1+7,4*2+4,3)*1,15 : </t>
  </si>
  <si>
    <t xml:space="preserve">54,51</t>
  </si>
  <si>
    <t xml:space="preserve">4,5*4+2,3*4+2,6*2+3,25*8+1,9*2+0,8*4 : </t>
  </si>
  <si>
    <t xml:space="preserve">65,4</t>
  </si>
  <si>
    <t xml:space="preserve">0,8*2+0,9+0,7*2 : </t>
  </si>
  <si>
    <t xml:space="preserve">3,9</t>
  </si>
  <si>
    <t xml:space="preserve">14,2+14,1+7,4*2+4,3 : </t>
  </si>
  <si>
    <t xml:space="preserve">47,4</t>
  </si>
  <si>
    <t xml:space="preserve">771579795R00</t>
  </si>
  <si>
    <t xml:space="preserve">Příplatky k položkám montáže podlah keramických příplatek za spárování vodotěsnou hmotou - plošně</t>
  </si>
  <si>
    <t xml:space="preserve">47,4*1,1 : </t>
  </si>
  <si>
    <t xml:space="preserve">52,14</t>
  </si>
  <si>
    <t xml:space="preserve">2,0*(4,5*4+3,25*4+0,8*2-0,7*2) : </t>
  </si>
  <si>
    <t xml:space="preserve">2,0*(3,25*4+2,3*4-0,8*2) : </t>
  </si>
  <si>
    <t xml:space="preserve">2,0*(2,6*2+1,9*2-0,9) : </t>
  </si>
  <si>
    <t xml:space="preserve">119,8</t>
  </si>
  <si>
    <t xml:space="preserve">119,8*1,1 : </t>
  </si>
  <si>
    <t xml:space="preserve">131,78</t>
  </si>
  <si>
    <t xml:space="preserve">601012131R00</t>
  </si>
  <si>
    <t xml:space="preserve">Omítka stropů a podhledů z hotových směsí stěrka, vápenocementová,  , tloušťka vrstvy 5 mm,  </t>
  </si>
  <si>
    <t xml:space="preserve">Včetně pomocného lešení.</t>
  </si>
  <si>
    <t xml:space="preserve">601016191R00</t>
  </si>
  <si>
    <t xml:space="preserve">Omítka stropů a podhledů z hotových směsí Doplňkové práce pro omítky stropů z hotových směsí penetrační natěr stropů akrylátový</t>
  </si>
  <si>
    <t xml:space="preserve">1.stupeň 1.NP : 72,8+52,7 : </t>
  </si>
  <si>
    <t xml:space="preserve">2.NP : 66,1 : </t>
  </si>
  <si>
    <t xml:space="preserve">2.stup.1.-3.NP : 69,6+68,5+68,5+18,3+29,6 : </t>
  </si>
  <si>
    <t xml:space="preserve">71,0+60,5+69,6 : </t>
  </si>
  <si>
    <t xml:space="preserve">87,2 : </t>
  </si>
  <si>
    <t xml:space="preserve">734,4</t>
  </si>
  <si>
    <t xml:space="preserve">1.stupeň 1.NP : 3,9*(11,2*2+6,8*2+0,2*4)+3,9*(7,9*2+6,9*2)-1,25*2,0*2 : </t>
  </si>
  <si>
    <t xml:space="preserve">2.NP : 3,9*(6,9+8,8+10,35+5,2+1,8+0,2)-1,25*2,0 : </t>
  </si>
  <si>
    <t xml:space="preserve">2.stup.1.-3.NP : 3,9*(10,65*2+6,7*2)+3,9*(6,6*2+10,6*2)+3,9*(6,7*2+10,45*2+6,6*4+2,8*2+4,5*2)-1,25*2,0*7 : </t>
  </si>
  <si>
    <t xml:space="preserve">3,9*(6,8*2+10,65*2)+3,9*(9,1*2+6,8*2)+3,9*(6,8*2+10,45*2)-1,25*2,0*3 : </t>
  </si>
  <si>
    <t xml:space="preserve">1313,975</t>
  </si>
  <si>
    <t xml:space="preserve">602016191R00</t>
  </si>
  <si>
    <t xml:space="preserve">Omítka stěn z hotových směsí Doplňkové práce pro omítky stěn z hotových směsí_x005F_x000D_
 penetrační nátěr stěn akrylátový</t>
  </si>
  <si>
    <t xml:space="preserve">1,2*2,1*36+1,5*2,5*14+1,2*2,5*3 : </t>
  </si>
  <si>
    <t xml:space="preserve">152,22</t>
  </si>
  <si>
    <t xml:space="preserve">668,3*0,05 : </t>
  </si>
  <si>
    <t xml:space="preserve">33,415</t>
  </si>
  <si>
    <t xml:space="preserve">612403399RT2</t>
  </si>
  <si>
    <t xml:space="preserve">Hrubá výplň rýh ve stěnách, jakoukoliv maltou maltou ze suchých směsí_x005F_x000D_
 jakékoliv šířky</t>
  </si>
  <si>
    <t xml:space="preserve">1313,975*0,05 : </t>
  </si>
  <si>
    <t xml:space="preserve">65,69875</t>
  </si>
  <si>
    <t xml:space="preserve">612421626R00</t>
  </si>
  <si>
    <t xml:space="preserve">Omítky vnitřní stěn vápenné nebo vápenocementové v podlaží i ve schodišti hladké</t>
  </si>
  <si>
    <t xml:space="preserve">pod obklad za umyvadly : 1,5*1,5*11 : </t>
  </si>
  <si>
    <t xml:space="preserve">24,75</t>
  </si>
  <si>
    <t xml:space="preserve">978059521R00</t>
  </si>
  <si>
    <t xml:space="preserve">Odsekání a odebrání obkladů stěn z obkládaček vnitřních z jakýchkoliv materiálů, plochy do 2 m2</t>
  </si>
  <si>
    <t xml:space="preserve">včetně otlučení podkladní omítky až na zdivo,</t>
  </si>
  <si>
    <t xml:space="preserve">za umyvadly : 1,5*1,5*11 : </t>
  </si>
  <si>
    <t xml:space="preserve">72001</t>
  </si>
  <si>
    <t xml:space="preserve">Úprava stávajícího připojení vody+kan k umyvadlům</t>
  </si>
  <si>
    <t xml:space="preserve">725210821R00</t>
  </si>
  <si>
    <t xml:space="preserve">Demontáž umyvadel umyvadel bez výtokových armatur</t>
  </si>
  <si>
    <t xml:space="preserve">725017163R00</t>
  </si>
  <si>
    <t xml:space="preserve">Umyvadlo na šrouby, bílé, šířka 600 mm, hloubka 490 mm</t>
  </si>
  <si>
    <t xml:space="preserve">725820801R00</t>
  </si>
  <si>
    <t xml:space="preserve">Demontáž baterií nástěnných do G 3/4"</t>
  </si>
  <si>
    <t xml:space="preserve">725829202R00</t>
  </si>
  <si>
    <t xml:space="preserve">Montáž baterií umyvadlových a dřezových umyvadlové a dřezové nástěnné</t>
  </si>
  <si>
    <t xml:space="preserve">55144203R</t>
  </si>
  <si>
    <t xml:space="preserve">baterie umyvadlová směšovací; nástěnná; rozteč 150 mm; ovládání pákové, s otevíráním odpadu; povrch chrom; kartuše s regulací teploty; l ramínka 250 mm</t>
  </si>
  <si>
    <t xml:space="preserve">776511810R00</t>
  </si>
  <si>
    <t xml:space="preserve">Odstranění povlakových podlah z nášlapné plochy lepených, bez podložky, z ploch přes 20 m2</t>
  </si>
  <si>
    <t xml:space="preserve">800-775</t>
  </si>
  <si>
    <t xml:space="preserve">777531023R00</t>
  </si>
  <si>
    <t xml:space="preserve"> Podlahy ze stěrky akrylátové s disperzí samonivelační hmota, tloušťky 3 mm</t>
  </si>
  <si>
    <t xml:space="preserve">včetně penetrace podkladu</t>
  </si>
  <si>
    <t xml:space="preserve">1,5*3*11 : </t>
  </si>
  <si>
    <t xml:space="preserve">49,5</t>
  </si>
  <si>
    <t xml:space="preserve">24,75*1,1 : </t>
  </si>
  <si>
    <t xml:space="preserve">27,225</t>
  </si>
  <si>
    <t xml:space="preserve">784402802R00</t>
  </si>
  <si>
    <t xml:space="preserve">Odstranění maleb oškrabáním, v místnostech přes 3,8 m do 5 m</t>
  </si>
  <si>
    <t xml:space="preserve">784403802R00</t>
  </si>
  <si>
    <t xml:space="preserve">Odstranění maleb úplným omytím na sádrové omítce, v místnostech přes 3,8 m do 5 m</t>
  </si>
  <si>
    <t xml:space="preserve">784181201R00</t>
  </si>
  <si>
    <t xml:space="preserve">Příprava povrchu Penetrace (napouštění) podkladu silikát, jednonásobná</t>
  </si>
  <si>
    <t xml:space="preserve">784185212R00</t>
  </si>
  <si>
    <t xml:space="preserve">Malby z malířských směsí silikátových,  , bílé, dvojnásobné</t>
  </si>
  <si>
    <t xml:space="preserve">1313,975+734,4 : </t>
  </si>
  <si>
    <t xml:space="preserve">2048,375</t>
  </si>
  <si>
    <t xml:space="preserve">Úprava dřevěného stupínku (dřevěný rošt + záklop z OSB desek)</t>
  </si>
  <si>
    <t xml:space="preserve">79902</t>
  </si>
  <si>
    <t xml:space="preserve">Odtah digestoře - chemie</t>
  </si>
  <si>
    <t xml:space="preserve">342261212RS2</t>
  </si>
  <si>
    <t xml:space="preserve">Příčky z desek sádrokartonových dvojité opláštění, jednoduchá konstrukce CW 75 tloušťka příčky 125 mm, desky protipožární, tloušťky12,5 mm, tloušťka izolace 40 mm, požární odolnost EI 90</t>
  </si>
  <si>
    <t xml:space="preserve">1.stupeň : (2,7*3,9-2,1*3,1)*6 : </t>
  </si>
  <si>
    <t xml:space="preserve">2.stupeň : (2,5*3,8-2,1*3,1)*6 : </t>
  </si>
  <si>
    <t xml:space="preserve">42,06</t>
  </si>
  <si>
    <t xml:space="preserve">784165432R00</t>
  </si>
  <si>
    <t xml:space="preserve">Malby z malířských směsí omyvatelných,  , bělost 97 %, dvojnásobné</t>
  </si>
  <si>
    <t xml:space="preserve">784161601R00</t>
  </si>
  <si>
    <t xml:space="preserve">42,06*2*1,2 : </t>
  </si>
  <si>
    <t xml:space="preserve">100,944</t>
  </si>
  <si>
    <t xml:space="preserve">6401</t>
  </si>
  <si>
    <t xml:space="preserve">D+M dveře 2100/3100mm s nadsvětlíkem, EI C1 30 DP3, zárubeň, vč.začištění, viz. PD, pozn.1</t>
  </si>
  <si>
    <t xml:space="preserve">6402</t>
  </si>
  <si>
    <t xml:space="preserve">STÁVAJÍCÍ MASIVNÍ DVEŘE-REVIZE-DVEŘE BUDOU VYSPRAVENY, OPATŘENY SAMOZAVÍRAČEM, NATŘENY, DVEŘE BUDOU, SPLŇOVAT EI C1 30 DP3, viz. PD pozn.2 (jednokřídlové)</t>
  </si>
  <si>
    <t xml:space="preserve">6403</t>
  </si>
  <si>
    <t xml:space="preserve">STÁVAJÍCÍ MASIVNÍ DVEŘE-REVIZE-DVEŘE BUDOU VYSPRAVENY, OPATŘENY SAMOZAVÍRAČEM, NATŘENY, DVEŘE BUDOU, SPLŇOVAT EI C1 30 DP3, viz. PD pozn.2 (2-křídlové)</t>
  </si>
  <si>
    <t xml:space="preserve">6404</t>
  </si>
  <si>
    <t xml:space="preserve">STÁVAJÍCÍ VCHODOVÉ DVEŘE, DVEŘE BUDOU ODBLOKOVÁNY A NAPOJENY NA SYSTÉM EPS, viz. PD pozn.3, (2-křídlové)</t>
  </si>
  <si>
    <t xml:space="preserve">6405</t>
  </si>
  <si>
    <t xml:space="preserve">D+M dveře 1300/2250mm, EI C1 30 DP3, zárubeň, vč.začištění, spojovací budova</t>
  </si>
  <si>
    <t xml:space="preserve">6406</t>
  </si>
  <si>
    <t xml:space="preserve">D+M dveře 1600/1970mm, EI C1 30 DP3, zárubeň, vč.začištění, spojovací budova+šatny</t>
  </si>
  <si>
    <t xml:space="preserve">6407</t>
  </si>
  <si>
    <t xml:space="preserve">D+M dveře 1600/1970mm, EI C1 30 DP3, prosklené, zárubeň, vč.začištění, spojovací budova, družina</t>
  </si>
  <si>
    <t xml:space="preserve">6408</t>
  </si>
  <si>
    <t xml:space="preserve">D+M dveře 800/1970mm, EI C1 30 DP3, plné, zárubeň, vč.začištění, spojovací budova, přístavba</t>
  </si>
  <si>
    <t xml:space="preserve">6409</t>
  </si>
  <si>
    <t xml:space="preserve">D+M dveře 900/1970mm, EI C1 30 DP3, plné, zárubeň, vč.začištění, spojovací budova, přístavba</t>
  </si>
  <si>
    <t xml:space="preserve">6410</t>
  </si>
  <si>
    <t xml:space="preserve">ÚPRAVA DVEŘÍ - DOPLNĚNÍ KOVÁNÍ S PANIKOVOU FUNKCÍ, ODBLOKOVÁNÍ EPS, tělocvična</t>
  </si>
  <si>
    <t xml:space="preserve">181301102R00</t>
  </si>
  <si>
    <t xml:space="preserve">Rozprostření a urovnání ornice v rovině v souvislé ploše do 500 m2, tloušťka vrstvy přes 100 do 150 mm</t>
  </si>
  <si>
    <t xml:space="preserve">s případným nutným přemístěním hromad nebo dočasných skládek na místo potřeby ze vzdálenosti do 30 m, v rovině nebo ve svahu do 1 : 5,</t>
  </si>
  <si>
    <t xml:space="preserve">180400020RA0</t>
  </si>
  <si>
    <t xml:space="preserve">Založení trávníku s dodáním osiva parkového, v rovině</t>
  </si>
  <si>
    <t xml:space="preserve">181</t>
  </si>
  <si>
    <t xml:space="preserve">Výsadba rostlin - počet viz pol.5</t>
  </si>
  <si>
    <t xml:space="preserve">1811</t>
  </si>
  <si>
    <t xml:space="preserve">Mulčovací kůra tl. 0,2 m</t>
  </si>
  <si>
    <t xml:space="preserve">182</t>
  </si>
  <si>
    <t xml:space="preserve">Dodávka rostlin - cotoneaster horizontalis - 12ks/m x 0,5 - 3,5 m2, syringa meyeri palibin - 5+5 ks/ po 1,0 x 0,6 - 6,0 m2, potentilla - žlutá + bílá (v=1,0m) - 13 ks/ po 0,6 x 0,6 - 5,0 m2, acer negundo flamingo 1 ks, prunus padus colorata 1 ks, clematis montana 9 ks/ 1,0x0,5, akebia quinata 6 ks/ 1,0x0,5, lonicera henryi 15+6 ks/ 1,0x0,5, clematis tangutica 4 ks/1,0x0,5, spiraea x bumalda A.Waterer 14 ks/0,5x0,6 4,2m2, weigela piccolo 30 ks/0,5x0,6 9 m2, hypericum hidcote 23 ks/0,7x0,6 9,6 m2, spiraea x bumalda A.Waterer 20 ks/0,5x0,6 6 m2, berberis verrucosa 12ks/0,7x0,7 6 m2, caryopteris clan 17ks/0,7x0,7 8,5 m2, lonicera pileata 14 ks/0,7x0,7 7m2</t>
  </si>
  <si>
    <t xml:space="preserve">122201101R00</t>
  </si>
  <si>
    <t xml:space="preserve">Odkopávky a  prokopávky nezapažené v hornině 3_x005F_x000D_
 do 100 m3</t>
  </si>
  <si>
    <t xml:space="preserve">s přehozením výkopku na vzdálenost do 3 m nebo s naložením na dopravní prostředek,</t>
  </si>
  <si>
    <t xml:space="preserve">122201109R00</t>
  </si>
  <si>
    <t xml:space="preserve">Odkopávky a  prokopávky nezapažené v hornině 3_x005F_x000D_
 příplatek k cenám za lepivost horniny</t>
  </si>
  <si>
    <t xml:space="preserve">181101102R00</t>
  </si>
  <si>
    <t xml:space="preserve">Úprava pláně v zářezech v hornině 1 až 4, se zhutněním</t>
  </si>
  <si>
    <t xml:space="preserve">vyrovnáním výškových rozdílů, ploch vodorovných a ploch do sklonu 1 : 5.</t>
  </si>
  <si>
    <t xml:space="preserve">564761111R00</t>
  </si>
  <si>
    <t xml:space="preserve">Podklad nebo kryt z kameniva hrubého drceného tloušťka po zhutnění 200 mm</t>
  </si>
  <si>
    <t xml:space="preserve">velikost 32 - 63 mm s rozprostřením a zhutněním</t>
  </si>
  <si>
    <t xml:space="preserve">564811111R00</t>
  </si>
  <si>
    <t xml:space="preserve">Podklad ze štěrkodrti s rozprostřením a zhutněním frakce 0-32 mm, tloušťka po zhutnění 50 mm</t>
  </si>
  <si>
    <t xml:space="preserve">596215040R00</t>
  </si>
  <si>
    <t xml:space="preserve">Kladení zámkové dlažby do drtě tloušťka dlažby 80 mm, tloušťka lože 40 mm</t>
  </si>
  <si>
    <t xml:space="preserve">s provedením lože z kameniva drceného, s vyplněním spár, s dvojitým hutněním a se smetením přebytečného materiálu na krajnici. S dodáním hmot pro lože a výplň spár.</t>
  </si>
  <si>
    <t xml:space="preserve">596215048R00</t>
  </si>
  <si>
    <t xml:space="preserve">Kladení zámkové dlažby do drtě příplatek za více barev dlažby tloušťky 80 mm</t>
  </si>
  <si>
    <t xml:space="preserve">596215049R00</t>
  </si>
  <si>
    <t xml:space="preserve">Kladení zámkové dlažby do drtě příplatek za více tvarů dlažby tloušťky 80 mm</t>
  </si>
  <si>
    <t xml:space="preserve">599142111R00</t>
  </si>
  <si>
    <t xml:space="preserve">Úprava zálivky dilatačních nebo pracovních spár šířky přes 20 do 40 mm</t>
  </si>
  <si>
    <t xml:space="preserve">v cementobetonovém krytu hloubky do 40 mm</t>
  </si>
  <si>
    <t xml:space="preserve">915491211R00</t>
  </si>
  <si>
    <t xml:space="preserve">Osazení vodicího proužku z betonových prefa desek šířky proužku 250 mm</t>
  </si>
  <si>
    <t xml:space="preserve">tl. do 12 cm, do lože z cementové malty tl. do 2 cm, s vyplněním a zatřením spár cementovou maltou s podkladní vrstvou z betonu prostého C 12/15 tl. 5 až 10 cm</t>
  </si>
  <si>
    <t xml:space="preserve">916561111R00</t>
  </si>
  <si>
    <t xml:space="preserve">Osazení záhonového obrubníku betonového do lože z betonu prostého C 12/15, s boční opěrou z betonu prostého</t>
  </si>
  <si>
    <t xml:space="preserve">se zřízením lože z betonu prostého C 12/15 tl. 80-100 mm</t>
  </si>
  <si>
    <t xml:space="preserve">917862111R00</t>
  </si>
  <si>
    <t xml:space="preserve">Osazení silničního nebo chodníkového betonového obrubníku stojatého, s boční opěrou z betonu prostého, do lože z betonu prostého C 12/15</t>
  </si>
  <si>
    <t xml:space="preserve">S dodáním hmot pro lože tl. 80-100 mm.</t>
  </si>
  <si>
    <t xml:space="preserve">918101111R00</t>
  </si>
  <si>
    <t xml:space="preserve">Lože pod obrubníky, krajníky nebo obruby z betonu prostého C 12/15</t>
  </si>
  <si>
    <t xml:space="preserve">z dlažebních kostek z betonu prostého</t>
  </si>
  <si>
    <t xml:space="preserve">59217488R</t>
  </si>
  <si>
    <t xml:space="preserve">obrubník silniční materiál beton; l = 1000,0 mm; š = 150,0 mm; h = 250,0 mm; barva šedá</t>
  </si>
  <si>
    <t xml:space="preserve">59217523R</t>
  </si>
  <si>
    <t xml:space="preserve">obrubník parkový materiál beton; l = 500,0 mm; š = 250,0 mm; h = 80,0 mm; barva písková, červená, tmavá hněď, karamelová, antracit</t>
  </si>
  <si>
    <t xml:space="preserve">59217506R</t>
  </si>
  <si>
    <t xml:space="preserve">obrubník silniční oblouk vnější; r 500 mm; materiál beton; l = 780,0 mm; š = 120 až 150 mm; h = 250,0 mm; barva šedá</t>
  </si>
  <si>
    <t xml:space="preserve">59245262R</t>
  </si>
  <si>
    <t xml:space="preserve">dlažba betonová dvouvrstvá; čtverec; písková, červená, hnědá, karamel, antracit; l = 200 mm; š = 200 mm; tl. 80,0 mm</t>
  </si>
  <si>
    <t xml:space="preserve">59245266R</t>
  </si>
  <si>
    <t xml:space="preserve">dlažba betonová dvouvrstvá; obdélník; červená; l = 200 mm; š = 100 mm; tl. 80,0 mm</t>
  </si>
  <si>
    <t xml:space="preserve">59245269R</t>
  </si>
  <si>
    <t xml:space="preserve">dlažba betonová dvouvrstvá; čtverec; písková, červená, hnědá, karamel, antracit; l = 100 mm; š = 100 mm; tl. 80,0 mm</t>
  </si>
  <si>
    <t xml:space="preserve">59245308R</t>
  </si>
  <si>
    <t xml:space="preserve">dlažba betonová dvouvrstvá; obdélník; šedá; l = 200 mm; š = 100 mm; tl. 60,0 mm</t>
  </si>
  <si>
    <t xml:space="preserve">9101</t>
  </si>
  <si>
    <t xml:space="preserve">Výroba ocel zábradlí  vč.pozinkování</t>
  </si>
  <si>
    <t xml:space="preserve">133201101R00</t>
  </si>
  <si>
    <t xml:space="preserve">Hloubení šachet v hornině 3_x005F_x000D_
 do 100 m3</t>
  </si>
  <si>
    <t xml:space="preserve"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</si>
  <si>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133201109R00</t>
  </si>
  <si>
    <t xml:space="preserve">Hloubení šachet v hornině 3_x005F_x000D_
 příplatek za lepivost horniny</t>
  </si>
  <si>
    <t xml:space="preserve">271531111R00</t>
  </si>
  <si>
    <t xml:space="preserve">Polštáře zhutněné pod základy kamenivo hrubé, drcené, frakce 16 - 63 mm</t>
  </si>
  <si>
    <t xml:space="preserve">275313511R00</t>
  </si>
  <si>
    <t xml:space="preserve">Beton základových patek prostý třídy C 12/15</t>
  </si>
  <si>
    <t xml:space="preserve">911231111R00</t>
  </si>
  <si>
    <t xml:space="preserve">Osazení a montáž silnič.zábradlí ocelového,2 madla</t>
  </si>
  <si>
    <t xml:space="preserve">D+M parkové lavičky ocel+dřevo dl.200cm vč.ukotvení</t>
  </si>
  <si>
    <t xml:space="preserve">113107620R00</t>
  </si>
  <si>
    <t xml:space="preserve">Odstranění podkladů nebo krytů z kameniva hrubého drceného, v ploše jednotlivě nad 50 m2, tloušťka vrstvy 200 mm</t>
  </si>
  <si>
    <t xml:space="preserve">113108410R00</t>
  </si>
  <si>
    <t xml:space="preserve">Odstranění podkladů nebo krytů živičných, v ploše jednotlivě nad 50 m2, tloušťka vrstvy 100 mm</t>
  </si>
  <si>
    <t xml:space="preserve">113202111R00</t>
  </si>
  <si>
    <t xml:space="preserve">Vytrhání obrub z krajníků nebo obrubníků stojatých</t>
  </si>
  <si>
    <t xml:space="preserve">s vybouráním lože, s přemístěním hmot na skládku na vzdálenost do 3 m nebo naložením na dopravní prostředek</t>
  </si>
  <si>
    <t xml:space="preserve">919735112R00</t>
  </si>
  <si>
    <t xml:space="preserve">Řezání stávajících krytů nebo podkladů živičných, hloubky přes 50 do 100 mm</t>
  </si>
  <si>
    <t xml:space="preserve">včetně spotřeby vody</t>
  </si>
  <si>
    <t xml:space="preserve">966005111R00</t>
  </si>
  <si>
    <t xml:space="preserve">Rozebrání a odstranění zábradlí a ocelových svodidel silničního zábradlí se sloupky osazenými s betonovými patkami</t>
  </si>
  <si>
    <t xml:space="preserve">s jednou pásnicí s přemístěním hmot na skládku na vzdálenost do 10 m nebo s naložením na dopravní prostředek, se zásypem jam po odstraněných sloupcích a jeho zhutněním</t>
  </si>
  <si>
    <t xml:space="preserve">998223011R00</t>
  </si>
  <si>
    <t xml:space="preserve">Přesun hmot pozemních komunikací, kryt dlážděný jakékoliv délky objektu</t>
  </si>
  <si>
    <t xml:space="preserve">vodorovně do 200 m</t>
  </si>
  <si>
    <t xml:space="preserve">Pol__0001</t>
  </si>
  <si>
    <t xml:space="preserve">Ústředna EPS pro 6 kruhových vedení po 126 prvcích, 2xzáložní akumulátor 65Ah/12V, výstup pro OPPO,, KTPO, ZDP, interní zobrazovací panel, popis v Českém jazyce - výpočet - Ústředna osazena ve</t>
  </si>
  <si>
    <t xml:space="preserve">ks</t>
  </si>
  <si>
    <t xml:space="preserve">vrátnici v 1.NP - 1 ks = celkem 1 ks</t>
  </si>
  <si>
    <t xml:space="preserve">Pol__0002</t>
  </si>
  <si>
    <t xml:space="preserve">Rozvaděč ocelový pro instalaci kopplerů ve vrátnici - kapacita pro 11 kopplerů 3in/3out - rozměr, 600x400x200 - výpočet - Osazen ve vrátnici - 1 ks = celkem 1 ks</t>
  </si>
  <si>
    <t xml:space="preserve">KTPO</t>
  </si>
  <si>
    <t xml:space="preserve">Klíčový trezor požární ochrany KTPO - výpočet - osazen u vstupu do objektu - 1 ks = celkem 1 ks</t>
  </si>
  <si>
    <t xml:space="preserve">OPPO</t>
  </si>
  <si>
    <t xml:space="preserve">Obslužné pole požární ochrany OPPO - výpočet - osazeno u externího zobrazovacího panelu na chodbě, před technickou místností ve vzdálenosti do 5m od vstupu do objketu odkud je plánovaný požární zásah</t>
  </si>
  <si>
    <t xml:space="preserve">- 1 ks = celkem 1ks</t>
  </si>
  <si>
    <t xml:space="preserve">Pol__0005</t>
  </si>
  <si>
    <t xml:space="preserve">Zařízení dálkového přenosu vč.anténního svodu a stožárku na střeše - výpočet - instalováno u, ústředny EPS ve vrátnici - 1 ks = celkem 1 ks</t>
  </si>
  <si>
    <t xml:space="preserve">2207211</t>
  </si>
  <si>
    <t xml:space="preserve">Opticko-kouřový/teplotní hlásič požáru vč.instalační zásuvky - výpočet - na kruhu č.1 - 94ks + na, kruhu č.2 - 97ks + na kruhu č. 3 - 101ks + na kruhu č.4 - 71ks + na kruhu č.5 - 58ks = celkem 421 k</t>
  </si>
  <si>
    <t xml:space="preserve">Pol__0007</t>
  </si>
  <si>
    <t xml:space="preserve">Záznamník pro hlášení do rozhlasu - výpočet - v ředitelně u rozhlasové ústředny - 1ks = celkem 1 ks</t>
  </si>
  <si>
    <t xml:space="preserve">Pol__0008</t>
  </si>
  <si>
    <t xml:space="preserve">Zábleskový maják oranžové barvy, 24 V, umístěn u KTPO - výpočet - 1ks osazen nad KTPO u vstupu do, objektu v úrovni 1.PP = celkem 1 ks</t>
  </si>
  <si>
    <t xml:space="preserve">Pol__0009</t>
  </si>
  <si>
    <t xml:space="preserve">KOPPLER 3in/3out vč.instalační krabice - výpočet - 11ks osazeno ve skříni u ústředny EPS ve vrátnici, = celkem 11 ks</t>
  </si>
  <si>
    <t xml:space="preserve">22072112</t>
  </si>
  <si>
    <t xml:space="preserve">Tlačítkový hlásič vnitřní s izolátorem - červený krytí IP 45 - výpočet - kruh č.1 - 13ks + kruh č.2, - 9ks + kruh č.3 - 16ks + kruh č.4 - 8ks + kruh č.5 - 10ks = celkem 56 ks</t>
  </si>
  <si>
    <t xml:space="preserve">Pol__0011</t>
  </si>
  <si>
    <t xml:space="preserve">Štítek se symbolem pro tlačítkový hlásič - výpočet - stejný počet jako tlačítkových hlásičů tj. -, 56ks = celkem 56ks</t>
  </si>
  <si>
    <t xml:space="preserve">Pol__0012</t>
  </si>
  <si>
    <t xml:space="preserve">Termopapír pro interní tiskárnu - výpočet - 1ks pro odzkoušení systému EPS + 1ks pro provoz = celkem, 2ks</t>
  </si>
  <si>
    <t xml:space="preserve">Pol__0013</t>
  </si>
  <si>
    <t xml:space="preserve">Lahev zkušebního plynu - výpočet - 1ks stačí na odzkoušení 50ks hlásičů tj. 421ks = 421 ks/50ks = 9, ks</t>
  </si>
  <si>
    <t xml:space="preserve">Pol__0014</t>
  </si>
  <si>
    <t xml:space="preserve">Klíč pro tlačítkový hlásič - výpočet - stejný počet jako tlačítkových hlásičů tj. 56 ks = celkem 56, ks</t>
  </si>
  <si>
    <t xml:space="preserve">Pol__0015</t>
  </si>
  <si>
    <t xml:space="preserve">Sklo tlačítkového hlásiče DIN, internat. - výpočet - stejný počet jako tlačítkových hlásičů požáru, tj. 56ks = celkem 56ks</t>
  </si>
  <si>
    <t xml:space="preserve">Pol__0016</t>
  </si>
  <si>
    <t xml:space="preserve">Siréna EPS 105 db červená - výpočet - dle schéma EPS - 48 ks = celkem 48 ks</t>
  </si>
  <si>
    <t xml:space="preserve">Pol__0017</t>
  </si>
  <si>
    <t xml:space="preserve">Přídržný magnet EPS, přídržná síla 50 kg + uvolňovací tlačítko, 24V 100mA, montáž na zeď - výpočet -, I.stupeň 12 ks + II. Stupeň 12 ks  = 24 ks</t>
  </si>
  <si>
    <t xml:space="preserve">Pol__0018</t>
  </si>
  <si>
    <t xml:space="preserve">Zdroj/Transformátor 230/24 VDC-5A  vč.krytu a montážní krabice bez záložních Aku - výpočet -, I.stupeň 2.NP - 1 ks + II. Stupeň 2.NP -1 ks = celkem 2 ks</t>
  </si>
  <si>
    <t xml:space="preserve">Pol__0019</t>
  </si>
  <si>
    <t xml:space="preserve">Elektrický zámek 12/24V - instalace do zárubně - výpočet - dle schéma EPS 16ks na únikových cestách, = celkem 16 ks</t>
  </si>
  <si>
    <t xml:space="preserve">Pol__0020</t>
  </si>
  <si>
    <t xml:space="preserve">Provozní kniha EPS - výpočet - pro každý objekt 1ks = celkem 1 ks</t>
  </si>
  <si>
    <t xml:space="preserve">220280010</t>
  </si>
  <si>
    <t xml:space="preserve">Kabel kruhové linky EPS 1x2x0,8 dle vyhl.23/2008Sb. - výpočet - kruh č.1 - 1400m + kruh č.2 - 1500m, + kruh č.3 - 1500 + kruh č.4 - 1000m + kruh č.5 - 850m + k elektromagnetům 250 m = celkem 6500m</t>
  </si>
  <si>
    <t xml:space="preserve">Kabel ohni odolný 2x0,8 pro napojení požárních sirén - uložení na povrchu v pancéřové trubce dle, vyhl.23/2008Sb. - výpočet - 48ks sirén + 16x výstup k ovládání zámků = celkem 2500m</t>
  </si>
  <si>
    <t xml:space="preserve">R-položka</t>
  </si>
  <si>
    <t xml:space="preserve">POL12_1</t>
  </si>
  <si>
    <t xml:space="preserve">Kabel ohni odolný 3x2x0,8 pro napojení rozhlasu - uložení na povrchu v pancéřové trubce dle, vyhl.23/2008Sb. - výpočet - od ústředny EPS k rozhlasu 200m = celkem 200m</t>
  </si>
  <si>
    <t xml:space="preserve">220280011</t>
  </si>
  <si>
    <t xml:space="preserve">Kabel ohni odolný 8x2x0,8 pro napojení ZDP, OPPO, KTPO dle vyhl.23/2008Sb. - výpočet - k OPPO - 10m, + k KTPO - 10m + k ZDP 5 m = celkem 25m</t>
  </si>
  <si>
    <t xml:space="preserve">Kabel ohni odolný 10x2x0,8 propojení s RPO - výstupy dle vyhl.23/2008Sb. - výpočet - od ústředny EPS, do RPO - 10m = celkem 10m</t>
  </si>
  <si>
    <t xml:space="preserve">Kabel ohni odolný 4x1,0 - napojení kopplerů - výpočet - prodrátování v ústředně EPS - 20m = celkem, 20m</t>
  </si>
  <si>
    <t xml:space="preserve">22026055</t>
  </si>
  <si>
    <t xml:space="preserve">Trubka PVC bezhalogenová pr.16 mm - výpočet - trubka pro kabel kruhových linek -kruh č.1 - 1200m +, kruh č. 2 - 1350m + kruh č.3 - 1250m + kruh č.4 - 850m + kruh č.5 - 750m = celkem 5400m</t>
  </si>
  <si>
    <t xml:space="preserve">Pol__0028</t>
  </si>
  <si>
    <t xml:space="preserve">Nasouvací spojka pro bezhalogenovou trubku pr.16 - výpočet - délka trubky 5400/4m(výrobní délka, trubky) = 1350ks</t>
  </si>
  <si>
    <t xml:space="preserve">22026114</t>
  </si>
  <si>
    <t xml:space="preserve">Příchytka pro bezhalogenovou trubku pr.16 - výpočet 5400 - na 1bm jsou 3 ks příchytky = 5400*3 =, celkem 16200 ks</t>
  </si>
  <si>
    <t xml:space="preserve">22026050</t>
  </si>
  <si>
    <t xml:space="preserve">Panceřová trubka lakovaná pr.16 - pro ohniodolné kabely- výpočet - ohniodolných kabelů celkem 2755m, = 2755 m</t>
  </si>
  <si>
    <t xml:space="preserve">22026115</t>
  </si>
  <si>
    <t xml:space="preserve">Příchytka pro panceřovou trubku - výpočet - celková délka trubky 2755m*3ks příchytky na 1bm = celkem, 8265 ks</t>
  </si>
  <si>
    <t xml:space="preserve">Pol__0032</t>
  </si>
  <si>
    <t xml:space="preserve">Krabice ohniodolná na povrch s víkem - propojení výstupních ohniodolných kabelů - výpočet - v, rozsahu dodávky stavby - 20ks</t>
  </si>
  <si>
    <t xml:space="preserve">460680031R00</t>
  </si>
  <si>
    <t xml:space="preserve">Průraz zdivem v kamenné zdi tloušťky 15 cm</t>
  </si>
  <si>
    <t xml:space="preserve">460680032R00</t>
  </si>
  <si>
    <t xml:space="preserve">Průraz zdivem v kamenné zdi tloušťky 30 cm</t>
  </si>
  <si>
    <t xml:space="preserve">460680033R00</t>
  </si>
  <si>
    <t xml:space="preserve">Průraz zdivem v kamenné zdi tloušťky 45 cm</t>
  </si>
  <si>
    <t xml:space="preserve">Pol__0036</t>
  </si>
  <si>
    <t xml:space="preserve">Požární ucpávky - výpočet - instalace mezi požárními úseky dle zadání PBŘ = 3m2</t>
  </si>
  <si>
    <t xml:space="preserve">Pol__0037</t>
  </si>
  <si>
    <t xml:space="preserve">Měření po úsecích - výpočet - počet detektorů celkem 477 + označení výstupů 66ks = 543 ks</t>
  </si>
  <si>
    <t xml:space="preserve">Pol__0038</t>
  </si>
  <si>
    <t xml:space="preserve">Zákaznický text - výpočet - počet detektorů celkem 477 + označení výstupů 66ks = 543 ks</t>
  </si>
  <si>
    <t xml:space="preserve">Pol__0039</t>
  </si>
  <si>
    <t xml:space="preserve">Zapojení komponentů systému EPS, odzkoušení, proměření, zkušební provoz, předání zákazníkovi - v, rozsahu dodávky systému EPS</t>
  </si>
  <si>
    <t xml:space="preserve">Nhod</t>
  </si>
  <si>
    <t xml:space="preserve">Pol__0040</t>
  </si>
  <si>
    <t xml:space="preserve">Zaškolení obsluhy - správce objektu v rozsahu dodávky systému EPS</t>
  </si>
  <si>
    <t xml:space="preserve">Pol__0041</t>
  </si>
  <si>
    <t xml:space="preserve">Revize elektro dle platných ČSN v rozsahu dodávky EPS, vyhotovení protokolu, předání zákazníkovi = 1, kpl</t>
  </si>
  <si>
    <t xml:space="preserve">Pol__0042</t>
  </si>
  <si>
    <t xml:space="preserve">Zpracování výrobní dokumentace  odsouhlasení hlavním projektantem a investorem stavby, vč.vyvzorkování použitých výrozků a zařízení před realizací stavby</t>
  </si>
  <si>
    <t xml:space="preserve">Pol__0043</t>
  </si>
  <si>
    <t xml:space="preserve">Zpracování dokumentace zdolávání požáru  odsouhlasení hlavním projektantem a investorem stavby a HZS, - předání HZS</t>
  </si>
  <si>
    <t xml:space="preserve">Pol__0044</t>
  </si>
  <si>
    <t xml:space="preserve">Zpracování dokumentace skutečného stavu 4x papírová podoba + 1x digitální forma, předání zákazníkovi</t>
  </si>
  <si>
    <t xml:space="preserve">Pol__0045</t>
  </si>
  <si>
    <t xml:space="preserve">Stavební přípomoce, začištění - rozsah celé zakázky - začištění prostupů v rámci celého objektu, řešeného systémem EPS</t>
  </si>
  <si>
    <t xml:space="preserve">Vypuštění vody ze systému</t>
  </si>
  <si>
    <t xml:space="preserve">Úprava stávajícího potrubí pro napojení nových stoupaček - svařováním na stávajícím ocel. potrubí</t>
  </si>
  <si>
    <t xml:space="preserve">Pol__0003</t>
  </si>
  <si>
    <t xml:space="preserve">Potrubí ocelové spojované lisováním - do průměru 18x1,2mm</t>
  </si>
  <si>
    <t xml:space="preserve">Pol__0004</t>
  </si>
  <si>
    <t xml:space="preserve">Izolace  návleková tepelná potrubí D20</t>
  </si>
  <si>
    <t xml:space="preserve">Zkouška těsnosti potrubí ocelového do D 32</t>
  </si>
  <si>
    <t xml:space="preserve">Pol__0006</t>
  </si>
  <si>
    <t xml:space="preserve">Přemístění potrubí demontovaného vodorovně do 100 m v objektech výšky přes 6 do 24 m</t>
  </si>
  <si>
    <t xml:space="preserve">Přípatek za sekání, vrtání drážek a prostupů pro potrubí - 40 m</t>
  </si>
  <si>
    <t xml:space="preserve">998733103R00</t>
  </si>
  <si>
    <t xml:space="preserve">Přesun hmot pro rozvody potrubí v objektech výšky do 24 m</t>
  </si>
  <si>
    <t xml:space="preserve">800-731</t>
  </si>
  <si>
    <t xml:space="preserve">Termostatická hlavice do 110°C otopných těles VK</t>
  </si>
  <si>
    <t xml:space="preserve">Přechodka 3/4" Eurokonus s gumou pro ocel. trubku, 3/4"EKx15mm</t>
  </si>
  <si>
    <t xml:space="preserve">H-blok rohový pro připojení ventilových otopných těles 1/2"</t>
  </si>
  <si>
    <t xml:space="preserve">998734103R00</t>
  </si>
  <si>
    <t xml:space="preserve">Přesun hmot pro armatury v objektech výšky do 4 m</t>
  </si>
  <si>
    <t xml:space="preserve">Topný panel 11 VK 600/600 (White RAL 9016)</t>
  </si>
  <si>
    <t xml:space="preserve">Topný panel 11 VK 600/700 (White RAL 9016)</t>
  </si>
  <si>
    <t xml:space="preserve">Topný panel 11 VK 600/800 (White RAL 9016)</t>
  </si>
  <si>
    <t xml:space="preserve">Topný panel 11 VK 600/900 (White RAL 9016)</t>
  </si>
  <si>
    <t xml:space="preserve">Topný panel 11 VK 600/1000 (White RAL 9016)</t>
  </si>
  <si>
    <t xml:space="preserve">Topný panel 11 VK 600/1200 (White RAL 9016)</t>
  </si>
  <si>
    <t xml:space="preserve">Topný panel 11 VK 600/1400 (White RAL 9016)</t>
  </si>
  <si>
    <t xml:space="preserve">Topný panel 11 VK 600/1600 (White RAL 9016)</t>
  </si>
  <si>
    <t xml:space="preserve">Pol__0021</t>
  </si>
  <si>
    <t xml:space="preserve">Topný panel 22 VK 600/1200 (White RAL 9016)</t>
  </si>
  <si>
    <t xml:space="preserve">Pol__0022</t>
  </si>
  <si>
    <t xml:space="preserve">Montáž otopného tělesa deskového na stěnu</t>
  </si>
  <si>
    <t xml:space="preserve">998735103R00</t>
  </si>
  <si>
    <t xml:space="preserve">Přesun hmot pro otopná tělesa v objektech výšky do 24 m</t>
  </si>
  <si>
    <t xml:space="preserve">Kabel CYKY 5Cx6</t>
  </si>
  <si>
    <t xml:space="preserve">Kabel CYKY 5Cx4</t>
  </si>
  <si>
    <t xml:space="preserve">Kabel CYKY 5Cx2,5</t>
  </si>
  <si>
    <t xml:space="preserve">Kabel CYKY 3Cx1,5</t>
  </si>
  <si>
    <t xml:space="preserve">CYA 6</t>
  </si>
  <si>
    <t xml:space="preserve">CY 4</t>
  </si>
  <si>
    <t xml:space="preserve">Vkládací elektroinstalační PVC lišta LV 24x22</t>
  </si>
  <si>
    <t xml:space="preserve">Vkládací elektroinstalační PVC lišta LV 18x13</t>
  </si>
  <si>
    <t xml:space="preserve">Drátěný žlab Merkur 2, 50x50, žár. Zinek</t>
  </si>
  <si>
    <t xml:space="preserve">Pol__0010</t>
  </si>
  <si>
    <t xml:space="preserve">Odbočná instalační krabice nástěnná</t>
  </si>
  <si>
    <t xml:space="preserve">Zápustné, zamykací</t>
  </si>
  <si>
    <t xml:space="preserve">Pojistková skříň 3x400A</t>
  </si>
  <si>
    <t xml:space="preserve">Osvětlení výtahových stanic - nástěnné svítislo s čidlem např. HERB 17299/47/16</t>
  </si>
  <si>
    <t xml:space="preserve">Osvětlení místa s pohonem výtahu - zářivkové svítidlo - přisazené stropní např. V3118,18W,IP65</t>
  </si>
  <si>
    <t xml:space="preserve">Vypináč nástěnný, IP44, jednopólový</t>
  </si>
  <si>
    <t xml:space="preserve">Jističe, typ PL7-C20/3</t>
  </si>
  <si>
    <t xml:space="preserve">Vodiče, lišty DIN, spojovací materiál pro úpravu rozvděčů</t>
  </si>
  <si>
    <t xml:space="preserve">Pomocný materiál pro spojování a upevňování</t>
  </si>
  <si>
    <t xml:space="preserve">Úprava stávajícíh rozvaděčů pro možnost napájení výtahů a osvětlení výtahů 1 a 2</t>
  </si>
  <si>
    <t xml:space="preserve">Montáž úložných lišt,instal. Krabic a vypínačů</t>
  </si>
  <si>
    <t xml:space="preserve">Zednické práce bourací a začišťovací, včetně materiálu</t>
  </si>
  <si>
    <t xml:space="preserve">Uložení kabelů, osazení rozvaděčů, svítidel - viz rozpis výše</t>
  </si>
  <si>
    <t xml:space="preserve">Pol__0023</t>
  </si>
  <si>
    <t xml:space="preserve">Zapojení rozvaděčů, svítidel, výtahů - viz rozpis výš</t>
  </si>
  <si>
    <t xml:space="preserve">Pol__0024</t>
  </si>
  <si>
    <t xml:space="preserve">Demontáž pojistkoév skříně, obnažení kabelů, osazení nové pojistkové skříně do I. PP</t>
  </si>
  <si>
    <t xml:space="preserve">CYKY 4Bx16</t>
  </si>
  <si>
    <t xml:space="preserve">CYKY 4Bx10</t>
  </si>
  <si>
    <t xml:space="preserve">CYKY 5Cx6</t>
  </si>
  <si>
    <t xml:space="preserve">CYKY 5Cx4</t>
  </si>
  <si>
    <t xml:space="preserve">CYKY 3Cx2,5</t>
  </si>
  <si>
    <t xml:space="preserve">CYKY 3Cx1,5</t>
  </si>
  <si>
    <t xml:space="preserve">CYKY 5Cx1,5</t>
  </si>
  <si>
    <t xml:space="preserve">CYKY 5Cx2,5</t>
  </si>
  <si>
    <t xml:space="preserve">CYA 25</t>
  </si>
  <si>
    <t xml:space="preserve">CY</t>
  </si>
  <si>
    <t xml:space="preserve">Vodič ochranný PE6</t>
  </si>
  <si>
    <t xml:space="preserve">Kabel data UTP RJ-45</t>
  </si>
  <si>
    <t xml:space="preserve">Vkládací elektroinstalační PVC lišta LV 40x20</t>
  </si>
  <si>
    <t xml:space="preserve">Drátěný žlab 2, 50x50, žár. Zinek</t>
  </si>
  <si>
    <t xml:space="preserve">Odbočná instalační krabice do SDK</t>
  </si>
  <si>
    <t xml:space="preserve">Připojovací instalační krabice do SDK</t>
  </si>
  <si>
    <t xml:space="preserve">Parapetní kanál 140x55, Kopos</t>
  </si>
  <si>
    <t xml:space="preserve">Odbočná krabice KO100EKA</t>
  </si>
  <si>
    <t xml:space="preserve">Svorkovnice DKL04</t>
  </si>
  <si>
    <t xml:space="preserve">Odbočná krabice KU68-1902KA</t>
  </si>
  <si>
    <t xml:space="preserve">Svorkovnice S-66FB</t>
  </si>
  <si>
    <t xml:space="preserve">Pol__0025</t>
  </si>
  <si>
    <t xml:space="preserve">Přístrojová krabice pro parapetní kanál </t>
  </si>
  <si>
    <t xml:space="preserve">Pol__0026</t>
  </si>
  <si>
    <t xml:space="preserve">Husí krk 25 mm</t>
  </si>
  <si>
    <t xml:space="preserve">Pol__0027</t>
  </si>
  <si>
    <t xml:space="preserve">Husí krk 30 mm</t>
  </si>
  <si>
    <t xml:space="preserve">Husí krk 50 mm</t>
  </si>
  <si>
    <t xml:space="preserve">Pol__0029</t>
  </si>
  <si>
    <t xml:space="preserve">R1 a R2 pro vestavbu - kompletní dle dokumentace</t>
  </si>
  <si>
    <t xml:space="preserve">Pol__0030</t>
  </si>
  <si>
    <t xml:space="preserve">X1 elektroinstalační krabice pro rozbočení kabelů a pro instalaci přepěťové ochrany "B"</t>
  </si>
  <si>
    <t xml:space="preserve">Pol__0031</t>
  </si>
  <si>
    <t xml:space="preserve">Přepěťová ochrana "B" Eaton</t>
  </si>
  <si>
    <t xml:space="preserve">Svítidla pro učebny chodby, kabinety - přisazená zářivková LED svítidla</t>
  </si>
  <si>
    <t xml:space="preserve">Pol__0033</t>
  </si>
  <si>
    <t xml:space="preserve">Svítidla, schodiště - LED svítidla kruhová</t>
  </si>
  <si>
    <t xml:space="preserve">Pol__0034</t>
  </si>
  <si>
    <t xml:space="preserve">Ovladače, spinače, tlačítka</t>
  </si>
  <si>
    <t xml:space="preserve">Pol__0035</t>
  </si>
  <si>
    <t xml:space="preserve">Zásuvky 230 V do krabice</t>
  </si>
  <si>
    <t xml:space="preserve">Jističe, typ PLHT-C63/3</t>
  </si>
  <si>
    <t xml:space="preserve">Vodiče, lišty DIN, spojovací materiál pro úpravu stávajícího rozvaděče</t>
  </si>
  <si>
    <t xml:space="preserve">Pomocná materiál pro spojování a upevnění výše uvedeného materálu</t>
  </si>
  <si>
    <t xml:space="preserve">Úprava stávajícíh rozvaděčů pro možnost napájení půdní vestavby</t>
  </si>
  <si>
    <t xml:space="preserve">Montáž drátěných kab. Žlabů, lišt, uložení kabelu - viz materiál uvedený výše</t>
  </si>
  <si>
    <t xml:space="preserve">Montáž parapet. kanálů, instal. Krabic - viz materiál uvedený výše</t>
  </si>
  <si>
    <t xml:space="preserve">Zednické práce bourací a začišťovací, včetně materiálu - viz materiál uvedený výše</t>
  </si>
  <si>
    <t xml:space="preserve">Uložení kabelů, osazení rozvaděčů, svítidel - viz materiál uvedený výše</t>
  </si>
  <si>
    <t xml:space="preserve">Zapojení rozvaděčů, svítidel, zásuvek - viz materiál uvedený výše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</si>
</sst>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5]D/M/YYYY"/>
    <numFmt numFmtId="167" formatCode="0"/>
    <numFmt numFmtId="168" formatCode="#,##0.00"/>
    <numFmt numFmtId="169" formatCode="0.00"/>
    <numFmt numFmtId="170" formatCode="#,##0"/>
    <numFmt numFmtId="171" formatCode="#,##0.00000"/>
    <numFmt numFmtId="172" formatCode="General"/>
  </numFmts>
  <fonts count="24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sz val="10"/>
      <color rgb="FFD6E1EE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  <font>
      <sz val="8"/>
      <color rgb="FF008000"/>
      <name val="Arial CE"/>
      <family val="0"/>
      <charset val="238"/>
    </font>
    <font>
      <sz val="8"/>
      <color rgb="FF0000FF"/>
      <name val="Arial CE"/>
      <family val="0"/>
      <charset val="238"/>
    </font>
    <font>
      <sz val="8"/>
      <color rgb="FFFFFFFF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6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5" borderId="1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2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8" fontId="6" fillId="0" borderId="1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5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7" fillId="3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17" fillId="3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3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5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3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2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22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72" fontId="2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32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3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1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3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externalLink" Target="externalLinks/externalLink1.xml"/><Relationship Id="rId1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7" activeCellId="0" sqref="N27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sheetProtection algorithmName="SHA-512" hashValue="18HkQZU3PFyIehOnLVBw7idua16IvqXvyMLnac8ltaldDNX7Yv8EkCb81KeNpRIMbQkCbHR9N78QTN+bj+zzxg==" saltValue="VZ9QzDIf6NPfb0dEf83Cyg==" spinCount="100000" sheet="true"/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9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75" workbookViewId="0">
      <selection pane="topLeft" activeCell="H12" activeCellId="0" sqref="H12"/>
    </sheetView>
  </sheetViews>
  <sheetFormatPr defaultColWidth="9.01171875"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13.43"/>
    <col collapsed="false" customWidth="true" hidden="false" outlineLevel="0" max="3" min="3" style="3" width="7.42"/>
    <col collapsed="false" customWidth="true" hidden="false" outlineLevel="0" max="4" min="4" style="3" width="13.01"/>
    <col collapsed="false" customWidth="true" hidden="false" outlineLevel="0" max="5" min="5" style="3" width="9.71"/>
    <col collapsed="false" customWidth="true" hidden="false" outlineLevel="0" max="6" min="6" style="0" width="11.71"/>
    <col collapsed="false" customWidth="true" hidden="false" outlineLevel="0" max="9" min="7" style="0" width="13.01"/>
    <col collapsed="false" customWidth="true" hidden="false" outlineLevel="0" max="10" min="10" style="0" width="5.57"/>
    <col collapsed="false" customWidth="true" hidden="false" outlineLevel="0" max="11" min="11" style="0" width="4.29"/>
    <col collapsed="false" customWidth="true" hidden="false" outlineLevel="0" max="15" min="12" style="0" width="10.71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true" customHeight="true" outlineLevel="0" collapsed="false">
      <c r="A3" s="6"/>
      <c r="B3" s="12"/>
      <c r="C3" s="8"/>
      <c r="D3" s="13"/>
      <c r="E3" s="14"/>
      <c r="F3" s="14"/>
      <c r="G3" s="14"/>
      <c r="H3" s="14"/>
      <c r="I3" s="14"/>
      <c r="J3" s="14"/>
    </row>
    <row r="4" customFormat="false" ht="23.25" hidden="false" customHeight="true" outlineLevel="0" collapsed="false">
      <c r="A4" s="6"/>
      <c r="B4" s="15"/>
      <c r="C4" s="16"/>
      <c r="D4" s="17"/>
      <c r="E4" s="18"/>
      <c r="F4" s="18"/>
      <c r="G4" s="18"/>
      <c r="H4" s="18"/>
      <c r="I4" s="18"/>
      <c r="J4" s="18"/>
    </row>
    <row r="5" customFormat="false" ht="24" hidden="false" customHeight="true" outlineLevel="0" collapsed="false">
      <c r="A5" s="6"/>
      <c r="B5" s="19" t="s">
        <v>7</v>
      </c>
      <c r="D5" s="20"/>
      <c r="E5" s="20"/>
      <c r="F5" s="20"/>
      <c r="G5" s="20"/>
      <c r="H5" s="21" t="s">
        <v>8</v>
      </c>
      <c r="I5" s="22"/>
      <c r="J5" s="23"/>
    </row>
    <row r="6" customFormat="false" ht="15.75" hidden="false" customHeight="true" outlineLevel="0" collapsed="false">
      <c r="A6" s="6"/>
      <c r="B6" s="24"/>
      <c r="C6" s="25"/>
      <c r="D6" s="26"/>
      <c r="E6" s="26"/>
      <c r="F6" s="26"/>
      <c r="G6" s="26"/>
      <c r="H6" s="21" t="s">
        <v>9</v>
      </c>
      <c r="I6" s="22"/>
      <c r="J6" s="23"/>
    </row>
    <row r="7" customFormat="false" ht="15.75" hidden="false" customHeight="true" outlineLevel="0" collapsed="false">
      <c r="A7" s="6"/>
      <c r="B7" s="27"/>
      <c r="C7" s="28"/>
      <c r="D7" s="29"/>
      <c r="E7" s="30"/>
      <c r="F7" s="30"/>
      <c r="G7" s="30"/>
      <c r="H7" s="31"/>
      <c r="I7" s="32"/>
      <c r="J7" s="33"/>
    </row>
    <row r="8" customFormat="false" ht="24" hidden="true" customHeight="true" outlineLevel="0" collapsed="false">
      <c r="A8" s="6"/>
      <c r="B8" s="19" t="s">
        <v>10</v>
      </c>
      <c r="D8" s="34"/>
      <c r="H8" s="21" t="s">
        <v>8</v>
      </c>
      <c r="I8" s="22"/>
      <c r="J8" s="23"/>
    </row>
    <row r="9" customFormat="false" ht="15.75" hidden="true" customHeight="true" outlineLevel="0" collapsed="false">
      <c r="A9" s="6"/>
      <c r="B9" s="6"/>
      <c r="D9" s="34"/>
      <c r="H9" s="21" t="s">
        <v>9</v>
      </c>
      <c r="I9" s="22"/>
      <c r="J9" s="23"/>
    </row>
    <row r="10" customFormat="false" ht="15.75" hidden="true" customHeight="true" outlineLevel="0" collapsed="false">
      <c r="A10" s="6"/>
      <c r="B10" s="35"/>
      <c r="C10" s="28"/>
      <c r="D10" s="29"/>
      <c r="E10" s="36"/>
      <c r="F10" s="31"/>
      <c r="G10" s="37"/>
      <c r="H10" s="37"/>
      <c r="I10" s="38"/>
      <c r="J10" s="33"/>
    </row>
    <row r="11" customFormat="false" ht="24" hidden="false" customHeight="true" outlineLevel="0" collapsed="false">
      <c r="A11" s="6"/>
      <c r="B11" s="19" t="s">
        <v>11</v>
      </c>
      <c r="D11" s="39"/>
      <c r="E11" s="39"/>
      <c r="F11" s="39"/>
      <c r="G11" s="39"/>
      <c r="H11" s="21" t="s">
        <v>8</v>
      </c>
      <c r="I11" s="40"/>
      <c r="J11" s="23"/>
    </row>
    <row r="12" customFormat="false" ht="15.75" hidden="false" customHeight="true" outlineLevel="0" collapsed="false">
      <c r="A12" s="6"/>
      <c r="B12" s="24"/>
      <c r="C12" s="25"/>
      <c r="D12" s="41"/>
      <c r="E12" s="41"/>
      <c r="F12" s="41"/>
      <c r="G12" s="41"/>
      <c r="H12" s="21" t="s">
        <v>9</v>
      </c>
      <c r="I12" s="40"/>
      <c r="J12" s="23"/>
    </row>
    <row r="13" customFormat="false" ht="15.75" hidden="false" customHeight="true" outlineLevel="0" collapsed="false">
      <c r="A13" s="6"/>
      <c r="B13" s="27"/>
      <c r="C13" s="28"/>
      <c r="D13" s="42"/>
      <c r="E13" s="43"/>
      <c r="F13" s="43"/>
      <c r="G13" s="43"/>
      <c r="H13" s="44"/>
      <c r="I13" s="32"/>
      <c r="J13" s="33"/>
    </row>
    <row r="14" customFormat="false" ht="24" hidden="false" customHeight="true" outlineLevel="0" collapsed="false">
      <c r="A14" s="6"/>
      <c r="B14" s="45" t="s">
        <v>12</v>
      </c>
      <c r="C14" s="46"/>
      <c r="D14" s="47"/>
      <c r="E14" s="48"/>
      <c r="F14" s="49"/>
      <c r="G14" s="49"/>
      <c r="H14" s="50"/>
      <c r="I14" s="49"/>
      <c r="J14" s="51"/>
    </row>
    <row r="15" customFormat="false" ht="32.25" hidden="false" customHeight="true" outlineLevel="0" collapsed="false">
      <c r="A15" s="6"/>
      <c r="B15" s="35" t="s">
        <v>13</v>
      </c>
      <c r="C15" s="52"/>
      <c r="D15" s="53"/>
      <c r="E15" s="54"/>
      <c r="F15" s="54"/>
      <c r="G15" s="55"/>
      <c r="H15" s="55"/>
      <c r="I15" s="56" t="s">
        <v>14</v>
      </c>
      <c r="J15" s="56"/>
    </row>
    <row r="16" customFormat="false" ht="23.25" hidden="false" customHeight="true" outlineLevel="0" collapsed="false">
      <c r="A16" s="57" t="s">
        <v>15</v>
      </c>
      <c r="B16" s="58" t="s">
        <v>15</v>
      </c>
      <c r="C16" s="59"/>
      <c r="D16" s="60"/>
      <c r="E16" s="61"/>
      <c r="F16" s="61"/>
      <c r="G16" s="61"/>
      <c r="H16" s="61"/>
      <c r="I16" s="62" t="n">
        <f aca="false">SUMIF(F59:F115,A16,I59:I115)+SUMIF(F59:F115,"PSU",I59:I115)</f>
        <v>0</v>
      </c>
      <c r="J16" s="62"/>
    </row>
    <row r="17" customFormat="false" ht="23.25" hidden="false" customHeight="true" outlineLevel="0" collapsed="false">
      <c r="A17" s="57" t="s">
        <v>16</v>
      </c>
      <c r="B17" s="58" t="s">
        <v>16</v>
      </c>
      <c r="C17" s="59"/>
      <c r="D17" s="60"/>
      <c r="E17" s="61"/>
      <c r="F17" s="61"/>
      <c r="G17" s="61"/>
      <c r="H17" s="61"/>
      <c r="I17" s="62" t="n">
        <f aca="false">SUMIF(F59:F115,A17,I59:I115)</f>
        <v>0</v>
      </c>
      <c r="J17" s="62"/>
    </row>
    <row r="18" customFormat="false" ht="23.25" hidden="false" customHeight="true" outlineLevel="0" collapsed="false">
      <c r="A18" s="57" t="s">
        <v>17</v>
      </c>
      <c r="B18" s="58" t="s">
        <v>17</v>
      </c>
      <c r="C18" s="59"/>
      <c r="D18" s="60"/>
      <c r="E18" s="61"/>
      <c r="F18" s="61"/>
      <c r="G18" s="61"/>
      <c r="H18" s="61"/>
      <c r="I18" s="62" t="n">
        <f aca="false">SUMIF(F59:F115,A18,I59:I115)</f>
        <v>0</v>
      </c>
      <c r="J18" s="62"/>
    </row>
    <row r="19" customFormat="false" ht="23.25" hidden="false" customHeight="true" outlineLevel="0" collapsed="false">
      <c r="A19" s="57" t="s">
        <v>18</v>
      </c>
      <c r="B19" s="58" t="s">
        <v>19</v>
      </c>
      <c r="C19" s="59"/>
      <c r="D19" s="60"/>
      <c r="E19" s="61"/>
      <c r="F19" s="61"/>
      <c r="G19" s="61"/>
      <c r="H19" s="61"/>
      <c r="I19" s="62" t="n">
        <f aca="false">SUMIF(F59:F115,A19,I59:I115)</f>
        <v>0</v>
      </c>
      <c r="J19" s="62"/>
    </row>
    <row r="20" customFormat="false" ht="23.25" hidden="false" customHeight="true" outlineLevel="0" collapsed="false">
      <c r="A20" s="57" t="s">
        <v>20</v>
      </c>
      <c r="B20" s="58" t="s">
        <v>21</v>
      </c>
      <c r="C20" s="59"/>
      <c r="D20" s="60"/>
      <c r="E20" s="61"/>
      <c r="F20" s="61"/>
      <c r="G20" s="61"/>
      <c r="H20" s="61"/>
      <c r="I20" s="62" t="n">
        <f aca="false">SUMIF(F59:F115,A20,I59:I115)</f>
        <v>0</v>
      </c>
      <c r="J20" s="62"/>
    </row>
    <row r="21" customFormat="false" ht="23.25" hidden="false" customHeight="true" outlineLevel="0" collapsed="false">
      <c r="A21" s="6"/>
      <c r="B21" s="63" t="s">
        <v>14</v>
      </c>
      <c r="C21" s="64"/>
      <c r="D21" s="65"/>
      <c r="E21" s="66"/>
      <c r="F21" s="66"/>
      <c r="G21" s="66"/>
      <c r="H21" s="66"/>
      <c r="I21" s="67" t="n">
        <f aca="false">SUM(I16:J20)</f>
        <v>0</v>
      </c>
      <c r="J21" s="67"/>
    </row>
    <row r="22" customFormat="false" ht="33" hidden="false" customHeight="true" outlineLevel="0" collapsed="false">
      <c r="A22" s="6"/>
      <c r="B22" s="68" t="s">
        <v>22</v>
      </c>
      <c r="C22" s="59"/>
      <c r="D22" s="60"/>
      <c r="E22" s="69"/>
      <c r="F22" s="70"/>
      <c r="G22" s="71"/>
      <c r="H22" s="71"/>
      <c r="I22" s="71"/>
      <c r="J22" s="72"/>
    </row>
    <row r="23" customFormat="false" ht="23.25" hidden="false" customHeight="true" outlineLevel="0" collapsed="false">
      <c r="A23" s="6"/>
      <c r="B23" s="58" t="s">
        <v>23</v>
      </c>
      <c r="C23" s="59"/>
      <c r="D23" s="60"/>
      <c r="E23" s="73" t="n">
        <v>15</v>
      </c>
      <c r="F23" s="70" t="s">
        <v>24</v>
      </c>
      <c r="G23" s="74" t="n">
        <f aca="false">ZakladDPHSniVypocet</f>
        <v>0</v>
      </c>
      <c r="H23" s="74"/>
      <c r="I23" s="74"/>
      <c r="J23" s="72" t="str">
        <f aca="false">Mena</f>
        <v>CZK</v>
      </c>
    </row>
    <row r="24" customFormat="false" ht="23.25" hidden="true" customHeight="true" outlineLevel="0" collapsed="false">
      <c r="A24" s="6"/>
      <c r="B24" s="58" t="s">
        <v>25</v>
      </c>
      <c r="C24" s="59"/>
      <c r="D24" s="60"/>
      <c r="E24" s="73" t="n">
        <f aca="false">SazbaDPH1</f>
        <v>15</v>
      </c>
      <c r="F24" s="70" t="s">
        <v>24</v>
      </c>
      <c r="G24" s="75" t="n">
        <f aca="false">I23*E23/100</f>
        <v>0</v>
      </c>
      <c r="H24" s="75"/>
      <c r="I24" s="75"/>
      <c r="J24" s="72" t="str">
        <f aca="false">Mena</f>
        <v>CZK</v>
      </c>
    </row>
    <row r="25" customFormat="false" ht="23.25" hidden="false" customHeight="true" outlineLevel="0" collapsed="false">
      <c r="A25" s="6"/>
      <c r="B25" s="58" t="s">
        <v>26</v>
      </c>
      <c r="C25" s="59"/>
      <c r="D25" s="60"/>
      <c r="E25" s="73" t="n">
        <v>21</v>
      </c>
      <c r="F25" s="70" t="s">
        <v>24</v>
      </c>
      <c r="G25" s="74" t="n">
        <f aca="false">ZakladDPHZaklVypocet</f>
        <v>0</v>
      </c>
      <c r="H25" s="74"/>
      <c r="I25" s="74"/>
      <c r="J25" s="72" t="str">
        <f aca="false">Mena</f>
        <v>CZK</v>
      </c>
    </row>
    <row r="26" customFormat="false" ht="23.25" hidden="true" customHeight="true" outlineLevel="0" collapsed="false">
      <c r="A26" s="6"/>
      <c r="B26" s="76" t="s">
        <v>27</v>
      </c>
      <c r="C26" s="77"/>
      <c r="D26" s="53"/>
      <c r="E26" s="78" t="n">
        <f aca="false">SazbaDPH2</f>
        <v>21</v>
      </c>
      <c r="F26" s="79" t="s">
        <v>24</v>
      </c>
      <c r="G26" s="80" t="n">
        <f aca="false">I25*E25/100</f>
        <v>0</v>
      </c>
      <c r="H26" s="80"/>
      <c r="I26" s="80"/>
      <c r="J26" s="81" t="str">
        <f aca="false">Mena</f>
        <v>CZK</v>
      </c>
    </row>
    <row r="27" customFormat="false" ht="23.25" hidden="false" customHeight="true" outlineLevel="0" collapsed="false">
      <c r="A27" s="6" t="n">
        <f aca="false">ZakladDPHSni+ZakladDPHZakl</f>
        <v>0</v>
      </c>
      <c r="B27" s="19" t="s">
        <v>28</v>
      </c>
      <c r="C27" s="82"/>
      <c r="D27" s="83"/>
      <c r="E27" s="82"/>
      <c r="F27" s="84"/>
      <c r="G27" s="85" t="n">
        <f aca="false">CenaCelkemBezDPH-(ZakladDPHSni+ZakladDPHZakl)</f>
        <v>0</v>
      </c>
      <c r="H27" s="85"/>
      <c r="I27" s="85"/>
      <c r="J27" s="86" t="str">
        <f aca="false">Mena</f>
        <v>CZK</v>
      </c>
    </row>
    <row r="28" customFormat="false" ht="27.75" hidden="false" customHeight="true" outlineLevel="0" collapsed="false">
      <c r="A28" s="6" t="n">
        <f aca="false">(A27-INT(A27))*100</f>
        <v>0</v>
      </c>
      <c r="B28" s="87" t="s">
        <v>29</v>
      </c>
      <c r="C28" s="88"/>
      <c r="D28" s="88"/>
      <c r="E28" s="89"/>
      <c r="F28" s="90"/>
      <c r="G28" s="91" t="n">
        <f aca="false">A27</f>
        <v>0</v>
      </c>
      <c r="H28" s="91"/>
      <c r="I28" s="91"/>
      <c r="J28" s="92" t="str">
        <f aca="false">Mena</f>
        <v>CZK</v>
      </c>
    </row>
    <row r="29" customFormat="false" ht="27.75" hidden="true" customHeight="true" outlineLevel="0" collapsed="false">
      <c r="A29" s="6"/>
      <c r="B29" s="87" t="s">
        <v>30</v>
      </c>
      <c r="C29" s="93"/>
      <c r="D29" s="93"/>
      <c r="E29" s="93"/>
      <c r="F29" s="94"/>
      <c r="G29" s="95" t="n">
        <f aca="false">ZakladDPHSni+DPHSni+ZakladDPHZakl+DPHZakl+Zaokrouhleni</f>
        <v>0</v>
      </c>
      <c r="H29" s="95"/>
      <c r="I29" s="95"/>
      <c r="J29" s="96" t="s">
        <v>31</v>
      </c>
    </row>
    <row r="30" customFormat="false" ht="12.75" hidden="false" customHeight="true" outlineLevel="0" collapsed="false">
      <c r="A30" s="6"/>
      <c r="B30" s="6"/>
      <c r="J30" s="97"/>
    </row>
    <row r="31" customFormat="false" ht="30" hidden="false" customHeight="true" outlineLevel="0" collapsed="false">
      <c r="A31" s="6"/>
      <c r="B31" s="6"/>
      <c r="J31" s="97"/>
    </row>
    <row r="32" customFormat="false" ht="18.75" hidden="false" customHeight="true" outlineLevel="0" collapsed="false">
      <c r="A32" s="6"/>
      <c r="B32" s="98"/>
      <c r="C32" s="99" t="s">
        <v>32</v>
      </c>
      <c r="D32" s="100"/>
      <c r="E32" s="100"/>
      <c r="F32" s="101" t="s">
        <v>33</v>
      </c>
      <c r="G32" s="102"/>
      <c r="H32" s="103"/>
      <c r="I32" s="102"/>
      <c r="J32" s="97"/>
    </row>
    <row r="33" customFormat="false" ht="47.25" hidden="false" customHeight="true" outlineLevel="0" collapsed="false">
      <c r="A33" s="6"/>
      <c r="B33" s="6"/>
      <c r="J33" s="97"/>
    </row>
    <row r="34" s="1" customFormat="true" ht="18.75" hidden="false" customHeight="true" outlineLevel="0" collapsed="false">
      <c r="A34" s="104"/>
      <c r="B34" s="104"/>
      <c r="C34" s="105"/>
      <c r="D34" s="106" t="s">
        <v>34</v>
      </c>
      <c r="E34" s="106"/>
      <c r="G34" s="107"/>
      <c r="H34" s="107"/>
      <c r="I34" s="107"/>
      <c r="J34" s="108"/>
    </row>
    <row r="35" customFormat="false" ht="12.75" hidden="false" customHeight="true" outlineLevel="0" collapsed="false">
      <c r="A35" s="6"/>
      <c r="B35" s="6"/>
      <c r="D35" s="109" t="s">
        <v>35</v>
      </c>
      <c r="E35" s="109"/>
      <c r="H35" s="110" t="s">
        <v>36</v>
      </c>
      <c r="J35" s="97"/>
    </row>
    <row r="36" customFormat="false" ht="13.5" hidden="false" customHeight="true" outlineLevel="0" collapsed="false">
      <c r="A36" s="111"/>
      <c r="B36" s="111"/>
      <c r="C36" s="112"/>
      <c r="D36" s="112"/>
      <c r="E36" s="112"/>
      <c r="F36" s="113"/>
      <c r="G36" s="113"/>
      <c r="H36" s="113"/>
      <c r="I36" s="113"/>
      <c r="J36" s="114"/>
    </row>
    <row r="37" customFormat="false" ht="27" hidden="false" customHeight="true" outlineLevel="0" collapsed="false">
      <c r="B37" s="115" t="s">
        <v>37</v>
      </c>
      <c r="C37" s="116"/>
      <c r="D37" s="116"/>
      <c r="E37" s="116"/>
      <c r="F37" s="117"/>
      <c r="G37" s="117"/>
      <c r="H37" s="117"/>
      <c r="I37" s="117"/>
      <c r="J37" s="118"/>
    </row>
    <row r="38" customFormat="false" ht="25.5" hidden="false" customHeight="true" outlineLevel="0" collapsed="false">
      <c r="A38" s="119" t="s">
        <v>38</v>
      </c>
      <c r="B38" s="120" t="s">
        <v>39</v>
      </c>
      <c r="C38" s="121" t="s">
        <v>40</v>
      </c>
      <c r="D38" s="121"/>
      <c r="E38" s="121"/>
      <c r="F38" s="122" t="str">
        <f aca="false">B23</f>
        <v>Základ pro sníženou DPH</v>
      </c>
      <c r="G38" s="122" t="str">
        <f aca="false">B25</f>
        <v>Základ pro základní DPH</v>
      </c>
      <c r="H38" s="123" t="s">
        <v>41</v>
      </c>
      <c r="I38" s="124" t="s">
        <v>42</v>
      </c>
      <c r="J38" s="125" t="s">
        <v>24</v>
      </c>
    </row>
    <row r="39" customFormat="false" ht="25.5" hidden="true" customHeight="true" outlineLevel="0" collapsed="false">
      <c r="A39" s="119" t="n">
        <v>1</v>
      </c>
      <c r="B39" s="126" t="s">
        <v>43</v>
      </c>
      <c r="C39" s="127"/>
      <c r="D39" s="127"/>
      <c r="E39" s="127"/>
      <c r="F39" s="128" t="n">
        <f aca="false">'01 01 Pol'!AE978+'01 02 Pol'!AE386+'01 03 Pol'!AE119+'01 04 Pol'!AE128+'01 05 Pol'!AE35+'01 06 Pol'!AE85+'01 07 Pol'!AE57+'01 08 Pol'!AE35+'01 09 Pol'!AE40+'01 10 Pol'!AE60</f>
        <v>0</v>
      </c>
      <c r="G39" s="129" t="n">
        <f aca="false">'01 01 Pol'!AF978+'01 02 Pol'!AF386+'01 03 Pol'!AF119+'01 04 Pol'!AF128+'01 05 Pol'!AF35+'01 06 Pol'!AF85+'01 07 Pol'!AF57+'01 08 Pol'!AF35+'01 09 Pol'!AF40+'01 10 Pol'!AF60</f>
        <v>0</v>
      </c>
      <c r="H39" s="130"/>
      <c r="I39" s="131" t="n">
        <f aca="false">F39+G39+H39</f>
        <v>0</v>
      </c>
      <c r="J39" s="132" t="str">
        <f aca="false">IF(CenaCelkemVypocet=0,"",I39/CenaCelkemVypocet*100)</f>
        <v/>
      </c>
    </row>
    <row r="40" customFormat="false" ht="25.5" hidden="false" customHeight="true" outlineLevel="0" collapsed="false">
      <c r="A40" s="119" t="n">
        <v>2</v>
      </c>
      <c r="B40" s="133"/>
      <c r="C40" s="134" t="s">
        <v>44</v>
      </c>
      <c r="D40" s="134"/>
      <c r="E40" s="134"/>
      <c r="F40" s="135"/>
      <c r="G40" s="136"/>
      <c r="H40" s="136"/>
      <c r="I40" s="137" t="n">
        <f aca="false">F40+G40+H40</f>
        <v>0</v>
      </c>
      <c r="J40" s="138" t="str">
        <f aca="false">IF(CenaCelkemVypocet=0,"",I40/CenaCelkemVypocet*100)</f>
        <v/>
      </c>
    </row>
    <row r="41" customFormat="false" ht="25.5" hidden="false" customHeight="true" outlineLevel="0" collapsed="false">
      <c r="A41" s="119" t="n">
        <v>2</v>
      </c>
      <c r="B41" s="133" t="s">
        <v>45</v>
      </c>
      <c r="C41" s="134" t="s">
        <v>46</v>
      </c>
      <c r="D41" s="134"/>
      <c r="E41" s="134"/>
      <c r="F41" s="135" t="n">
        <f aca="false">'01 01 Pol'!AE978+'01 02 Pol'!AE386+'01 03 Pol'!AE119+'01 04 Pol'!AE128+'01 05 Pol'!AE35+'01 06 Pol'!AE85+'01 07 Pol'!AE57+'01 08 Pol'!AE35+'01 09 Pol'!AE40+'01 10 Pol'!AE60</f>
        <v>0</v>
      </c>
      <c r="G41" s="136" t="n">
        <f aca="false">'01 01 Pol'!AF978+'01 02 Pol'!AF386+'01 03 Pol'!AF119+'01 04 Pol'!AF128+'01 05 Pol'!AF35+'01 06 Pol'!AF85+'01 07 Pol'!AF57+'01 08 Pol'!AF35+'01 09 Pol'!AF40+'01 10 Pol'!AF60</f>
        <v>0</v>
      </c>
      <c r="H41" s="136"/>
      <c r="I41" s="137" t="n">
        <f aca="false">F41+G41+H41</f>
        <v>0</v>
      </c>
      <c r="J41" s="138" t="str">
        <f aca="false">IF(CenaCelkemVypocet=0,"",I41/CenaCelkemVypocet*100)</f>
        <v/>
      </c>
    </row>
    <row r="42" customFormat="false" ht="25.5" hidden="false" customHeight="true" outlineLevel="0" collapsed="false">
      <c r="A42" s="119" t="n">
        <v>3</v>
      </c>
      <c r="B42" s="139" t="s">
        <v>45</v>
      </c>
      <c r="C42" s="127" t="s">
        <v>47</v>
      </c>
      <c r="D42" s="127"/>
      <c r="E42" s="127"/>
      <c r="F42" s="140" t="n">
        <f aca="false">'01 01 Pol'!AE978</f>
        <v>0</v>
      </c>
      <c r="G42" s="130" t="n">
        <f aca="false">'01 01 Pol'!AF978</f>
        <v>0</v>
      </c>
      <c r="H42" s="130"/>
      <c r="I42" s="131" t="n">
        <f aca="false">F42+G42+H42</f>
        <v>0</v>
      </c>
      <c r="J42" s="132" t="str">
        <f aca="false">IF(CenaCelkemVypocet=0,"",I42/CenaCelkemVypocet*100)</f>
        <v/>
      </c>
    </row>
    <row r="43" customFormat="false" ht="25.5" hidden="false" customHeight="true" outlineLevel="0" collapsed="false">
      <c r="A43" s="119" t="n">
        <v>3</v>
      </c>
      <c r="B43" s="139" t="s">
        <v>48</v>
      </c>
      <c r="C43" s="127" t="s">
        <v>49</v>
      </c>
      <c r="D43" s="127"/>
      <c r="E43" s="127"/>
      <c r="F43" s="140" t="n">
        <f aca="false">'01 02 Pol'!AE386</f>
        <v>0</v>
      </c>
      <c r="G43" s="130" t="n">
        <f aca="false">'01 02 Pol'!AF386</f>
        <v>0</v>
      </c>
      <c r="H43" s="130"/>
      <c r="I43" s="131" t="n">
        <f aca="false">F43+G43+H43</f>
        <v>0</v>
      </c>
      <c r="J43" s="132" t="str">
        <f aca="false">IF(CenaCelkemVypocet=0,"",I43/CenaCelkemVypocet*100)</f>
        <v/>
      </c>
    </row>
    <row r="44" customFormat="false" ht="25.5" hidden="false" customHeight="true" outlineLevel="0" collapsed="false">
      <c r="A44" s="119" t="n">
        <v>3</v>
      </c>
      <c r="B44" s="139" t="s">
        <v>50</v>
      </c>
      <c r="C44" s="127" t="s">
        <v>51</v>
      </c>
      <c r="D44" s="127"/>
      <c r="E44" s="127"/>
      <c r="F44" s="140" t="n">
        <f aca="false">'01 03 Pol'!AE119</f>
        <v>0</v>
      </c>
      <c r="G44" s="130" t="n">
        <f aca="false">'01 03 Pol'!AF119</f>
        <v>0</v>
      </c>
      <c r="H44" s="130"/>
      <c r="I44" s="131" t="n">
        <f aca="false">F44+G44+H44</f>
        <v>0</v>
      </c>
      <c r="J44" s="132" t="str">
        <f aca="false">IF(CenaCelkemVypocet=0,"",I44/CenaCelkemVypocet*100)</f>
        <v/>
      </c>
    </row>
    <row r="45" customFormat="false" ht="25.5" hidden="false" customHeight="true" outlineLevel="0" collapsed="false">
      <c r="A45" s="119" t="n">
        <v>3</v>
      </c>
      <c r="B45" s="139" t="s">
        <v>52</v>
      </c>
      <c r="C45" s="127" t="s">
        <v>53</v>
      </c>
      <c r="D45" s="127"/>
      <c r="E45" s="127"/>
      <c r="F45" s="140" t="n">
        <f aca="false">'01 04 Pol'!AE128</f>
        <v>0</v>
      </c>
      <c r="G45" s="130" t="n">
        <f aca="false">'01 04 Pol'!AF128</f>
        <v>0</v>
      </c>
      <c r="H45" s="130"/>
      <c r="I45" s="131" t="n">
        <f aca="false">F45+G45+H45</f>
        <v>0</v>
      </c>
      <c r="J45" s="132" t="str">
        <f aca="false">IF(CenaCelkemVypocet=0,"",I45/CenaCelkemVypocet*100)</f>
        <v/>
      </c>
    </row>
    <row r="46" customFormat="false" ht="25.5" hidden="false" customHeight="true" outlineLevel="0" collapsed="false">
      <c r="A46" s="119" t="n">
        <v>3</v>
      </c>
      <c r="B46" s="139" t="s">
        <v>54</v>
      </c>
      <c r="C46" s="127" t="s">
        <v>55</v>
      </c>
      <c r="D46" s="127"/>
      <c r="E46" s="127"/>
      <c r="F46" s="140" t="n">
        <f aca="false">'01 05 Pol'!AE35</f>
        <v>0</v>
      </c>
      <c r="G46" s="130" t="n">
        <f aca="false">'01 05 Pol'!AF35</f>
        <v>0</v>
      </c>
      <c r="H46" s="130"/>
      <c r="I46" s="131" t="n">
        <f aca="false">F46+G46+H46</f>
        <v>0</v>
      </c>
      <c r="J46" s="132" t="str">
        <f aca="false">IF(CenaCelkemVypocet=0,"",I46/CenaCelkemVypocet*100)</f>
        <v/>
      </c>
    </row>
    <row r="47" customFormat="false" ht="25.5" hidden="false" customHeight="true" outlineLevel="0" collapsed="false">
      <c r="A47" s="119" t="n">
        <v>3</v>
      </c>
      <c r="B47" s="139" t="s">
        <v>56</v>
      </c>
      <c r="C47" s="127" t="s">
        <v>57</v>
      </c>
      <c r="D47" s="127"/>
      <c r="E47" s="127"/>
      <c r="F47" s="140" t="n">
        <f aca="false">'01 06 Pol'!AE85</f>
        <v>0</v>
      </c>
      <c r="G47" s="130" t="n">
        <f aca="false">'01 06 Pol'!AF85</f>
        <v>0</v>
      </c>
      <c r="H47" s="130"/>
      <c r="I47" s="131" t="n">
        <f aca="false">F47+G47+H47</f>
        <v>0</v>
      </c>
      <c r="J47" s="132" t="str">
        <f aca="false">IF(CenaCelkemVypocet=0,"",I47/CenaCelkemVypocet*100)</f>
        <v/>
      </c>
    </row>
    <row r="48" customFormat="false" ht="25.5" hidden="false" customHeight="true" outlineLevel="0" collapsed="false">
      <c r="A48" s="119" t="n">
        <v>3</v>
      </c>
      <c r="B48" s="139" t="s">
        <v>58</v>
      </c>
      <c r="C48" s="127" t="s">
        <v>59</v>
      </c>
      <c r="D48" s="127"/>
      <c r="E48" s="127"/>
      <c r="F48" s="140" t="n">
        <f aca="false">'01 07 Pol'!AE57</f>
        <v>0</v>
      </c>
      <c r="G48" s="130" t="n">
        <f aca="false">'01 07 Pol'!AF57</f>
        <v>0</v>
      </c>
      <c r="H48" s="130"/>
      <c r="I48" s="131" t="n">
        <f aca="false">F48+G48+H48</f>
        <v>0</v>
      </c>
      <c r="J48" s="132" t="str">
        <f aca="false">IF(CenaCelkemVypocet=0,"",I48/CenaCelkemVypocet*100)</f>
        <v/>
      </c>
    </row>
    <row r="49" customFormat="false" ht="25.5" hidden="false" customHeight="true" outlineLevel="0" collapsed="false">
      <c r="A49" s="119" t="n">
        <v>3</v>
      </c>
      <c r="B49" s="139" t="s">
        <v>60</v>
      </c>
      <c r="C49" s="127" t="s">
        <v>61</v>
      </c>
      <c r="D49" s="127"/>
      <c r="E49" s="127"/>
      <c r="F49" s="140" t="n">
        <f aca="false">'01 08 Pol'!AE35</f>
        <v>0</v>
      </c>
      <c r="G49" s="130" t="n">
        <f aca="false">'01 08 Pol'!AF35</f>
        <v>0</v>
      </c>
      <c r="H49" s="130"/>
      <c r="I49" s="131" t="n">
        <f aca="false">F49+G49+H49</f>
        <v>0</v>
      </c>
      <c r="J49" s="132" t="str">
        <f aca="false">IF(CenaCelkemVypocet=0,"",I49/CenaCelkemVypocet*100)</f>
        <v/>
      </c>
    </row>
    <row r="50" customFormat="false" ht="25.5" hidden="false" customHeight="true" outlineLevel="0" collapsed="false">
      <c r="A50" s="119" t="n">
        <v>3</v>
      </c>
      <c r="B50" s="139" t="s">
        <v>62</v>
      </c>
      <c r="C50" s="127" t="s">
        <v>63</v>
      </c>
      <c r="D50" s="127"/>
      <c r="E50" s="127"/>
      <c r="F50" s="140" t="n">
        <f aca="false">'01 09 Pol'!AE40</f>
        <v>0</v>
      </c>
      <c r="G50" s="130" t="n">
        <f aca="false">'01 09 Pol'!AF40</f>
        <v>0</v>
      </c>
      <c r="H50" s="130"/>
      <c r="I50" s="131" t="n">
        <f aca="false">F50+G50+H50</f>
        <v>0</v>
      </c>
      <c r="J50" s="132" t="str">
        <f aca="false">IF(CenaCelkemVypocet=0,"",I50/CenaCelkemVypocet*100)</f>
        <v/>
      </c>
    </row>
    <row r="51" customFormat="false" ht="25.5" hidden="false" customHeight="true" outlineLevel="0" collapsed="false">
      <c r="A51" s="119" t="n">
        <v>3</v>
      </c>
      <c r="B51" s="139" t="s">
        <v>64</v>
      </c>
      <c r="C51" s="127" t="s">
        <v>65</v>
      </c>
      <c r="D51" s="127"/>
      <c r="E51" s="127"/>
      <c r="F51" s="140" t="n">
        <f aca="false">'01 10 Pol'!AE60</f>
        <v>0</v>
      </c>
      <c r="G51" s="130" t="n">
        <f aca="false">'01 10 Pol'!AF60</f>
        <v>0</v>
      </c>
      <c r="H51" s="130"/>
      <c r="I51" s="131" t="n">
        <f aca="false">F51+G51+H51</f>
        <v>0</v>
      </c>
      <c r="J51" s="132" t="str">
        <f aca="false">IF(CenaCelkemVypocet=0,"",I51/CenaCelkemVypocet*100)</f>
        <v/>
      </c>
    </row>
    <row r="52" customFormat="false" ht="25.5" hidden="false" customHeight="true" outlineLevel="0" collapsed="false">
      <c r="A52" s="119"/>
      <c r="B52" s="141" t="s">
        <v>66</v>
      </c>
      <c r="C52" s="141"/>
      <c r="D52" s="141"/>
      <c r="E52" s="141"/>
      <c r="F52" s="142" t="n">
        <f aca="false">SUMIF(A39:A51,"=1",F39:F51)</f>
        <v>0</v>
      </c>
      <c r="G52" s="143" t="n">
        <f aca="false">SUMIF(A39:A51,"=1",G39:G51)</f>
        <v>0</v>
      </c>
      <c r="H52" s="143" t="n">
        <f aca="false">SUMIF(A39:A51,"=1",H39:H51)</f>
        <v>0</v>
      </c>
      <c r="I52" s="144" t="n">
        <f aca="false">SUMIF(A39:A51,"=1",I39:I51)</f>
        <v>0</v>
      </c>
      <c r="J52" s="145" t="n">
        <f aca="false">SUMIF(A39:A51,"=1",J39:J51)</f>
        <v>0</v>
      </c>
    </row>
    <row r="56" customFormat="false" ht="15.75" hidden="false" customHeight="false" outlineLevel="0" collapsed="false">
      <c r="B56" s="146" t="s">
        <v>67</v>
      </c>
    </row>
    <row r="58" customFormat="false" ht="25.5" hidden="false" customHeight="true" outlineLevel="0" collapsed="false">
      <c r="A58" s="147"/>
      <c r="B58" s="148" t="s">
        <v>39</v>
      </c>
      <c r="C58" s="148" t="s">
        <v>40</v>
      </c>
      <c r="D58" s="149"/>
      <c r="E58" s="149"/>
      <c r="F58" s="150" t="s">
        <v>68</v>
      </c>
      <c r="G58" s="150"/>
      <c r="H58" s="150"/>
      <c r="I58" s="150" t="s">
        <v>14</v>
      </c>
      <c r="J58" s="150" t="s">
        <v>24</v>
      </c>
    </row>
    <row r="59" customFormat="false" ht="36.75" hidden="false" customHeight="true" outlineLevel="0" collapsed="false">
      <c r="A59" s="151"/>
      <c r="B59" s="152" t="s">
        <v>69</v>
      </c>
      <c r="C59" s="153" t="s">
        <v>70</v>
      </c>
      <c r="D59" s="153"/>
      <c r="E59" s="153"/>
      <c r="F59" s="154" t="s">
        <v>15</v>
      </c>
      <c r="G59" s="155"/>
      <c r="H59" s="155"/>
      <c r="I59" s="155" t="n">
        <f aca="false">'01 01 Pol'!G8</f>
        <v>0</v>
      </c>
      <c r="J59" s="156" t="str">
        <f aca="false">IF(I116=0,"",I59/I116*100)</f>
        <v/>
      </c>
    </row>
    <row r="60" customFormat="false" ht="36.75" hidden="false" customHeight="true" outlineLevel="0" collapsed="false">
      <c r="A60" s="151"/>
      <c r="B60" s="152" t="s">
        <v>71</v>
      </c>
      <c r="C60" s="153" t="s">
        <v>72</v>
      </c>
      <c r="D60" s="153"/>
      <c r="E60" s="153"/>
      <c r="F60" s="154" t="s">
        <v>15</v>
      </c>
      <c r="G60" s="155"/>
      <c r="H60" s="155"/>
      <c r="I60" s="155" t="n">
        <f aca="false">'01 06 Pol'!G8</f>
        <v>0</v>
      </c>
      <c r="J60" s="156" t="str">
        <f aca="false">IF(I116=0,"",I60/I116*100)</f>
        <v/>
      </c>
    </row>
    <row r="61" customFormat="false" ht="36.75" hidden="false" customHeight="true" outlineLevel="0" collapsed="false">
      <c r="A61" s="151"/>
      <c r="B61" s="152" t="s">
        <v>73</v>
      </c>
      <c r="C61" s="153" t="s">
        <v>74</v>
      </c>
      <c r="D61" s="153"/>
      <c r="E61" s="153"/>
      <c r="F61" s="154" t="s">
        <v>15</v>
      </c>
      <c r="G61" s="155"/>
      <c r="H61" s="155"/>
      <c r="I61" s="155" t="n">
        <f aca="false">'01 01 Pol'!G51</f>
        <v>0</v>
      </c>
      <c r="J61" s="156" t="str">
        <f aca="false">IF(I116=0,"",I61/I116*100)</f>
        <v/>
      </c>
    </row>
    <row r="62" customFormat="false" ht="36.75" hidden="false" customHeight="true" outlineLevel="0" collapsed="false">
      <c r="A62" s="151"/>
      <c r="B62" s="152" t="s">
        <v>75</v>
      </c>
      <c r="C62" s="153" t="s">
        <v>76</v>
      </c>
      <c r="D62" s="153"/>
      <c r="E62" s="153"/>
      <c r="F62" s="154" t="s">
        <v>15</v>
      </c>
      <c r="G62" s="155"/>
      <c r="H62" s="155"/>
      <c r="I62" s="155" t="n">
        <f aca="false">'01 01 Pol'!G91+'01 02 Pol'!G8</f>
        <v>0</v>
      </c>
      <c r="J62" s="156" t="str">
        <f aca="false">IF(I116=0,"",I62/I116*100)</f>
        <v/>
      </c>
    </row>
    <row r="63" customFormat="false" ht="36.75" hidden="false" customHeight="true" outlineLevel="0" collapsed="false">
      <c r="A63" s="151"/>
      <c r="B63" s="152" t="s">
        <v>77</v>
      </c>
      <c r="C63" s="153" t="s">
        <v>78</v>
      </c>
      <c r="D63" s="153"/>
      <c r="E63" s="153"/>
      <c r="F63" s="154" t="s">
        <v>15</v>
      </c>
      <c r="G63" s="155"/>
      <c r="H63" s="155"/>
      <c r="I63" s="155" t="n">
        <f aca="false">'01 02 Pol'!G28+'01 03 Pol'!G8+'01 05 Pol'!G8</f>
        <v>0</v>
      </c>
      <c r="J63" s="156" t="str">
        <f aca="false">IF(I116=0,"",I63/I116*100)</f>
        <v/>
      </c>
    </row>
    <row r="64" customFormat="false" ht="36.75" hidden="false" customHeight="true" outlineLevel="0" collapsed="false">
      <c r="A64" s="151"/>
      <c r="B64" s="152" t="s">
        <v>77</v>
      </c>
      <c r="C64" s="153" t="s">
        <v>79</v>
      </c>
      <c r="D64" s="153"/>
      <c r="E64" s="153"/>
      <c r="F64" s="154" t="s">
        <v>15</v>
      </c>
      <c r="G64" s="155"/>
      <c r="H64" s="155"/>
      <c r="I64" s="155" t="n">
        <f aca="false">'01 01 Pol'!G199</f>
        <v>0</v>
      </c>
      <c r="J64" s="156" t="str">
        <f aca="false">IF(I116=0,"",I64/I116*100)</f>
        <v/>
      </c>
    </row>
    <row r="65" customFormat="false" ht="36.75" hidden="false" customHeight="true" outlineLevel="0" collapsed="false">
      <c r="A65" s="151"/>
      <c r="B65" s="152" t="s">
        <v>80</v>
      </c>
      <c r="C65" s="153" t="s">
        <v>81</v>
      </c>
      <c r="D65" s="153"/>
      <c r="E65" s="153"/>
      <c r="F65" s="154" t="s">
        <v>15</v>
      </c>
      <c r="G65" s="155"/>
      <c r="H65" s="155"/>
      <c r="I65" s="155" t="n">
        <f aca="false">'01 01 Pol'!G219+'01 02 Pol'!G14</f>
        <v>0</v>
      </c>
      <c r="J65" s="156" t="str">
        <f aca="false">IF(I116=0,"",I65/I116*100)</f>
        <v/>
      </c>
    </row>
    <row r="66" customFormat="false" ht="36.75" hidden="false" customHeight="true" outlineLevel="0" collapsed="false">
      <c r="A66" s="151"/>
      <c r="B66" s="152" t="s">
        <v>82</v>
      </c>
      <c r="C66" s="153" t="s">
        <v>81</v>
      </c>
      <c r="D66" s="153"/>
      <c r="E66" s="153"/>
      <c r="F66" s="154" t="s">
        <v>15</v>
      </c>
      <c r="G66" s="155"/>
      <c r="H66" s="155"/>
      <c r="I66" s="155" t="n">
        <f aca="false">'01 01 Pol'!G243</f>
        <v>0</v>
      </c>
      <c r="J66" s="156" t="str">
        <f aca="false">IF(I116=0,"",I66/I116*100)</f>
        <v/>
      </c>
    </row>
    <row r="67" customFormat="false" ht="36.75" hidden="false" customHeight="true" outlineLevel="0" collapsed="false">
      <c r="A67" s="151"/>
      <c r="B67" s="152" t="s">
        <v>83</v>
      </c>
      <c r="C67" s="153" t="s">
        <v>84</v>
      </c>
      <c r="D67" s="153"/>
      <c r="E67" s="153"/>
      <c r="F67" s="154" t="s">
        <v>15</v>
      </c>
      <c r="G67" s="155"/>
      <c r="H67" s="155"/>
      <c r="I67" s="155" t="n">
        <f aca="false">'01 01 Pol'!G279</f>
        <v>0</v>
      </c>
      <c r="J67" s="156" t="str">
        <f aca="false">IF(I116=0,"",I67/I116*100)</f>
        <v/>
      </c>
    </row>
    <row r="68" customFormat="false" ht="36.75" hidden="false" customHeight="true" outlineLevel="0" collapsed="false">
      <c r="A68" s="151"/>
      <c r="B68" s="152" t="s">
        <v>85</v>
      </c>
      <c r="C68" s="153" t="s">
        <v>86</v>
      </c>
      <c r="D68" s="153"/>
      <c r="E68" s="153"/>
      <c r="F68" s="154" t="s">
        <v>15</v>
      </c>
      <c r="G68" s="155"/>
      <c r="H68" s="155"/>
      <c r="I68" s="155" t="n">
        <f aca="false">'01 06 Pol'!G15</f>
        <v>0</v>
      </c>
      <c r="J68" s="156" t="str">
        <f aca="false">IF(I116=0,"",I68/I116*100)</f>
        <v/>
      </c>
    </row>
    <row r="69" customFormat="false" ht="36.75" hidden="false" customHeight="true" outlineLevel="0" collapsed="false">
      <c r="A69" s="151"/>
      <c r="B69" s="152" t="s">
        <v>87</v>
      </c>
      <c r="C69" s="153" t="s">
        <v>88</v>
      </c>
      <c r="D69" s="153"/>
      <c r="E69" s="153"/>
      <c r="F69" s="154" t="s">
        <v>15</v>
      </c>
      <c r="G69" s="155"/>
      <c r="H69" s="155"/>
      <c r="I69" s="155" t="n">
        <f aca="false">'01 04 Pol'!G8</f>
        <v>0</v>
      </c>
      <c r="J69" s="156" t="str">
        <f aca="false">IF(I116=0,"",I69/I116*100)</f>
        <v/>
      </c>
    </row>
    <row r="70" customFormat="false" ht="36.75" hidden="false" customHeight="true" outlineLevel="0" collapsed="false">
      <c r="A70" s="151"/>
      <c r="B70" s="152" t="s">
        <v>87</v>
      </c>
      <c r="C70" s="153" t="s">
        <v>89</v>
      </c>
      <c r="D70" s="153"/>
      <c r="E70" s="153"/>
      <c r="F70" s="154" t="s">
        <v>15</v>
      </c>
      <c r="G70" s="155"/>
      <c r="H70" s="155"/>
      <c r="I70" s="155" t="n">
        <f aca="false">'01 01 Pol'!G302</f>
        <v>0</v>
      </c>
      <c r="J70" s="156" t="str">
        <f aca="false">IF(I116=0,"",I70/I116*100)</f>
        <v/>
      </c>
    </row>
    <row r="71" customFormat="false" ht="36.75" hidden="false" customHeight="true" outlineLevel="0" collapsed="false">
      <c r="A71" s="151"/>
      <c r="B71" s="152" t="s">
        <v>90</v>
      </c>
      <c r="C71" s="153" t="s">
        <v>91</v>
      </c>
      <c r="D71" s="153"/>
      <c r="E71" s="153"/>
      <c r="F71" s="154" t="s">
        <v>15</v>
      </c>
      <c r="G71" s="155"/>
      <c r="H71" s="155"/>
      <c r="I71" s="155" t="n">
        <f aca="false">'01 01 Pol'!G410+'01 02 Pol'!G62</f>
        <v>0</v>
      </c>
      <c r="J71" s="156" t="str">
        <f aca="false">IF(I116=0,"",I71/I116*100)</f>
        <v/>
      </c>
    </row>
    <row r="72" customFormat="false" ht="36.75" hidden="false" customHeight="true" outlineLevel="0" collapsed="false">
      <c r="A72" s="151"/>
      <c r="B72" s="152" t="s">
        <v>92</v>
      </c>
      <c r="C72" s="153" t="s">
        <v>93</v>
      </c>
      <c r="D72" s="153"/>
      <c r="E72" s="153"/>
      <c r="F72" s="154" t="s">
        <v>15</v>
      </c>
      <c r="G72" s="155"/>
      <c r="H72" s="155"/>
      <c r="I72" s="155" t="n">
        <f aca="false">'01 01 Pol'!G470</f>
        <v>0</v>
      </c>
      <c r="J72" s="156" t="str">
        <f aca="false">IF(I116=0,"",I72/I116*100)</f>
        <v/>
      </c>
    </row>
    <row r="73" customFormat="false" ht="36.75" hidden="false" customHeight="true" outlineLevel="0" collapsed="false">
      <c r="A73" s="151"/>
      <c r="B73" s="152" t="s">
        <v>94</v>
      </c>
      <c r="C73" s="153" t="s">
        <v>79</v>
      </c>
      <c r="D73" s="153"/>
      <c r="E73" s="153"/>
      <c r="F73" s="154" t="s">
        <v>15</v>
      </c>
      <c r="G73" s="155"/>
      <c r="H73" s="155"/>
      <c r="I73" s="155" t="n">
        <f aca="false">'01 05 Pol'!G19</f>
        <v>0</v>
      </c>
      <c r="J73" s="156" t="str">
        <f aca="false">IF(I116=0,"",I73/I116*100)</f>
        <v/>
      </c>
    </row>
    <row r="74" customFormat="false" ht="36.75" hidden="false" customHeight="true" outlineLevel="0" collapsed="false">
      <c r="A74" s="151"/>
      <c r="B74" s="152" t="s">
        <v>95</v>
      </c>
      <c r="C74" s="153" t="s">
        <v>96</v>
      </c>
      <c r="D74" s="153"/>
      <c r="E74" s="153"/>
      <c r="F74" s="154" t="s">
        <v>15</v>
      </c>
      <c r="G74" s="155"/>
      <c r="H74" s="155"/>
      <c r="I74" s="155" t="n">
        <f aca="false">'01 01 Pol'!G507</f>
        <v>0</v>
      </c>
      <c r="J74" s="156" t="str">
        <f aca="false">IF(I116=0,"",I74/I116*100)</f>
        <v/>
      </c>
    </row>
    <row r="75" customFormat="false" ht="36.75" hidden="false" customHeight="true" outlineLevel="0" collapsed="false">
      <c r="A75" s="151"/>
      <c r="B75" s="152" t="s">
        <v>97</v>
      </c>
      <c r="C75" s="153" t="s">
        <v>98</v>
      </c>
      <c r="D75" s="153"/>
      <c r="E75" s="153"/>
      <c r="F75" s="154" t="s">
        <v>15</v>
      </c>
      <c r="G75" s="155"/>
      <c r="H75" s="155"/>
      <c r="I75" s="155" t="n">
        <f aca="false">'01 06 Pol'!G52</f>
        <v>0</v>
      </c>
      <c r="J75" s="156" t="str">
        <f aca="false">IF(I116=0,"",I75/I116*100)</f>
        <v/>
      </c>
    </row>
    <row r="76" customFormat="false" ht="36.75" hidden="false" customHeight="true" outlineLevel="0" collapsed="false">
      <c r="A76" s="151"/>
      <c r="B76" s="152" t="s">
        <v>99</v>
      </c>
      <c r="C76" s="153" t="s">
        <v>100</v>
      </c>
      <c r="D76" s="153"/>
      <c r="E76" s="153"/>
      <c r="F76" s="154" t="s">
        <v>15</v>
      </c>
      <c r="G76" s="155"/>
      <c r="H76" s="155"/>
      <c r="I76" s="155" t="n">
        <f aca="false">'01 01 Pol'!G519+'01 02 Pol'!G70+'01 03 Pol'!G32+'01 04 Pol'!G54</f>
        <v>0</v>
      </c>
      <c r="J76" s="156" t="str">
        <f aca="false">IF(I116=0,"",I76/I116*100)</f>
        <v/>
      </c>
    </row>
    <row r="77" customFormat="false" ht="36.75" hidden="false" customHeight="true" outlineLevel="0" collapsed="false">
      <c r="A77" s="151"/>
      <c r="B77" s="152" t="s">
        <v>101</v>
      </c>
      <c r="C77" s="153" t="s">
        <v>102</v>
      </c>
      <c r="D77" s="153"/>
      <c r="E77" s="153"/>
      <c r="F77" s="154" t="s">
        <v>15</v>
      </c>
      <c r="G77" s="155"/>
      <c r="H77" s="155"/>
      <c r="I77" s="155" t="n">
        <f aca="false">'01 01 Pol'!G579+'01 02 Pol'!G97+'01 03 Pol'!G36+'01 04 Pol'!G56+'01 06 Pol'!G66</f>
        <v>0</v>
      </c>
      <c r="J77" s="156" t="str">
        <f aca="false">IF(I116=0,"",I77/I116*100)</f>
        <v/>
      </c>
    </row>
    <row r="78" customFormat="false" ht="36.75" hidden="false" customHeight="true" outlineLevel="0" collapsed="false">
      <c r="A78" s="151"/>
      <c r="B78" s="152" t="s">
        <v>103</v>
      </c>
      <c r="C78" s="153" t="s">
        <v>104</v>
      </c>
      <c r="D78" s="153"/>
      <c r="E78" s="153"/>
      <c r="F78" s="154" t="s">
        <v>15</v>
      </c>
      <c r="G78" s="155"/>
      <c r="H78" s="155"/>
      <c r="I78" s="155" t="n">
        <f aca="false">'01 01 Pol'!G593+'01 02 Pol'!G101+'01 04 Pol'!G59+'01 06 Pol'!G68</f>
        <v>0</v>
      </c>
      <c r="J78" s="156" t="str">
        <f aca="false">IF(I116=0,"",I78/I116*100)</f>
        <v/>
      </c>
    </row>
    <row r="79" customFormat="false" ht="36.75" hidden="false" customHeight="true" outlineLevel="0" collapsed="false">
      <c r="A79" s="151"/>
      <c r="B79" s="152" t="s">
        <v>105</v>
      </c>
      <c r="C79" s="153" t="s">
        <v>106</v>
      </c>
      <c r="D79" s="153"/>
      <c r="E79" s="153"/>
      <c r="F79" s="154" t="s">
        <v>15</v>
      </c>
      <c r="G79" s="155"/>
      <c r="H79" s="155"/>
      <c r="I79" s="155" t="n">
        <f aca="false">'01 01 Pol'!G684+'01 02 Pol'!G125+'01 03 Pol'!G40+'01 04 Pol'!G65+'01 05 Pol'!G30+'01 06 Pol'!G81</f>
        <v>0</v>
      </c>
      <c r="J79" s="156" t="str">
        <f aca="false">IF(I116=0,"",I79/I116*100)</f>
        <v/>
      </c>
    </row>
    <row r="80" customFormat="false" ht="36.75" hidden="false" customHeight="true" outlineLevel="0" collapsed="false">
      <c r="A80" s="151"/>
      <c r="B80" s="152" t="s">
        <v>107</v>
      </c>
      <c r="C80" s="153" t="s">
        <v>108</v>
      </c>
      <c r="D80" s="153"/>
      <c r="E80" s="153"/>
      <c r="F80" s="154" t="s">
        <v>16</v>
      </c>
      <c r="G80" s="155"/>
      <c r="H80" s="155"/>
      <c r="I80" s="155" t="n">
        <f aca="false">'01 01 Pol'!G692</f>
        <v>0</v>
      </c>
      <c r="J80" s="156" t="str">
        <f aca="false">IF(I116=0,"",I80/I116*100)</f>
        <v/>
      </c>
    </row>
    <row r="81" customFormat="false" ht="36.75" hidden="false" customHeight="true" outlineLevel="0" collapsed="false">
      <c r="A81" s="151"/>
      <c r="B81" s="152" t="s">
        <v>109</v>
      </c>
      <c r="C81" s="153" t="s">
        <v>110</v>
      </c>
      <c r="D81" s="153"/>
      <c r="E81" s="153"/>
      <c r="F81" s="154" t="s">
        <v>16</v>
      </c>
      <c r="G81" s="155"/>
      <c r="H81" s="155"/>
      <c r="I81" s="155" t="n">
        <f aca="false">'01 01 Pol'!G716+'01 02 Pol'!G128</f>
        <v>0</v>
      </c>
      <c r="J81" s="156" t="str">
        <f aca="false">IF(I116=0,"",I81/I116*100)</f>
        <v/>
      </c>
    </row>
    <row r="82" customFormat="false" ht="36.75" hidden="false" customHeight="true" outlineLevel="0" collapsed="false">
      <c r="A82" s="151"/>
      <c r="B82" s="152" t="s">
        <v>111</v>
      </c>
      <c r="C82" s="153" t="s">
        <v>112</v>
      </c>
      <c r="D82" s="153"/>
      <c r="E82" s="153"/>
      <c r="F82" s="154" t="s">
        <v>16</v>
      </c>
      <c r="G82" s="155"/>
      <c r="H82" s="155"/>
      <c r="I82" s="155" t="n">
        <f aca="false">'01 01 Pol'!G752+'01 02 Pol'!G151+'01 03 Pol'!G43+'01 04 Pol'!G68</f>
        <v>0</v>
      </c>
      <c r="J82" s="156" t="str">
        <f aca="false">IF(I116=0,"",I82/I116*100)</f>
        <v/>
      </c>
    </row>
    <row r="83" customFormat="false" ht="36.75" hidden="false" customHeight="true" outlineLevel="0" collapsed="false">
      <c r="A83" s="151"/>
      <c r="B83" s="152" t="s">
        <v>113</v>
      </c>
      <c r="C83" s="153" t="s">
        <v>114</v>
      </c>
      <c r="D83" s="153"/>
      <c r="E83" s="153"/>
      <c r="F83" s="154" t="s">
        <v>16</v>
      </c>
      <c r="G83" s="155"/>
      <c r="H83" s="155"/>
      <c r="I83" s="155" t="n">
        <f aca="false">'01 01 Pol'!G755+'01 02 Pol'!G154+'01 03 Pol'!G46+'01 04 Pol'!G70</f>
        <v>0</v>
      </c>
      <c r="J83" s="156" t="str">
        <f aca="false">IF(I116=0,"",I83/I116*100)</f>
        <v/>
      </c>
    </row>
    <row r="84" customFormat="false" ht="36.75" hidden="false" customHeight="true" outlineLevel="0" collapsed="false">
      <c r="A84" s="151"/>
      <c r="B84" s="152" t="s">
        <v>115</v>
      </c>
      <c r="C84" s="153" t="s">
        <v>116</v>
      </c>
      <c r="D84" s="153"/>
      <c r="E84" s="153"/>
      <c r="F84" s="154" t="s">
        <v>16</v>
      </c>
      <c r="G84" s="155"/>
      <c r="H84" s="155"/>
      <c r="I84" s="155" t="n">
        <f aca="false">'01 08 Pol'!G8</f>
        <v>0</v>
      </c>
      <c r="J84" s="156" t="str">
        <f aca="false">IF(I116=0,"",I84/I116*100)</f>
        <v/>
      </c>
    </row>
    <row r="85" customFormat="false" ht="36.75" hidden="false" customHeight="true" outlineLevel="0" collapsed="false">
      <c r="A85" s="151"/>
      <c r="B85" s="152" t="s">
        <v>117</v>
      </c>
      <c r="C85" s="153" t="s">
        <v>118</v>
      </c>
      <c r="D85" s="153"/>
      <c r="E85" s="153"/>
      <c r="F85" s="154" t="s">
        <v>16</v>
      </c>
      <c r="G85" s="155"/>
      <c r="H85" s="155"/>
      <c r="I85" s="155" t="n">
        <f aca="false">'01 08 Pol'!G17</f>
        <v>0</v>
      </c>
      <c r="J85" s="156" t="str">
        <f aca="false">IF(I116=0,"",I85/I116*100)</f>
        <v/>
      </c>
    </row>
    <row r="86" customFormat="false" ht="36.75" hidden="false" customHeight="true" outlineLevel="0" collapsed="false">
      <c r="A86" s="151"/>
      <c r="B86" s="152" t="s">
        <v>119</v>
      </c>
      <c r="C86" s="153" t="s">
        <v>120</v>
      </c>
      <c r="D86" s="153"/>
      <c r="E86" s="153"/>
      <c r="F86" s="154" t="s">
        <v>16</v>
      </c>
      <c r="G86" s="155"/>
      <c r="H86" s="155"/>
      <c r="I86" s="155" t="n">
        <f aca="false">'01 08 Pol'!G22</f>
        <v>0</v>
      </c>
      <c r="J86" s="156" t="str">
        <f aca="false">IF(I116=0,"",I86/I116*100)</f>
        <v/>
      </c>
    </row>
    <row r="87" customFormat="false" ht="36.75" hidden="false" customHeight="true" outlineLevel="0" collapsed="false">
      <c r="A87" s="151"/>
      <c r="B87" s="152" t="s">
        <v>121</v>
      </c>
      <c r="C87" s="153" t="s">
        <v>122</v>
      </c>
      <c r="D87" s="153"/>
      <c r="E87" s="153"/>
      <c r="F87" s="154" t="s">
        <v>16</v>
      </c>
      <c r="G87" s="155"/>
      <c r="H87" s="155"/>
      <c r="I87" s="155" t="n">
        <f aca="false">'01 01 Pol'!G766+'01 02 Pol'!G160</f>
        <v>0</v>
      </c>
      <c r="J87" s="156" t="str">
        <f aca="false">IF(I116=0,"",I87/I116*100)</f>
        <v/>
      </c>
    </row>
    <row r="88" customFormat="false" ht="36.75" hidden="false" customHeight="true" outlineLevel="0" collapsed="false">
      <c r="A88" s="151"/>
      <c r="B88" s="152" t="s">
        <v>123</v>
      </c>
      <c r="C88" s="153" t="s">
        <v>124</v>
      </c>
      <c r="D88" s="153"/>
      <c r="E88" s="153"/>
      <c r="F88" s="154" t="s">
        <v>16</v>
      </c>
      <c r="G88" s="155"/>
      <c r="H88" s="155"/>
      <c r="I88" s="155" t="n">
        <f aca="false">'01 01 Pol'!G791+'01 02 Pol'!G210</f>
        <v>0</v>
      </c>
      <c r="J88" s="156" t="str">
        <f aca="false">IF(I116=0,"",I88/I116*100)</f>
        <v/>
      </c>
    </row>
    <row r="89" customFormat="false" ht="36.75" hidden="false" customHeight="true" outlineLevel="0" collapsed="false">
      <c r="A89" s="151"/>
      <c r="B89" s="152" t="s">
        <v>125</v>
      </c>
      <c r="C89" s="153" t="s">
        <v>126</v>
      </c>
      <c r="D89" s="153"/>
      <c r="E89" s="153"/>
      <c r="F89" s="154" t="s">
        <v>16</v>
      </c>
      <c r="G89" s="155"/>
      <c r="H89" s="155"/>
      <c r="I89" s="155" t="n">
        <f aca="false">'01 01 Pol'!G821+'01 02 Pol'!G223</f>
        <v>0</v>
      </c>
      <c r="J89" s="156" t="str">
        <f aca="false">IF(I116=0,"",I89/I116*100)</f>
        <v/>
      </c>
    </row>
    <row r="90" customFormat="false" ht="36.75" hidden="false" customHeight="true" outlineLevel="0" collapsed="false">
      <c r="A90" s="151"/>
      <c r="B90" s="152" t="s">
        <v>127</v>
      </c>
      <c r="C90" s="153" t="s">
        <v>128</v>
      </c>
      <c r="D90" s="153"/>
      <c r="E90" s="153"/>
      <c r="F90" s="154" t="s">
        <v>16</v>
      </c>
      <c r="G90" s="155"/>
      <c r="H90" s="155"/>
      <c r="I90" s="155" t="n">
        <f aca="false">'01 01 Pol'!G834+'01 02 Pol'!G260+'01 03 Pol'!G62</f>
        <v>0</v>
      </c>
      <c r="J90" s="156" t="str">
        <f aca="false">IF(I116=0,"",I90/I116*100)</f>
        <v/>
      </c>
    </row>
    <row r="91" customFormat="false" ht="36.75" hidden="false" customHeight="true" outlineLevel="0" collapsed="false">
      <c r="A91" s="151"/>
      <c r="B91" s="152" t="s">
        <v>129</v>
      </c>
      <c r="C91" s="153" t="s">
        <v>130</v>
      </c>
      <c r="D91" s="153"/>
      <c r="E91" s="153"/>
      <c r="F91" s="154" t="s">
        <v>16</v>
      </c>
      <c r="G91" s="155"/>
      <c r="H91" s="155"/>
      <c r="I91" s="155" t="n">
        <f aca="false">'01 01 Pol'!G843</f>
        <v>0</v>
      </c>
      <c r="J91" s="156" t="str">
        <f aca="false">IF(I116=0,"",I91/I116*100)</f>
        <v/>
      </c>
    </row>
    <row r="92" customFormat="false" ht="36.75" hidden="false" customHeight="true" outlineLevel="0" collapsed="false">
      <c r="A92" s="151"/>
      <c r="B92" s="152" t="s">
        <v>131</v>
      </c>
      <c r="C92" s="153" t="s">
        <v>132</v>
      </c>
      <c r="D92" s="153"/>
      <c r="E92" s="153"/>
      <c r="F92" s="154" t="s">
        <v>16</v>
      </c>
      <c r="G92" s="155"/>
      <c r="H92" s="155"/>
      <c r="I92" s="155" t="n">
        <f aca="false">'01 01 Pol'!G857</f>
        <v>0</v>
      </c>
      <c r="J92" s="156" t="str">
        <f aca="false">IF(I116=0,"",I92/I116*100)</f>
        <v/>
      </c>
    </row>
    <row r="93" customFormat="false" ht="36.75" hidden="false" customHeight="true" outlineLevel="0" collapsed="false">
      <c r="A93" s="151"/>
      <c r="B93" s="152" t="s">
        <v>133</v>
      </c>
      <c r="C93" s="153" t="s">
        <v>134</v>
      </c>
      <c r="D93" s="153"/>
      <c r="E93" s="153"/>
      <c r="F93" s="154" t="s">
        <v>16</v>
      </c>
      <c r="G93" s="155"/>
      <c r="H93" s="155"/>
      <c r="I93" s="155" t="n">
        <f aca="false">'01 01 Pol'!G864+'01 02 Pol'!G292+'01 03 Pol'!G74</f>
        <v>0</v>
      </c>
      <c r="J93" s="156" t="str">
        <f aca="false">IF(I116=0,"",I93/I116*100)</f>
        <v/>
      </c>
    </row>
    <row r="94" customFormat="false" ht="36.75" hidden="false" customHeight="true" outlineLevel="0" collapsed="false">
      <c r="A94" s="151"/>
      <c r="B94" s="152" t="s">
        <v>135</v>
      </c>
      <c r="C94" s="153" t="s">
        <v>136</v>
      </c>
      <c r="D94" s="153"/>
      <c r="E94" s="153"/>
      <c r="F94" s="154" t="s">
        <v>16</v>
      </c>
      <c r="G94" s="155"/>
      <c r="H94" s="155"/>
      <c r="I94" s="155" t="n">
        <f aca="false">'01 02 Pol'!G318+'01 04 Pol'!G78</f>
        <v>0</v>
      </c>
      <c r="J94" s="156" t="str">
        <f aca="false">IF(I116=0,"",I94/I116*100)</f>
        <v/>
      </c>
    </row>
    <row r="95" customFormat="false" ht="36.75" hidden="false" customHeight="true" outlineLevel="0" collapsed="false">
      <c r="A95" s="151"/>
      <c r="B95" s="152" t="s">
        <v>137</v>
      </c>
      <c r="C95" s="153" t="s">
        <v>138</v>
      </c>
      <c r="D95" s="153"/>
      <c r="E95" s="153"/>
      <c r="F95" s="154" t="s">
        <v>16</v>
      </c>
      <c r="G95" s="155"/>
      <c r="H95" s="155"/>
      <c r="I95" s="155" t="n">
        <f aca="false">'01 01 Pol'!G910+'01 02 Pol'!G323+'01 03 Pol'!G96+'01 04 Pol'!G91</f>
        <v>0</v>
      </c>
      <c r="J95" s="156" t="str">
        <f aca="false">IF(I116=0,"",I95/I116*100)</f>
        <v/>
      </c>
    </row>
    <row r="96" customFormat="false" ht="36.75" hidden="false" customHeight="true" outlineLevel="0" collapsed="false">
      <c r="A96" s="151"/>
      <c r="B96" s="152" t="s">
        <v>139</v>
      </c>
      <c r="C96" s="153" t="s">
        <v>140</v>
      </c>
      <c r="D96" s="153"/>
      <c r="E96" s="153"/>
      <c r="F96" s="154" t="s">
        <v>16</v>
      </c>
      <c r="G96" s="155"/>
      <c r="H96" s="155"/>
      <c r="I96" s="155" t="n">
        <f aca="false">'01 01 Pol'!G927</f>
        <v>0</v>
      </c>
      <c r="J96" s="156" t="str">
        <f aca="false">IF(I116=0,"",I96/I116*100)</f>
        <v/>
      </c>
    </row>
    <row r="97" customFormat="false" ht="36.75" hidden="false" customHeight="true" outlineLevel="0" collapsed="false">
      <c r="A97" s="151"/>
      <c r="B97" s="152" t="s">
        <v>141</v>
      </c>
      <c r="C97" s="153" t="s">
        <v>142</v>
      </c>
      <c r="D97" s="153"/>
      <c r="E97" s="153"/>
      <c r="F97" s="154" t="s">
        <v>16</v>
      </c>
      <c r="G97" s="155"/>
      <c r="H97" s="155"/>
      <c r="I97" s="155" t="n">
        <f aca="false">'01 01 Pol'!G945+'01 02 Pol'!G337</f>
        <v>0</v>
      </c>
      <c r="J97" s="156" t="str">
        <f aca="false">IF(I116=0,"",I97/I116*100)</f>
        <v/>
      </c>
    </row>
    <row r="98" customFormat="false" ht="36.75" hidden="false" customHeight="true" outlineLevel="0" collapsed="false">
      <c r="A98" s="151"/>
      <c r="B98" s="152" t="s">
        <v>143</v>
      </c>
      <c r="C98" s="153" t="s">
        <v>144</v>
      </c>
      <c r="D98" s="153"/>
      <c r="E98" s="153"/>
      <c r="F98" s="154" t="s">
        <v>16</v>
      </c>
      <c r="G98" s="155"/>
      <c r="H98" s="155"/>
      <c r="I98" s="155" t="n">
        <f aca="false">'01 01 Pol'!G953+'01 02 Pol'!G364+'01 03 Pol'!G110+'01 04 Pol'!G105</f>
        <v>0</v>
      </c>
      <c r="J98" s="156" t="str">
        <f aca="false">IF(I116=0,"",I98/I116*100)</f>
        <v/>
      </c>
    </row>
    <row r="99" customFormat="false" ht="36.75" hidden="false" customHeight="true" outlineLevel="0" collapsed="false">
      <c r="A99" s="151"/>
      <c r="B99" s="152" t="s">
        <v>145</v>
      </c>
      <c r="C99" s="153" t="s">
        <v>146</v>
      </c>
      <c r="D99" s="153"/>
      <c r="E99" s="153"/>
      <c r="F99" s="154" t="s">
        <v>16</v>
      </c>
      <c r="G99" s="155"/>
      <c r="H99" s="155"/>
      <c r="I99" s="155" t="n">
        <f aca="false">'01 01 Pol'!G960</f>
        <v>0</v>
      </c>
      <c r="J99" s="156" t="str">
        <f aca="false">IF(I116=0,"",I99/I116*100)</f>
        <v/>
      </c>
    </row>
    <row r="100" customFormat="false" ht="36.75" hidden="false" customHeight="true" outlineLevel="0" collapsed="false">
      <c r="A100" s="151"/>
      <c r="B100" s="152" t="s">
        <v>147</v>
      </c>
      <c r="C100" s="153" t="s">
        <v>148</v>
      </c>
      <c r="D100" s="153"/>
      <c r="E100" s="153"/>
      <c r="F100" s="154" t="s">
        <v>16</v>
      </c>
      <c r="G100" s="155"/>
      <c r="H100" s="155"/>
      <c r="I100" s="155" t="n">
        <f aca="false">'01 01 Pol'!G964+'01 02 Pol'!G369+'01 03 Pol'!G113+'01 04 Pol'!G112</f>
        <v>0</v>
      </c>
      <c r="J100" s="156" t="str">
        <f aca="false">IF(I116=0,"",I100/I116*100)</f>
        <v/>
      </c>
    </row>
    <row r="101" customFormat="false" ht="36.75" hidden="false" customHeight="true" outlineLevel="0" collapsed="false">
      <c r="A101" s="151"/>
      <c r="B101" s="152" t="s">
        <v>149</v>
      </c>
      <c r="C101" s="153" t="s">
        <v>150</v>
      </c>
      <c r="D101" s="153"/>
      <c r="E101" s="153"/>
      <c r="F101" s="154" t="s">
        <v>17</v>
      </c>
      <c r="G101" s="155"/>
      <c r="H101" s="155"/>
      <c r="I101" s="155" t="n">
        <f aca="false">'01 09 Pol'!G8+'01 10 Pol'!G8</f>
        <v>0</v>
      </c>
      <c r="J101" s="156" t="str">
        <f aca="false">IF(I116=0,"",I101/I116*100)</f>
        <v/>
      </c>
    </row>
    <row r="102" customFormat="false" ht="36.75" hidden="false" customHeight="true" outlineLevel="0" collapsed="false">
      <c r="A102" s="151"/>
      <c r="B102" s="152" t="s">
        <v>151</v>
      </c>
      <c r="C102" s="153" t="s">
        <v>152</v>
      </c>
      <c r="D102" s="153"/>
      <c r="E102" s="153"/>
      <c r="F102" s="154" t="s">
        <v>17</v>
      </c>
      <c r="G102" s="155"/>
      <c r="H102" s="155"/>
      <c r="I102" s="155" t="n">
        <f aca="false">'01 09 Pol'!G15+'01 10 Pol'!G22</f>
        <v>0</v>
      </c>
      <c r="J102" s="156" t="str">
        <f aca="false">IF(I116=0,"",I102/I116*100)</f>
        <v/>
      </c>
    </row>
    <row r="103" customFormat="false" ht="36.75" hidden="false" customHeight="true" outlineLevel="0" collapsed="false">
      <c r="A103" s="151"/>
      <c r="B103" s="152" t="s">
        <v>153</v>
      </c>
      <c r="C103" s="153" t="s">
        <v>154</v>
      </c>
      <c r="D103" s="153"/>
      <c r="E103" s="153"/>
      <c r="F103" s="154" t="s">
        <v>17</v>
      </c>
      <c r="G103" s="155"/>
      <c r="H103" s="155"/>
      <c r="I103" s="155" t="n">
        <f aca="false">'01 10 Pol'!G38</f>
        <v>0</v>
      </c>
      <c r="J103" s="156" t="str">
        <f aca="false">IF(I116=0,"",I103/I116*100)</f>
        <v/>
      </c>
    </row>
    <row r="104" customFormat="false" ht="36.75" hidden="false" customHeight="true" outlineLevel="0" collapsed="false">
      <c r="A104" s="151"/>
      <c r="B104" s="152" t="s">
        <v>153</v>
      </c>
      <c r="C104" s="153" t="s">
        <v>155</v>
      </c>
      <c r="D104" s="153"/>
      <c r="E104" s="153"/>
      <c r="F104" s="154" t="s">
        <v>17</v>
      </c>
      <c r="G104" s="155"/>
      <c r="H104" s="155"/>
      <c r="I104" s="155" t="n">
        <f aca="false">'01 09 Pol'!G20</f>
        <v>0</v>
      </c>
      <c r="J104" s="156" t="str">
        <f aca="false">IF(I116=0,"",I104/I116*100)</f>
        <v/>
      </c>
    </row>
    <row r="105" customFormat="false" ht="36.75" hidden="false" customHeight="true" outlineLevel="0" collapsed="false">
      <c r="A105" s="151"/>
      <c r="B105" s="152" t="s">
        <v>156</v>
      </c>
      <c r="C105" s="153" t="s">
        <v>157</v>
      </c>
      <c r="D105" s="153"/>
      <c r="E105" s="153"/>
      <c r="F105" s="154" t="s">
        <v>17</v>
      </c>
      <c r="G105" s="155"/>
      <c r="H105" s="155"/>
      <c r="I105" s="155" t="n">
        <f aca="false">'01 09 Pol'!G23</f>
        <v>0</v>
      </c>
      <c r="J105" s="156" t="str">
        <f aca="false">IF(I116=0,"",I105/I116*100)</f>
        <v/>
      </c>
    </row>
    <row r="106" customFormat="false" ht="36.75" hidden="false" customHeight="true" outlineLevel="0" collapsed="false">
      <c r="A106" s="151"/>
      <c r="B106" s="152" t="s">
        <v>156</v>
      </c>
      <c r="C106" s="153" t="s">
        <v>158</v>
      </c>
      <c r="D106" s="153"/>
      <c r="E106" s="153"/>
      <c r="F106" s="154" t="s">
        <v>17</v>
      </c>
      <c r="G106" s="155"/>
      <c r="H106" s="155"/>
      <c r="I106" s="155" t="n">
        <f aca="false">'01 10 Pol'!G42</f>
        <v>0</v>
      </c>
      <c r="J106" s="156" t="str">
        <f aca="false">IF(I116=0,"",I106/I116*100)</f>
        <v/>
      </c>
    </row>
    <row r="107" customFormat="false" ht="36.75" hidden="false" customHeight="true" outlineLevel="0" collapsed="false">
      <c r="A107" s="151"/>
      <c r="B107" s="152" t="s">
        <v>159</v>
      </c>
      <c r="C107" s="153" t="s">
        <v>160</v>
      </c>
      <c r="D107" s="153"/>
      <c r="E107" s="153"/>
      <c r="F107" s="154" t="s">
        <v>17</v>
      </c>
      <c r="G107" s="155"/>
      <c r="H107" s="155"/>
      <c r="I107" s="155" t="n">
        <f aca="false">'01 10 Pol'!G47</f>
        <v>0</v>
      </c>
      <c r="J107" s="156" t="str">
        <f aca="false">IF(I116=0,"",I107/I116*100)</f>
        <v/>
      </c>
    </row>
    <row r="108" customFormat="false" ht="36.75" hidden="false" customHeight="true" outlineLevel="0" collapsed="false">
      <c r="A108" s="151"/>
      <c r="B108" s="152" t="s">
        <v>159</v>
      </c>
      <c r="C108" s="153" t="s">
        <v>161</v>
      </c>
      <c r="D108" s="153"/>
      <c r="E108" s="153"/>
      <c r="F108" s="154" t="s">
        <v>17</v>
      </c>
      <c r="G108" s="155"/>
      <c r="H108" s="155"/>
      <c r="I108" s="155" t="n">
        <f aca="false">'01 09 Pol'!G27</f>
        <v>0</v>
      </c>
      <c r="J108" s="156" t="str">
        <f aca="false">IF(I116=0,"",I108/I116*100)</f>
        <v/>
      </c>
    </row>
    <row r="109" customFormat="false" ht="36.75" hidden="false" customHeight="true" outlineLevel="0" collapsed="false">
      <c r="A109" s="151"/>
      <c r="B109" s="152" t="s">
        <v>162</v>
      </c>
      <c r="C109" s="153" t="s">
        <v>163</v>
      </c>
      <c r="D109" s="153"/>
      <c r="E109" s="153"/>
      <c r="F109" s="154" t="s">
        <v>17</v>
      </c>
      <c r="G109" s="155"/>
      <c r="H109" s="155"/>
      <c r="I109" s="155" t="n">
        <f aca="false">'01 09 Pol'!G30+'01 10 Pol'!G50</f>
        <v>0</v>
      </c>
      <c r="J109" s="156" t="str">
        <f aca="false">IF(I116=0,"",I109/I116*100)</f>
        <v/>
      </c>
    </row>
    <row r="110" customFormat="false" ht="36.75" hidden="false" customHeight="true" outlineLevel="0" collapsed="false">
      <c r="A110" s="151"/>
      <c r="B110" s="152" t="s">
        <v>164</v>
      </c>
      <c r="C110" s="153" t="s">
        <v>165</v>
      </c>
      <c r="D110" s="153"/>
      <c r="E110" s="153"/>
      <c r="F110" s="154" t="s">
        <v>17</v>
      </c>
      <c r="G110" s="155"/>
      <c r="H110" s="155"/>
      <c r="I110" s="155" t="n">
        <f aca="false">'01 09 Pol'!G32+'01 10 Pol'!G52</f>
        <v>0</v>
      </c>
      <c r="J110" s="156" t="str">
        <f aca="false">IF(I116=0,"",I110/I116*100)</f>
        <v/>
      </c>
    </row>
    <row r="111" customFormat="false" ht="36.75" hidden="false" customHeight="true" outlineLevel="0" collapsed="false">
      <c r="A111" s="151"/>
      <c r="B111" s="152" t="s">
        <v>166</v>
      </c>
      <c r="C111" s="153" t="s">
        <v>167</v>
      </c>
      <c r="D111" s="153"/>
      <c r="E111" s="153"/>
      <c r="F111" s="154" t="s">
        <v>17</v>
      </c>
      <c r="G111" s="155"/>
      <c r="H111" s="155"/>
      <c r="I111" s="155" t="n">
        <f aca="false">'01 07 Pol'!G8</f>
        <v>0</v>
      </c>
      <c r="J111" s="156" t="str">
        <f aca="false">IF(I116=0,"",I111/I116*100)</f>
        <v/>
      </c>
    </row>
    <row r="112" customFormat="false" ht="36.75" hidden="false" customHeight="true" outlineLevel="0" collapsed="false">
      <c r="A112" s="151"/>
      <c r="B112" s="152" t="s">
        <v>168</v>
      </c>
      <c r="C112" s="153" t="s">
        <v>169</v>
      </c>
      <c r="D112" s="153"/>
      <c r="E112" s="153"/>
      <c r="F112" s="154" t="s">
        <v>17</v>
      </c>
      <c r="G112" s="155"/>
      <c r="H112" s="155"/>
      <c r="I112" s="155" t="n">
        <f aca="false">'01 02 Pol'!G371</f>
        <v>0</v>
      </c>
      <c r="J112" s="156" t="str">
        <f aca="false">IF(I116=0,"",I112/I116*100)</f>
        <v/>
      </c>
    </row>
    <row r="113" customFormat="false" ht="36.75" hidden="false" customHeight="true" outlineLevel="0" collapsed="false">
      <c r="A113" s="151"/>
      <c r="B113" s="152" t="s">
        <v>170</v>
      </c>
      <c r="C113" s="153" t="s">
        <v>171</v>
      </c>
      <c r="D113" s="153"/>
      <c r="E113" s="153"/>
      <c r="F113" s="154" t="s">
        <v>17</v>
      </c>
      <c r="G113" s="155"/>
      <c r="H113" s="155"/>
      <c r="I113" s="155" t="n">
        <f aca="false">'01 01 Pol'!G973</f>
        <v>0</v>
      </c>
      <c r="J113" s="156" t="str">
        <f aca="false">IF(I116=0,"",I113/I116*100)</f>
        <v/>
      </c>
    </row>
    <row r="114" customFormat="false" ht="36.75" hidden="false" customHeight="true" outlineLevel="0" collapsed="false">
      <c r="A114" s="151"/>
      <c r="B114" s="152" t="s">
        <v>172</v>
      </c>
      <c r="C114" s="153" t="s">
        <v>173</v>
      </c>
      <c r="D114" s="153"/>
      <c r="E114" s="153"/>
      <c r="F114" s="154" t="s">
        <v>174</v>
      </c>
      <c r="G114" s="155"/>
      <c r="H114" s="155"/>
      <c r="I114" s="155" t="n">
        <f aca="false">'01 01 Pol'!G966+'01 02 Pol'!G373+'01 04 Pol'!G115</f>
        <v>0</v>
      </c>
      <c r="J114" s="156" t="str">
        <f aca="false">IF(I116=0,"",I114/I116*100)</f>
        <v/>
      </c>
    </row>
    <row r="115" customFormat="false" ht="36.75" hidden="false" customHeight="true" outlineLevel="0" collapsed="false">
      <c r="A115" s="151"/>
      <c r="B115" s="152" t="s">
        <v>18</v>
      </c>
      <c r="C115" s="153" t="s">
        <v>19</v>
      </c>
      <c r="D115" s="153"/>
      <c r="E115" s="153"/>
      <c r="F115" s="154" t="s">
        <v>18</v>
      </c>
      <c r="G115" s="155"/>
      <c r="H115" s="155"/>
      <c r="I115" s="155" t="n">
        <f aca="false">'01 01 Pol'!G687+'01 02 Pol'!G380+'01 03 Pol'!G115+'01 04 Pol'!G122</f>
        <v>0</v>
      </c>
      <c r="J115" s="156" t="str">
        <f aca="false">IF(I116=0,"",I115/I116*100)</f>
        <v/>
      </c>
    </row>
    <row r="116" customFormat="false" ht="25.5" hidden="false" customHeight="true" outlineLevel="0" collapsed="false">
      <c r="A116" s="157"/>
      <c r="B116" s="158" t="s">
        <v>42</v>
      </c>
      <c r="C116" s="159"/>
      <c r="D116" s="160"/>
      <c r="E116" s="160"/>
      <c r="F116" s="161"/>
      <c r="G116" s="162"/>
      <c r="H116" s="162"/>
      <c r="I116" s="162" t="n">
        <f aca="false">SUM(I59:I115)</f>
        <v>0</v>
      </c>
      <c r="J116" s="163" t="n">
        <f aca="false">SUM(J59:J115)</f>
        <v>0</v>
      </c>
    </row>
    <row r="117" customFormat="false" ht="12.75" hidden="false" customHeight="false" outlineLevel="0" collapsed="false">
      <c r="F117" s="164"/>
      <c r="G117" s="164"/>
      <c r="H117" s="164"/>
      <c r="I117" s="164"/>
      <c r="J117" s="165"/>
    </row>
    <row r="118" customFormat="false" ht="12.75" hidden="false" customHeight="false" outlineLevel="0" collapsed="false">
      <c r="F118" s="164"/>
      <c r="G118" s="164"/>
      <c r="H118" s="164"/>
      <c r="I118" s="164"/>
      <c r="J118" s="165"/>
    </row>
    <row r="119" customFormat="false" ht="12.75" hidden="false" customHeight="false" outlineLevel="0" collapsed="false">
      <c r="F119" s="164"/>
      <c r="G119" s="164"/>
      <c r="H119" s="164"/>
      <c r="I119" s="164"/>
      <c r="J119" s="165"/>
    </row>
  </sheetData>
  <sheetProtection algorithmName="SHA-512" hashValue="WyHPZ/mCjuStSa8tP7c5DSJCLHmqcjqeme1jNtWrBSWqgHeU5TBvt+8fqnBXMXOnB7Vaa2tgi0BgBGU7V9fQFg==" saltValue="22XbFzET6SVjy5z2HlBy5w==" spinCount="100000" sheet="true"/>
  <mergeCells count="112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B52:E52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1" manualBreakCount="1">
    <brk id="36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ColWidth="9.15625" defaultRowHeight="12.75" zeroHeight="false" outlineLevelRow="0" outlineLevelCol="0"/>
  <cols>
    <col collapsed="false" customWidth="true" hidden="false" outlineLevel="0" max="1" min="1" style="166" width="4.29"/>
    <col collapsed="false" customWidth="true" hidden="false" outlineLevel="0" max="2" min="2" style="166" width="14.43"/>
    <col collapsed="false" customWidth="true" hidden="false" outlineLevel="0" max="3" min="3" style="167" width="38.29"/>
    <col collapsed="false" customWidth="true" hidden="false" outlineLevel="0" max="4" min="4" style="166" width="4.57"/>
    <col collapsed="false" customWidth="true" hidden="false" outlineLevel="0" max="5" min="5" style="166" width="10.58"/>
    <col collapsed="false" customWidth="true" hidden="false" outlineLevel="0" max="6" min="6" style="166" width="9.85"/>
    <col collapsed="false" customWidth="true" hidden="false" outlineLevel="0" max="7" min="7" style="166" width="12.71"/>
    <col collapsed="false" customWidth="false" hidden="false" outlineLevel="0" max="1025" min="8" style="166" width="9.14"/>
  </cols>
  <sheetData>
    <row r="1" customFormat="false" ht="15.75" hidden="false" customHeight="false" outlineLevel="0" collapsed="false">
      <c r="A1" s="168" t="s">
        <v>175</v>
      </c>
      <c r="B1" s="168"/>
      <c r="C1" s="168"/>
      <c r="D1" s="168"/>
      <c r="E1" s="168"/>
      <c r="F1" s="168"/>
      <c r="G1" s="168"/>
    </row>
    <row r="2" customFormat="false" ht="24.95" hidden="false" customHeight="true" outlineLevel="0" collapsed="false">
      <c r="A2" s="169" t="s">
        <v>176</v>
      </c>
      <c r="B2" s="170"/>
      <c r="C2" s="171"/>
      <c r="D2" s="171"/>
      <c r="E2" s="171"/>
      <c r="F2" s="171"/>
      <c r="G2" s="171"/>
    </row>
    <row r="3" customFormat="false" ht="24.95" hidden="false" customHeight="true" outlineLevel="0" collapsed="false">
      <c r="A3" s="169" t="s">
        <v>177</v>
      </c>
      <c r="B3" s="170"/>
      <c r="C3" s="171"/>
      <c r="D3" s="171"/>
      <c r="E3" s="171"/>
      <c r="F3" s="171"/>
      <c r="G3" s="171"/>
    </row>
    <row r="4" customFormat="false" ht="24.95" hidden="false" customHeight="true" outlineLevel="0" collapsed="false">
      <c r="A4" s="169" t="s">
        <v>178</v>
      </c>
      <c r="B4" s="170"/>
      <c r="C4" s="171"/>
      <c r="D4" s="171"/>
      <c r="E4" s="171"/>
      <c r="F4" s="171"/>
      <c r="G4" s="171"/>
    </row>
    <row r="5" customFormat="false" ht="12.75" hidden="false" customHeight="false" outlineLevel="0" collapsed="false">
      <c r="B5" s="172"/>
      <c r="C5" s="173"/>
      <c r="D5" s="174"/>
    </row>
  </sheetData>
  <sheetProtection algorithmName="SHA-512" hashValue="2DfWszErc1mJmY9sOBuXABFmo9er8JrXzufEYNd5gfS4iVLjpyes2KdB4QKzOQloy8WDAJ3yC3KyTrq3EL42ZQ==" saltValue="8pOScLEa4aH8PnVsogXyrw==" spinCount="100000" sheet="tru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9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C852" activeCellId="0" sqref="C852"/>
    </sheetView>
  </sheetViews>
  <sheetFormatPr defaultColWidth="8.6875"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75" width="12.71"/>
    <col collapsed="false" customWidth="true" hidden="false" outlineLevel="0" max="3" min="3" style="175" width="63.29"/>
    <col collapsed="false" customWidth="true" hidden="false" outlineLevel="0" max="4" min="4" style="0" width="4.86"/>
    <col collapsed="false" customWidth="true" hidden="false" outlineLevel="0" max="5" min="5" style="0" width="10.71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4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  <col collapsed="false" customWidth="true" hidden="false" outlineLevel="0" max="53" min="53" style="0" width="98.7"/>
  </cols>
  <sheetData>
    <row r="1" customFormat="false" ht="15.75" hidden="false" customHeight="true" outlineLevel="0" collapsed="false">
      <c r="A1" s="176" t="s">
        <v>179</v>
      </c>
      <c r="B1" s="176"/>
      <c r="C1" s="176"/>
      <c r="D1" s="176"/>
      <c r="E1" s="176"/>
      <c r="F1" s="176"/>
      <c r="G1" s="176"/>
      <c r="AG1" s="0" t="s">
        <v>180</v>
      </c>
    </row>
    <row r="2" customFormat="false" ht="25.15" hidden="false" customHeight="true" outlineLevel="0" collapsed="false">
      <c r="A2" s="169" t="s">
        <v>176</v>
      </c>
      <c r="B2" s="170" t="s">
        <v>5</v>
      </c>
      <c r="C2" s="177" t="s">
        <v>6</v>
      </c>
      <c r="D2" s="177"/>
      <c r="E2" s="177"/>
      <c r="F2" s="177"/>
      <c r="G2" s="177"/>
      <c r="AG2" s="0" t="s">
        <v>181</v>
      </c>
    </row>
    <row r="3" customFormat="false" ht="25.15" hidden="false" customHeight="true" outlineLevel="0" collapsed="false">
      <c r="A3" s="169" t="s">
        <v>177</v>
      </c>
      <c r="B3" s="170" t="s">
        <v>45</v>
      </c>
      <c r="C3" s="177" t="s">
        <v>46</v>
      </c>
      <c r="D3" s="177"/>
      <c r="E3" s="177"/>
      <c r="F3" s="177"/>
      <c r="G3" s="177"/>
      <c r="AC3" s="175" t="s">
        <v>181</v>
      </c>
      <c r="AG3" s="0" t="s">
        <v>182</v>
      </c>
    </row>
    <row r="4" customFormat="false" ht="25.15" hidden="false" customHeight="true" outlineLevel="0" collapsed="false">
      <c r="A4" s="178" t="s">
        <v>178</v>
      </c>
      <c r="B4" s="179" t="s">
        <v>45</v>
      </c>
      <c r="C4" s="180" t="s">
        <v>47</v>
      </c>
      <c r="D4" s="180"/>
      <c r="E4" s="180"/>
      <c r="F4" s="180"/>
      <c r="G4" s="180"/>
      <c r="AG4" s="0" t="s">
        <v>183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81" t="s">
        <v>184</v>
      </c>
      <c r="B6" s="182" t="s">
        <v>185</v>
      </c>
      <c r="C6" s="182" t="s">
        <v>186</v>
      </c>
      <c r="D6" s="183" t="s">
        <v>187</v>
      </c>
      <c r="E6" s="181" t="s">
        <v>188</v>
      </c>
      <c r="F6" s="184" t="s">
        <v>189</v>
      </c>
      <c r="G6" s="181" t="s">
        <v>14</v>
      </c>
      <c r="H6" s="185" t="s">
        <v>190</v>
      </c>
      <c r="I6" s="185" t="s">
        <v>191</v>
      </c>
      <c r="J6" s="185" t="s">
        <v>192</v>
      </c>
      <c r="K6" s="185" t="s">
        <v>193</v>
      </c>
      <c r="L6" s="185" t="s">
        <v>194</v>
      </c>
      <c r="M6" s="185" t="s">
        <v>195</v>
      </c>
      <c r="N6" s="185" t="s">
        <v>196</v>
      </c>
      <c r="O6" s="185" t="s">
        <v>197</v>
      </c>
      <c r="P6" s="185" t="s">
        <v>198</v>
      </c>
      <c r="Q6" s="185" t="s">
        <v>199</v>
      </c>
      <c r="R6" s="185" t="s">
        <v>200</v>
      </c>
      <c r="S6" s="185" t="s">
        <v>201</v>
      </c>
      <c r="T6" s="185" t="s">
        <v>202</v>
      </c>
      <c r="U6" s="185" t="s">
        <v>203</v>
      </c>
      <c r="V6" s="185" t="s">
        <v>204</v>
      </c>
      <c r="W6" s="185" t="s">
        <v>205</v>
      </c>
      <c r="X6" s="185" t="s">
        <v>206</v>
      </c>
    </row>
    <row r="7" customFormat="false" ht="12.75" hidden="true" customHeight="false" outlineLevel="0" collapsed="false">
      <c r="A7" s="166"/>
      <c r="B7" s="172"/>
      <c r="C7" s="172"/>
      <c r="D7" s="174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customFormat="false" ht="12.75" hidden="false" customHeight="false" outlineLevel="0" collapsed="false">
      <c r="A8" s="188" t="s">
        <v>207</v>
      </c>
      <c r="B8" s="189" t="s">
        <v>69</v>
      </c>
      <c r="C8" s="190" t="s">
        <v>70</v>
      </c>
      <c r="D8" s="191"/>
      <c r="E8" s="192"/>
      <c r="F8" s="193"/>
      <c r="G8" s="193" t="n">
        <f aca="false">SUMIF(AG9:AG50,"&lt;&gt;NOR",G9:G50)</f>
        <v>0</v>
      </c>
      <c r="H8" s="193"/>
      <c r="I8" s="193" t="n">
        <f aca="false">SUM(I9:I50)</f>
        <v>0</v>
      </c>
      <c r="J8" s="193"/>
      <c r="K8" s="193" t="n">
        <f aca="false">SUM(K9:K50)</f>
        <v>0</v>
      </c>
      <c r="L8" s="193"/>
      <c r="M8" s="193" t="n">
        <f aca="false">SUM(M9:M50)</f>
        <v>0</v>
      </c>
      <c r="N8" s="193"/>
      <c r="O8" s="193" t="n">
        <f aca="false">SUM(O9:O50)</f>
        <v>12.24</v>
      </c>
      <c r="P8" s="193"/>
      <c r="Q8" s="193" t="n">
        <f aca="false">SUM(Q9:Q50)</f>
        <v>0</v>
      </c>
      <c r="R8" s="193"/>
      <c r="S8" s="193"/>
      <c r="T8" s="194"/>
      <c r="U8" s="195"/>
      <c r="V8" s="195" t="n">
        <f aca="false">SUM(V9:V50)</f>
        <v>481.51</v>
      </c>
      <c r="W8" s="195"/>
      <c r="X8" s="195"/>
      <c r="AG8" s="0" t="s">
        <v>208</v>
      </c>
    </row>
    <row r="9" customFormat="false" ht="22.5" hidden="false" customHeight="false" outlineLevel="1" collapsed="false">
      <c r="A9" s="196" t="n">
        <v>1</v>
      </c>
      <c r="B9" s="197" t="s">
        <v>209</v>
      </c>
      <c r="C9" s="198" t="s">
        <v>210</v>
      </c>
      <c r="D9" s="199" t="s">
        <v>211</v>
      </c>
      <c r="E9" s="200" t="n">
        <v>6.9605</v>
      </c>
      <c r="F9" s="201"/>
      <c r="G9" s="202" t="n">
        <f aca="false">ROUND(E9*F9,2)</f>
        <v>0</v>
      </c>
      <c r="H9" s="201"/>
      <c r="I9" s="202" t="n">
        <f aca="false">ROUND(E9*H9,2)</f>
        <v>0</v>
      </c>
      <c r="J9" s="201"/>
      <c r="K9" s="202" t="n">
        <f aca="false">ROUND(E9*J9,2)</f>
        <v>0</v>
      </c>
      <c r="L9" s="202" t="n">
        <v>21</v>
      </c>
      <c r="M9" s="202" t="n">
        <f aca="false">G9*(1+L9/100)</f>
        <v>0</v>
      </c>
      <c r="N9" s="202" t="n">
        <v>0</v>
      </c>
      <c r="O9" s="202" t="n">
        <f aca="false">ROUND(E9*N9,2)</f>
        <v>0</v>
      </c>
      <c r="P9" s="202" t="n">
        <v>0</v>
      </c>
      <c r="Q9" s="202" t="n">
        <f aca="false">ROUND(E9*P9,2)</f>
        <v>0</v>
      </c>
      <c r="R9" s="202" t="s">
        <v>212</v>
      </c>
      <c r="S9" s="202" t="s">
        <v>213</v>
      </c>
      <c r="T9" s="203" t="s">
        <v>213</v>
      </c>
      <c r="U9" s="204" t="n">
        <v>18.216</v>
      </c>
      <c r="V9" s="204" t="n">
        <f aca="false">ROUND(E9*U9,2)</f>
        <v>126.79</v>
      </c>
      <c r="W9" s="204"/>
      <c r="X9" s="204" t="s">
        <v>165</v>
      </c>
      <c r="Y9" s="205"/>
      <c r="Z9" s="205"/>
      <c r="AA9" s="205"/>
      <c r="AB9" s="205"/>
      <c r="AC9" s="205"/>
      <c r="AD9" s="205"/>
      <c r="AE9" s="205"/>
      <c r="AF9" s="205"/>
      <c r="AG9" s="205" t="s">
        <v>214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customFormat="false" ht="12.75" hidden="false" customHeight="true" outlineLevel="1" collapsed="false">
      <c r="A10" s="206"/>
      <c r="B10" s="207"/>
      <c r="C10" s="208" t="s">
        <v>215</v>
      </c>
      <c r="D10" s="208"/>
      <c r="E10" s="208"/>
      <c r="F10" s="208"/>
      <c r="G10" s="208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5"/>
      <c r="Z10" s="205"/>
      <c r="AA10" s="205"/>
      <c r="AB10" s="205"/>
      <c r="AC10" s="205"/>
      <c r="AD10" s="205"/>
      <c r="AE10" s="205"/>
      <c r="AF10" s="205"/>
      <c r="AG10" s="205" t="s">
        <v>216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customFormat="false" ht="12.75" hidden="false" customHeight="true" outlineLevel="1" collapsed="false">
      <c r="A11" s="206"/>
      <c r="B11" s="207"/>
      <c r="C11" s="209" t="s">
        <v>215</v>
      </c>
      <c r="D11" s="209"/>
      <c r="E11" s="209"/>
      <c r="F11" s="209"/>
      <c r="G11" s="209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5"/>
      <c r="Z11" s="205"/>
      <c r="AA11" s="205"/>
      <c r="AB11" s="205"/>
      <c r="AC11" s="205"/>
      <c r="AD11" s="205"/>
      <c r="AE11" s="205"/>
      <c r="AF11" s="205"/>
      <c r="AG11" s="205" t="s">
        <v>217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customFormat="false" ht="12.75" hidden="false" customHeight="true" outlineLevel="1" collapsed="false">
      <c r="A12" s="206"/>
      <c r="B12" s="207"/>
      <c r="C12" s="209" t="s">
        <v>218</v>
      </c>
      <c r="D12" s="209"/>
      <c r="E12" s="209"/>
      <c r="F12" s="209"/>
      <c r="G12" s="209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5"/>
      <c r="Z12" s="205"/>
      <c r="AA12" s="205"/>
      <c r="AB12" s="205"/>
      <c r="AC12" s="205"/>
      <c r="AD12" s="205"/>
      <c r="AE12" s="205"/>
      <c r="AF12" s="205"/>
      <c r="AG12" s="205" t="s">
        <v>217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customFormat="false" ht="12.75" hidden="false" customHeight="false" outlineLevel="1" collapsed="false">
      <c r="A13" s="206"/>
      <c r="B13" s="207"/>
      <c r="C13" s="210" t="s">
        <v>219</v>
      </c>
      <c r="D13" s="211"/>
      <c r="E13" s="212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5"/>
      <c r="Z13" s="205"/>
      <c r="AA13" s="205"/>
      <c r="AB13" s="205"/>
      <c r="AC13" s="205"/>
      <c r="AD13" s="205"/>
      <c r="AE13" s="205"/>
      <c r="AF13" s="205"/>
      <c r="AG13" s="205" t="s">
        <v>220</v>
      </c>
      <c r="AH13" s="205" t="n">
        <v>0</v>
      </c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customFormat="false" ht="12.75" hidden="false" customHeight="false" outlineLevel="1" collapsed="false">
      <c r="A14" s="206"/>
      <c r="B14" s="207"/>
      <c r="C14" s="210" t="s">
        <v>221</v>
      </c>
      <c r="D14" s="211"/>
      <c r="E14" s="212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5"/>
      <c r="Z14" s="205"/>
      <c r="AA14" s="205"/>
      <c r="AB14" s="205"/>
      <c r="AC14" s="205"/>
      <c r="AD14" s="205"/>
      <c r="AE14" s="205"/>
      <c r="AF14" s="205"/>
      <c r="AG14" s="205" t="s">
        <v>220</v>
      </c>
      <c r="AH14" s="205" t="n">
        <v>0</v>
      </c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customFormat="false" ht="12.75" hidden="false" customHeight="false" outlineLevel="1" collapsed="false">
      <c r="A15" s="206"/>
      <c r="B15" s="207"/>
      <c r="C15" s="210" t="s">
        <v>222</v>
      </c>
      <c r="D15" s="211"/>
      <c r="E15" s="212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5"/>
      <c r="Z15" s="205"/>
      <c r="AA15" s="205"/>
      <c r="AB15" s="205"/>
      <c r="AC15" s="205"/>
      <c r="AD15" s="205"/>
      <c r="AE15" s="205"/>
      <c r="AF15" s="205"/>
      <c r="AG15" s="205" t="s">
        <v>220</v>
      </c>
      <c r="AH15" s="205" t="n">
        <v>0</v>
      </c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customFormat="false" ht="12.75" hidden="false" customHeight="false" outlineLevel="1" collapsed="false">
      <c r="A16" s="206"/>
      <c r="B16" s="207"/>
      <c r="C16" s="210" t="s">
        <v>223</v>
      </c>
      <c r="D16" s="211"/>
      <c r="E16" s="21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5"/>
      <c r="Z16" s="205"/>
      <c r="AA16" s="205"/>
      <c r="AB16" s="205"/>
      <c r="AC16" s="205"/>
      <c r="AD16" s="205"/>
      <c r="AE16" s="205"/>
      <c r="AF16" s="205"/>
      <c r="AG16" s="205" t="s">
        <v>220</v>
      </c>
      <c r="AH16" s="205" t="n">
        <v>0</v>
      </c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customFormat="false" ht="12.75" hidden="false" customHeight="false" outlineLevel="1" collapsed="false">
      <c r="A17" s="206"/>
      <c r="B17" s="207"/>
      <c r="C17" s="210" t="s">
        <v>224</v>
      </c>
      <c r="D17" s="211"/>
      <c r="E17" s="212" t="n">
        <v>6.96</v>
      </c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5"/>
      <c r="Z17" s="205"/>
      <c r="AA17" s="205"/>
      <c r="AB17" s="205"/>
      <c r="AC17" s="205"/>
      <c r="AD17" s="205"/>
      <c r="AE17" s="205"/>
      <c r="AF17" s="205"/>
      <c r="AG17" s="205" t="s">
        <v>220</v>
      </c>
      <c r="AH17" s="205" t="n">
        <v>0</v>
      </c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customFormat="false" ht="22.5" hidden="false" customHeight="false" outlineLevel="1" collapsed="false">
      <c r="A18" s="196" t="n">
        <v>2</v>
      </c>
      <c r="B18" s="197" t="s">
        <v>225</v>
      </c>
      <c r="C18" s="198" t="s">
        <v>226</v>
      </c>
      <c r="D18" s="199" t="s">
        <v>211</v>
      </c>
      <c r="E18" s="200" t="n">
        <v>3.74</v>
      </c>
      <c r="F18" s="201"/>
      <c r="G18" s="202" t="n">
        <f aca="false">ROUND(E18*F18,2)</f>
        <v>0</v>
      </c>
      <c r="H18" s="201"/>
      <c r="I18" s="202" t="n">
        <f aca="false">ROUND(E18*H18,2)</f>
        <v>0</v>
      </c>
      <c r="J18" s="201"/>
      <c r="K18" s="202" t="n">
        <f aca="false">ROUND(E18*J18,2)</f>
        <v>0</v>
      </c>
      <c r="L18" s="202" t="n">
        <v>21</v>
      </c>
      <c r="M18" s="202" t="n">
        <f aca="false">G18*(1+L18/100)</f>
        <v>0</v>
      </c>
      <c r="N18" s="202" t="n">
        <v>0</v>
      </c>
      <c r="O18" s="202" t="n">
        <f aca="false">ROUND(E18*N18,2)</f>
        <v>0</v>
      </c>
      <c r="P18" s="202" t="n">
        <v>0</v>
      </c>
      <c r="Q18" s="202" t="n">
        <f aca="false">ROUND(E18*P18,2)</f>
        <v>0</v>
      </c>
      <c r="R18" s="202" t="s">
        <v>227</v>
      </c>
      <c r="S18" s="202" t="s">
        <v>213</v>
      </c>
      <c r="T18" s="203" t="s">
        <v>213</v>
      </c>
      <c r="U18" s="204" t="n">
        <v>0.009</v>
      </c>
      <c r="V18" s="204" t="n">
        <f aca="false">ROUND(E18*U18,2)</f>
        <v>0.03</v>
      </c>
      <c r="W18" s="204"/>
      <c r="X18" s="204" t="s">
        <v>228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229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customFormat="false" ht="12.75" hidden="false" customHeight="true" outlineLevel="1" collapsed="false">
      <c r="A19" s="206"/>
      <c r="B19" s="207"/>
      <c r="C19" s="208" t="s">
        <v>230</v>
      </c>
      <c r="D19" s="208"/>
      <c r="E19" s="208"/>
      <c r="F19" s="208"/>
      <c r="G19" s="208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5"/>
      <c r="AA19" s="205"/>
      <c r="AB19" s="205"/>
      <c r="AC19" s="205"/>
      <c r="AD19" s="205"/>
      <c r="AE19" s="205"/>
      <c r="AF19" s="205"/>
      <c r="AG19" s="205" t="s">
        <v>216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13" t="str">
        <f aca="false">C19</f>
        <v>s vytažením výkopku, ručním přemístěním k dopravnímu prostředku, odvozem a uložením na skládku. Bez poplatku za skládku.</v>
      </c>
      <c r="BB19" s="205"/>
      <c r="BC19" s="205"/>
      <c r="BD19" s="205"/>
      <c r="BE19" s="205"/>
      <c r="BF19" s="205"/>
      <c r="BG19" s="205"/>
      <c r="BH19" s="205"/>
    </row>
    <row r="20" customFormat="false" ht="12.75" hidden="false" customHeight="true" outlineLevel="1" collapsed="false">
      <c r="A20" s="206"/>
      <c r="B20" s="207"/>
      <c r="C20" s="209" t="s">
        <v>231</v>
      </c>
      <c r="D20" s="209"/>
      <c r="E20" s="209"/>
      <c r="F20" s="209"/>
      <c r="G20" s="209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5"/>
      <c r="Z20" s="205"/>
      <c r="AA20" s="205"/>
      <c r="AB20" s="205"/>
      <c r="AC20" s="205"/>
      <c r="AD20" s="205"/>
      <c r="AE20" s="205"/>
      <c r="AF20" s="205"/>
      <c r="AG20" s="205" t="s">
        <v>217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customFormat="false" ht="12.75" hidden="false" customHeight="false" outlineLevel="1" collapsed="false">
      <c r="A21" s="206"/>
      <c r="B21" s="207"/>
      <c r="C21" s="210" t="s">
        <v>232</v>
      </c>
      <c r="D21" s="211"/>
      <c r="E21" s="212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5"/>
      <c r="Z21" s="205"/>
      <c r="AA21" s="205"/>
      <c r="AB21" s="205"/>
      <c r="AC21" s="205"/>
      <c r="AD21" s="205"/>
      <c r="AE21" s="205"/>
      <c r="AF21" s="205"/>
      <c r="AG21" s="205" t="s">
        <v>220</v>
      </c>
      <c r="AH21" s="205" t="n">
        <v>0</v>
      </c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customFormat="false" ht="12.75" hidden="false" customHeight="false" outlineLevel="1" collapsed="false">
      <c r="A22" s="206"/>
      <c r="B22" s="207"/>
      <c r="C22" s="210" t="s">
        <v>233</v>
      </c>
      <c r="D22" s="211"/>
      <c r="E22" s="212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5"/>
      <c r="AA22" s="205"/>
      <c r="AB22" s="205"/>
      <c r="AC22" s="205"/>
      <c r="AD22" s="205"/>
      <c r="AE22" s="205"/>
      <c r="AF22" s="205"/>
      <c r="AG22" s="205" t="s">
        <v>220</v>
      </c>
      <c r="AH22" s="205" t="n">
        <v>0</v>
      </c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customFormat="false" ht="12.75" hidden="false" customHeight="false" outlineLevel="1" collapsed="false">
      <c r="A23" s="206"/>
      <c r="B23" s="207"/>
      <c r="C23" s="210" t="s">
        <v>234</v>
      </c>
      <c r="D23" s="211"/>
      <c r="E23" s="212" t="n">
        <v>3.74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5"/>
      <c r="Z23" s="205"/>
      <c r="AA23" s="205"/>
      <c r="AB23" s="205"/>
      <c r="AC23" s="205"/>
      <c r="AD23" s="205"/>
      <c r="AE23" s="205"/>
      <c r="AF23" s="205"/>
      <c r="AG23" s="205" t="s">
        <v>220</v>
      </c>
      <c r="AH23" s="205" t="n">
        <v>0</v>
      </c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customFormat="false" ht="12.75" hidden="false" customHeight="false" outlineLevel="1" collapsed="false">
      <c r="A24" s="196" t="n">
        <v>3</v>
      </c>
      <c r="B24" s="197" t="s">
        <v>235</v>
      </c>
      <c r="C24" s="198" t="s">
        <v>236</v>
      </c>
      <c r="D24" s="199" t="s">
        <v>211</v>
      </c>
      <c r="E24" s="200" t="n">
        <v>40.836</v>
      </c>
      <c r="F24" s="201"/>
      <c r="G24" s="202" t="n">
        <f aca="false">ROUND(E24*F24,2)</f>
        <v>0</v>
      </c>
      <c r="H24" s="201"/>
      <c r="I24" s="202" t="n">
        <f aca="false">ROUND(E24*H24,2)</f>
        <v>0</v>
      </c>
      <c r="J24" s="201"/>
      <c r="K24" s="202" t="n">
        <f aca="false">ROUND(E24*J24,2)</f>
        <v>0</v>
      </c>
      <c r="L24" s="202" t="n">
        <v>21</v>
      </c>
      <c r="M24" s="202" t="n">
        <f aca="false">G24*(1+L24/100)</f>
        <v>0</v>
      </c>
      <c r="N24" s="202" t="n">
        <v>0</v>
      </c>
      <c r="O24" s="202" t="n">
        <f aca="false">ROUND(E24*N24,2)</f>
        <v>0</v>
      </c>
      <c r="P24" s="202" t="n">
        <v>0</v>
      </c>
      <c r="Q24" s="202" t="n">
        <f aca="false">ROUND(E24*P24,2)</f>
        <v>0</v>
      </c>
      <c r="R24" s="202" t="s">
        <v>212</v>
      </c>
      <c r="S24" s="202" t="s">
        <v>213</v>
      </c>
      <c r="T24" s="203" t="s">
        <v>213</v>
      </c>
      <c r="U24" s="204" t="n">
        <v>6.298</v>
      </c>
      <c r="V24" s="204" t="n">
        <f aca="false">ROUND(E24*U24,2)</f>
        <v>257.19</v>
      </c>
      <c r="W24" s="204"/>
      <c r="X24" s="204" t="s">
        <v>165</v>
      </c>
      <c r="Y24" s="205"/>
      <c r="Z24" s="205"/>
      <c r="AA24" s="205"/>
      <c r="AB24" s="205"/>
      <c r="AC24" s="205"/>
      <c r="AD24" s="205"/>
      <c r="AE24" s="205"/>
      <c r="AF24" s="205"/>
      <c r="AG24" s="205" t="s">
        <v>214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customFormat="false" ht="12.75" hidden="false" customHeight="true" outlineLevel="1" collapsed="false">
      <c r="A25" s="206"/>
      <c r="B25" s="207"/>
      <c r="C25" s="208" t="s">
        <v>237</v>
      </c>
      <c r="D25" s="208"/>
      <c r="E25" s="208"/>
      <c r="F25" s="208"/>
      <c r="G25" s="208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5"/>
      <c r="AA25" s="205"/>
      <c r="AB25" s="205"/>
      <c r="AC25" s="205"/>
      <c r="AD25" s="205"/>
      <c r="AE25" s="205"/>
      <c r="AF25" s="205"/>
      <c r="AG25" s="205" t="s">
        <v>216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customFormat="false" ht="12.75" hidden="false" customHeight="true" outlineLevel="1" collapsed="false">
      <c r="A26" s="206"/>
      <c r="B26" s="207"/>
      <c r="C26" s="209" t="s">
        <v>237</v>
      </c>
      <c r="D26" s="209"/>
      <c r="E26" s="209"/>
      <c r="F26" s="209"/>
      <c r="G26" s="209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5"/>
      <c r="Z26" s="205"/>
      <c r="AA26" s="205"/>
      <c r="AB26" s="205"/>
      <c r="AC26" s="205"/>
      <c r="AD26" s="205"/>
      <c r="AE26" s="205"/>
      <c r="AF26" s="205"/>
      <c r="AG26" s="205" t="s">
        <v>217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customFormat="false" ht="12.75" hidden="false" customHeight="false" outlineLevel="1" collapsed="false">
      <c r="A27" s="206"/>
      <c r="B27" s="207"/>
      <c r="C27" s="210" t="s">
        <v>238</v>
      </c>
      <c r="D27" s="211"/>
      <c r="E27" s="212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5"/>
      <c r="Z27" s="205"/>
      <c r="AA27" s="205"/>
      <c r="AB27" s="205"/>
      <c r="AC27" s="205"/>
      <c r="AD27" s="205"/>
      <c r="AE27" s="205"/>
      <c r="AF27" s="205"/>
      <c r="AG27" s="205" t="s">
        <v>220</v>
      </c>
      <c r="AH27" s="205" t="n">
        <v>0</v>
      </c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customFormat="false" ht="12.75" hidden="false" customHeight="false" outlineLevel="1" collapsed="false">
      <c r="A28" s="206"/>
      <c r="B28" s="207"/>
      <c r="C28" s="210" t="s">
        <v>239</v>
      </c>
      <c r="D28" s="211"/>
      <c r="E28" s="212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205"/>
      <c r="AA28" s="205"/>
      <c r="AB28" s="205"/>
      <c r="AC28" s="205"/>
      <c r="AD28" s="205"/>
      <c r="AE28" s="205"/>
      <c r="AF28" s="205"/>
      <c r="AG28" s="205" t="s">
        <v>220</v>
      </c>
      <c r="AH28" s="205" t="n">
        <v>0</v>
      </c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customFormat="false" ht="12.75" hidden="false" customHeight="false" outlineLevel="1" collapsed="false">
      <c r="A29" s="206"/>
      <c r="B29" s="207"/>
      <c r="C29" s="210" t="s">
        <v>240</v>
      </c>
      <c r="D29" s="211"/>
      <c r="E29" s="212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5"/>
      <c r="Z29" s="205"/>
      <c r="AA29" s="205"/>
      <c r="AB29" s="205"/>
      <c r="AC29" s="205"/>
      <c r="AD29" s="205"/>
      <c r="AE29" s="205"/>
      <c r="AF29" s="205"/>
      <c r="AG29" s="205" t="s">
        <v>220</v>
      </c>
      <c r="AH29" s="205" t="n">
        <v>0</v>
      </c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customFormat="false" ht="12.75" hidden="false" customHeight="false" outlineLevel="1" collapsed="false">
      <c r="A30" s="206"/>
      <c r="B30" s="207"/>
      <c r="C30" s="210" t="s">
        <v>241</v>
      </c>
      <c r="D30" s="211"/>
      <c r="E30" s="212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5"/>
      <c r="Z30" s="205"/>
      <c r="AA30" s="205"/>
      <c r="AB30" s="205"/>
      <c r="AC30" s="205"/>
      <c r="AD30" s="205"/>
      <c r="AE30" s="205"/>
      <c r="AF30" s="205"/>
      <c r="AG30" s="205" t="s">
        <v>220</v>
      </c>
      <c r="AH30" s="205" t="n">
        <v>0</v>
      </c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customFormat="false" ht="12.75" hidden="false" customHeight="false" outlineLevel="1" collapsed="false">
      <c r="A31" s="206"/>
      <c r="B31" s="207"/>
      <c r="C31" s="210" t="s">
        <v>242</v>
      </c>
      <c r="D31" s="211"/>
      <c r="E31" s="212" t="n">
        <v>40.84</v>
      </c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5"/>
      <c r="AA31" s="205"/>
      <c r="AB31" s="205"/>
      <c r="AC31" s="205"/>
      <c r="AD31" s="205"/>
      <c r="AE31" s="205"/>
      <c r="AF31" s="205"/>
      <c r="AG31" s="205" t="s">
        <v>220</v>
      </c>
      <c r="AH31" s="205" t="n">
        <v>0</v>
      </c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customFormat="false" ht="22.5" hidden="false" customHeight="false" outlineLevel="1" collapsed="false">
      <c r="A32" s="196" t="n">
        <v>4</v>
      </c>
      <c r="B32" s="197" t="s">
        <v>243</v>
      </c>
      <c r="C32" s="198" t="s">
        <v>244</v>
      </c>
      <c r="D32" s="199" t="s">
        <v>211</v>
      </c>
      <c r="E32" s="200" t="n">
        <v>44.576</v>
      </c>
      <c r="F32" s="201"/>
      <c r="G32" s="202" t="n">
        <f aca="false">ROUND(E32*F32,2)</f>
        <v>0</v>
      </c>
      <c r="H32" s="201"/>
      <c r="I32" s="202" t="n">
        <f aca="false">ROUND(E32*H32,2)</f>
        <v>0</v>
      </c>
      <c r="J32" s="201"/>
      <c r="K32" s="202" t="n">
        <f aca="false">ROUND(E32*J32,2)</f>
        <v>0</v>
      </c>
      <c r="L32" s="202" t="n">
        <v>21</v>
      </c>
      <c r="M32" s="202" t="n">
        <f aca="false">G32*(1+L32/100)</f>
        <v>0</v>
      </c>
      <c r="N32" s="202" t="n">
        <v>0</v>
      </c>
      <c r="O32" s="202" t="n">
        <f aca="false">ROUND(E32*N32,2)</f>
        <v>0</v>
      </c>
      <c r="P32" s="202" t="n">
        <v>0</v>
      </c>
      <c r="Q32" s="202" t="n">
        <f aca="false">ROUND(E32*P32,2)</f>
        <v>0</v>
      </c>
      <c r="R32" s="202" t="s">
        <v>212</v>
      </c>
      <c r="S32" s="202" t="s">
        <v>213</v>
      </c>
      <c r="T32" s="203" t="s">
        <v>213</v>
      </c>
      <c r="U32" s="204" t="n">
        <v>0.011</v>
      </c>
      <c r="V32" s="204" t="n">
        <f aca="false">ROUND(E32*U32,2)</f>
        <v>0.49</v>
      </c>
      <c r="W32" s="204"/>
      <c r="X32" s="204" t="s">
        <v>165</v>
      </c>
      <c r="Y32" s="205"/>
      <c r="Z32" s="205"/>
      <c r="AA32" s="205"/>
      <c r="AB32" s="205"/>
      <c r="AC32" s="205"/>
      <c r="AD32" s="205"/>
      <c r="AE32" s="205"/>
      <c r="AF32" s="205"/>
      <c r="AG32" s="205" t="s">
        <v>214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customFormat="false" ht="12.75" hidden="false" customHeight="true" outlineLevel="1" collapsed="false">
      <c r="A33" s="206"/>
      <c r="B33" s="207"/>
      <c r="C33" s="208" t="s">
        <v>245</v>
      </c>
      <c r="D33" s="208"/>
      <c r="E33" s="208"/>
      <c r="F33" s="208"/>
      <c r="G33" s="208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5"/>
      <c r="Z33" s="205"/>
      <c r="AA33" s="205"/>
      <c r="AB33" s="205"/>
      <c r="AC33" s="205"/>
      <c r="AD33" s="205"/>
      <c r="AE33" s="205"/>
      <c r="AF33" s="205"/>
      <c r="AG33" s="205" t="s">
        <v>216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customFormat="false" ht="12.75" hidden="false" customHeight="true" outlineLevel="1" collapsed="false">
      <c r="A34" s="206"/>
      <c r="B34" s="207"/>
      <c r="C34" s="209" t="s">
        <v>245</v>
      </c>
      <c r="D34" s="209"/>
      <c r="E34" s="209"/>
      <c r="F34" s="209"/>
      <c r="G34" s="209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5"/>
      <c r="Z34" s="205"/>
      <c r="AA34" s="205"/>
      <c r="AB34" s="205"/>
      <c r="AC34" s="205"/>
      <c r="AD34" s="205"/>
      <c r="AE34" s="205"/>
      <c r="AF34" s="205"/>
      <c r="AG34" s="205" t="s">
        <v>217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customFormat="false" ht="12.75" hidden="false" customHeight="false" outlineLevel="1" collapsed="false">
      <c r="A35" s="196" t="n">
        <v>5</v>
      </c>
      <c r="B35" s="197" t="s">
        <v>246</v>
      </c>
      <c r="C35" s="198" t="s">
        <v>247</v>
      </c>
      <c r="D35" s="199" t="s">
        <v>211</v>
      </c>
      <c r="E35" s="200" t="n">
        <v>44.576</v>
      </c>
      <c r="F35" s="201"/>
      <c r="G35" s="202" t="n">
        <f aca="false">ROUND(E35*F35,2)</f>
        <v>0</v>
      </c>
      <c r="H35" s="201"/>
      <c r="I35" s="202" t="n">
        <f aca="false">ROUND(E35*H35,2)</f>
        <v>0</v>
      </c>
      <c r="J35" s="201"/>
      <c r="K35" s="202" t="n">
        <f aca="false">ROUND(E35*J35,2)</f>
        <v>0</v>
      </c>
      <c r="L35" s="202" t="n">
        <v>21</v>
      </c>
      <c r="M35" s="202" t="n">
        <f aca="false">G35*(1+L35/100)</f>
        <v>0</v>
      </c>
      <c r="N35" s="202" t="n">
        <v>0</v>
      </c>
      <c r="O35" s="202" t="n">
        <f aca="false">ROUND(E35*N35,2)</f>
        <v>0</v>
      </c>
      <c r="P35" s="202" t="n">
        <v>0</v>
      </c>
      <c r="Q35" s="202" t="n">
        <f aca="false">ROUND(E35*P35,2)</f>
        <v>0</v>
      </c>
      <c r="R35" s="202" t="s">
        <v>212</v>
      </c>
      <c r="S35" s="202" t="s">
        <v>213</v>
      </c>
      <c r="T35" s="203" t="s">
        <v>213</v>
      </c>
      <c r="U35" s="204" t="n">
        <v>0.668</v>
      </c>
      <c r="V35" s="204" t="n">
        <f aca="false">ROUND(E35*U35,2)</f>
        <v>29.78</v>
      </c>
      <c r="W35" s="204"/>
      <c r="X35" s="204" t="s">
        <v>165</v>
      </c>
      <c r="Y35" s="205"/>
      <c r="Z35" s="205"/>
      <c r="AA35" s="205"/>
      <c r="AB35" s="205"/>
      <c r="AC35" s="205"/>
      <c r="AD35" s="205"/>
      <c r="AE35" s="205"/>
      <c r="AF35" s="205"/>
      <c r="AG35" s="205" t="s">
        <v>214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customFormat="false" ht="12.75" hidden="false" customHeight="true" outlineLevel="1" collapsed="false">
      <c r="A36" s="206"/>
      <c r="B36" s="207"/>
      <c r="C36" s="208" t="s">
        <v>248</v>
      </c>
      <c r="D36" s="208"/>
      <c r="E36" s="208"/>
      <c r="F36" s="208"/>
      <c r="G36" s="208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5"/>
      <c r="Z36" s="205"/>
      <c r="AA36" s="205"/>
      <c r="AB36" s="205"/>
      <c r="AC36" s="205"/>
      <c r="AD36" s="205"/>
      <c r="AE36" s="205"/>
      <c r="AF36" s="205"/>
      <c r="AG36" s="205" t="s">
        <v>216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customFormat="false" ht="12.75" hidden="false" customHeight="true" outlineLevel="1" collapsed="false">
      <c r="A37" s="206"/>
      <c r="B37" s="207"/>
      <c r="C37" s="209" t="s">
        <v>248</v>
      </c>
      <c r="D37" s="209"/>
      <c r="E37" s="209"/>
      <c r="F37" s="209"/>
      <c r="G37" s="209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5"/>
      <c r="Z37" s="205"/>
      <c r="AA37" s="205"/>
      <c r="AB37" s="205"/>
      <c r="AC37" s="205"/>
      <c r="AD37" s="205"/>
      <c r="AE37" s="205"/>
      <c r="AF37" s="205"/>
      <c r="AG37" s="205" t="s">
        <v>217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customFormat="false" ht="22.5" hidden="false" customHeight="false" outlineLevel="1" collapsed="false">
      <c r="A38" s="196" t="n">
        <v>6</v>
      </c>
      <c r="B38" s="197" t="s">
        <v>249</v>
      </c>
      <c r="C38" s="198" t="s">
        <v>250</v>
      </c>
      <c r="D38" s="199" t="s">
        <v>211</v>
      </c>
      <c r="E38" s="200" t="n">
        <v>44.576</v>
      </c>
      <c r="F38" s="201"/>
      <c r="G38" s="202" t="n">
        <f aca="false">ROUND(E38*F38,2)</f>
        <v>0</v>
      </c>
      <c r="H38" s="201"/>
      <c r="I38" s="202" t="n">
        <f aca="false">ROUND(E38*H38,2)</f>
        <v>0</v>
      </c>
      <c r="J38" s="201"/>
      <c r="K38" s="202" t="n">
        <f aca="false">ROUND(E38*J38,2)</f>
        <v>0</v>
      </c>
      <c r="L38" s="202" t="n">
        <v>21</v>
      </c>
      <c r="M38" s="202" t="n">
        <f aca="false">G38*(1+L38/100)</f>
        <v>0</v>
      </c>
      <c r="N38" s="202" t="n">
        <v>0</v>
      </c>
      <c r="O38" s="202" t="n">
        <f aca="false">ROUND(E38*N38,2)</f>
        <v>0</v>
      </c>
      <c r="P38" s="202" t="n">
        <v>0</v>
      </c>
      <c r="Q38" s="202" t="n">
        <f aca="false">ROUND(E38*P38,2)</f>
        <v>0</v>
      </c>
      <c r="R38" s="202" t="s">
        <v>212</v>
      </c>
      <c r="S38" s="202" t="s">
        <v>213</v>
      </c>
      <c r="T38" s="203" t="s">
        <v>213</v>
      </c>
      <c r="U38" s="204" t="n">
        <v>0.591</v>
      </c>
      <c r="V38" s="204" t="n">
        <f aca="false">ROUND(E38*U38,2)</f>
        <v>26.34</v>
      </c>
      <c r="W38" s="204"/>
      <c r="X38" s="204" t="s">
        <v>165</v>
      </c>
      <c r="Y38" s="205"/>
      <c r="Z38" s="205"/>
      <c r="AA38" s="205"/>
      <c r="AB38" s="205"/>
      <c r="AC38" s="205"/>
      <c r="AD38" s="205"/>
      <c r="AE38" s="205"/>
      <c r="AF38" s="205"/>
      <c r="AG38" s="205" t="s">
        <v>214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customFormat="false" ht="12.75" hidden="false" customHeight="true" outlineLevel="1" collapsed="false">
      <c r="A39" s="206"/>
      <c r="B39" s="207"/>
      <c r="C39" s="208" t="s">
        <v>248</v>
      </c>
      <c r="D39" s="208"/>
      <c r="E39" s="208"/>
      <c r="F39" s="208"/>
      <c r="G39" s="208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5"/>
      <c r="Z39" s="205"/>
      <c r="AA39" s="205"/>
      <c r="AB39" s="205"/>
      <c r="AC39" s="205"/>
      <c r="AD39" s="205"/>
      <c r="AE39" s="205"/>
      <c r="AF39" s="205"/>
      <c r="AG39" s="205" t="s">
        <v>216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customFormat="false" ht="12.75" hidden="false" customHeight="true" outlineLevel="1" collapsed="false">
      <c r="A40" s="206"/>
      <c r="B40" s="207"/>
      <c r="C40" s="209" t="s">
        <v>248</v>
      </c>
      <c r="D40" s="209"/>
      <c r="E40" s="209"/>
      <c r="F40" s="209"/>
      <c r="G40" s="209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5"/>
      <c r="Z40" s="205"/>
      <c r="AA40" s="205"/>
      <c r="AB40" s="205"/>
      <c r="AC40" s="205"/>
      <c r="AD40" s="205"/>
      <c r="AE40" s="205"/>
      <c r="AF40" s="205"/>
      <c r="AG40" s="205" t="s">
        <v>217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customFormat="false" ht="22.5" hidden="false" customHeight="false" outlineLevel="1" collapsed="false">
      <c r="A41" s="214" t="n">
        <v>7</v>
      </c>
      <c r="B41" s="215" t="s">
        <v>251</v>
      </c>
      <c r="C41" s="216" t="s">
        <v>252</v>
      </c>
      <c r="D41" s="217" t="s">
        <v>211</v>
      </c>
      <c r="E41" s="218" t="n">
        <v>44.576</v>
      </c>
      <c r="F41" s="219"/>
      <c r="G41" s="220" t="n">
        <f aca="false">ROUND(E41*F41,2)</f>
        <v>0</v>
      </c>
      <c r="H41" s="219"/>
      <c r="I41" s="220" t="n">
        <f aca="false">ROUND(E41*H41,2)</f>
        <v>0</v>
      </c>
      <c r="J41" s="219"/>
      <c r="K41" s="220" t="n">
        <f aca="false">ROUND(E41*J41,2)</f>
        <v>0</v>
      </c>
      <c r="L41" s="220" t="n">
        <v>21</v>
      </c>
      <c r="M41" s="220" t="n">
        <f aca="false">G41*(1+L41/100)</f>
        <v>0</v>
      </c>
      <c r="N41" s="220" t="n">
        <v>0</v>
      </c>
      <c r="O41" s="220" t="n">
        <f aca="false">ROUND(E41*N41,2)</f>
        <v>0</v>
      </c>
      <c r="P41" s="220" t="n">
        <v>0</v>
      </c>
      <c r="Q41" s="220" t="n">
        <f aca="false">ROUND(E41*P41,2)</f>
        <v>0</v>
      </c>
      <c r="R41" s="220" t="s">
        <v>212</v>
      </c>
      <c r="S41" s="220" t="s">
        <v>213</v>
      </c>
      <c r="T41" s="221" t="s">
        <v>213</v>
      </c>
      <c r="U41" s="204" t="n">
        <v>0.652</v>
      </c>
      <c r="V41" s="204" t="n">
        <f aca="false">ROUND(E41*U41,2)</f>
        <v>29.06</v>
      </c>
      <c r="W41" s="204"/>
      <c r="X41" s="204" t="s">
        <v>165</v>
      </c>
      <c r="Y41" s="205"/>
      <c r="Z41" s="205"/>
      <c r="AA41" s="205"/>
      <c r="AB41" s="205"/>
      <c r="AC41" s="205"/>
      <c r="AD41" s="205"/>
      <c r="AE41" s="205"/>
      <c r="AF41" s="205"/>
      <c r="AG41" s="205" t="s">
        <v>214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customFormat="false" ht="22.5" hidden="false" customHeight="false" outlineLevel="1" collapsed="false">
      <c r="A42" s="214" t="n">
        <v>8</v>
      </c>
      <c r="B42" s="215" t="s">
        <v>253</v>
      </c>
      <c r="C42" s="216" t="s">
        <v>254</v>
      </c>
      <c r="D42" s="217" t="s">
        <v>211</v>
      </c>
      <c r="E42" s="218" t="n">
        <v>44.576</v>
      </c>
      <c r="F42" s="219"/>
      <c r="G42" s="220" t="n">
        <f aca="false">ROUND(E42*F42,2)</f>
        <v>0</v>
      </c>
      <c r="H42" s="219"/>
      <c r="I42" s="220" t="n">
        <f aca="false">ROUND(E42*H42,2)</f>
        <v>0</v>
      </c>
      <c r="J42" s="219"/>
      <c r="K42" s="220" t="n">
        <f aca="false">ROUND(E42*J42,2)</f>
        <v>0</v>
      </c>
      <c r="L42" s="220" t="n">
        <v>21</v>
      </c>
      <c r="M42" s="220" t="n">
        <f aca="false">G42*(1+L42/100)</f>
        <v>0</v>
      </c>
      <c r="N42" s="220" t="n">
        <v>0</v>
      </c>
      <c r="O42" s="220" t="n">
        <f aca="false">ROUND(E42*N42,2)</f>
        <v>0</v>
      </c>
      <c r="P42" s="220" t="n">
        <v>0</v>
      </c>
      <c r="Q42" s="220" t="n">
        <f aca="false">ROUND(E42*P42,2)</f>
        <v>0</v>
      </c>
      <c r="R42" s="220" t="s">
        <v>212</v>
      </c>
      <c r="S42" s="220" t="s">
        <v>213</v>
      </c>
      <c r="T42" s="221" t="s">
        <v>213</v>
      </c>
      <c r="U42" s="204" t="n">
        <v>0.009</v>
      </c>
      <c r="V42" s="204" t="n">
        <f aca="false">ROUND(E42*U42,2)</f>
        <v>0.4</v>
      </c>
      <c r="W42" s="204"/>
      <c r="X42" s="204" t="s">
        <v>165</v>
      </c>
      <c r="Y42" s="205"/>
      <c r="Z42" s="205"/>
      <c r="AA42" s="205"/>
      <c r="AB42" s="205"/>
      <c r="AC42" s="205"/>
      <c r="AD42" s="205"/>
      <c r="AE42" s="205"/>
      <c r="AF42" s="205"/>
      <c r="AG42" s="205" t="s">
        <v>214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customFormat="false" ht="12.75" hidden="false" customHeight="false" outlineLevel="1" collapsed="false">
      <c r="A43" s="196" t="n">
        <v>9</v>
      </c>
      <c r="B43" s="197" t="s">
        <v>255</v>
      </c>
      <c r="C43" s="198" t="s">
        <v>256</v>
      </c>
      <c r="D43" s="199" t="s">
        <v>211</v>
      </c>
      <c r="E43" s="200" t="n">
        <v>7.2</v>
      </c>
      <c r="F43" s="201"/>
      <c r="G43" s="202" t="n">
        <f aca="false">ROUND(E43*F43,2)</f>
        <v>0</v>
      </c>
      <c r="H43" s="201"/>
      <c r="I43" s="202" t="n">
        <f aca="false">ROUND(E43*H43,2)</f>
        <v>0</v>
      </c>
      <c r="J43" s="201"/>
      <c r="K43" s="202" t="n">
        <f aca="false">ROUND(E43*J43,2)</f>
        <v>0</v>
      </c>
      <c r="L43" s="202" t="n">
        <v>21</v>
      </c>
      <c r="M43" s="202" t="n">
        <f aca="false">G43*(1+L43/100)</f>
        <v>0</v>
      </c>
      <c r="N43" s="202" t="n">
        <v>1.7</v>
      </c>
      <c r="O43" s="202" t="n">
        <f aca="false">ROUND(E43*N43,2)</f>
        <v>12.24</v>
      </c>
      <c r="P43" s="202" t="n">
        <v>0</v>
      </c>
      <c r="Q43" s="202" t="n">
        <f aca="false">ROUND(E43*P43,2)</f>
        <v>0</v>
      </c>
      <c r="R43" s="202" t="s">
        <v>212</v>
      </c>
      <c r="S43" s="202" t="s">
        <v>213</v>
      </c>
      <c r="T43" s="203" t="s">
        <v>213</v>
      </c>
      <c r="U43" s="204" t="n">
        <v>1.587</v>
      </c>
      <c r="V43" s="204" t="n">
        <f aca="false">ROUND(E43*U43,2)</f>
        <v>11.43</v>
      </c>
      <c r="W43" s="204"/>
      <c r="X43" s="204" t="s">
        <v>165</v>
      </c>
      <c r="Y43" s="205"/>
      <c r="Z43" s="205"/>
      <c r="AA43" s="205"/>
      <c r="AB43" s="205"/>
      <c r="AC43" s="205"/>
      <c r="AD43" s="205"/>
      <c r="AE43" s="205"/>
      <c r="AF43" s="205"/>
      <c r="AG43" s="205" t="s">
        <v>214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customFormat="false" ht="22.5" hidden="false" customHeight="true" outlineLevel="1" collapsed="false">
      <c r="A44" s="206"/>
      <c r="B44" s="207"/>
      <c r="C44" s="208" t="s">
        <v>257</v>
      </c>
      <c r="D44" s="208"/>
      <c r="E44" s="208"/>
      <c r="F44" s="208"/>
      <c r="G44" s="208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5"/>
      <c r="Z44" s="205"/>
      <c r="AA44" s="205"/>
      <c r="AB44" s="205"/>
      <c r="AC44" s="205"/>
      <c r="AD44" s="205"/>
      <c r="AE44" s="205"/>
      <c r="AF44" s="205"/>
      <c r="AG44" s="205" t="s">
        <v>216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13" t="str">
        <f aca="false">C44</f>
        <v>sypaninou z vhodných hornin tř. 1 - 4 nebo materiálem připraveným podél výkopu ve vzdálenosti do 3 m od jeho kraje, pro jakoukoliv hloubku výkopu a jakoukoliv míru zhutnění,</v>
      </c>
      <c r="BB44" s="205"/>
      <c r="BC44" s="205"/>
      <c r="BD44" s="205"/>
      <c r="BE44" s="205"/>
      <c r="BF44" s="205"/>
      <c r="BG44" s="205"/>
      <c r="BH44" s="205"/>
    </row>
    <row r="45" customFormat="false" ht="22.5" hidden="false" customHeight="true" outlineLevel="1" collapsed="false">
      <c r="A45" s="206"/>
      <c r="B45" s="207"/>
      <c r="C45" s="209" t="s">
        <v>257</v>
      </c>
      <c r="D45" s="209"/>
      <c r="E45" s="209"/>
      <c r="F45" s="209"/>
      <c r="G45" s="209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5"/>
      <c r="Z45" s="205"/>
      <c r="AA45" s="205"/>
      <c r="AB45" s="205"/>
      <c r="AC45" s="205"/>
      <c r="AD45" s="205"/>
      <c r="AE45" s="205"/>
      <c r="AF45" s="205"/>
      <c r="AG45" s="205" t="s">
        <v>217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13" t="str">
        <f aca="false">C45</f>
        <v>sypaninou z vhodných hornin tř. 1 - 4 nebo materiálem připraveným podél výkopu ve vzdálenosti do 3 m od jeho kraje, pro jakoukoliv hloubku výkopu a jakoukoliv míru zhutnění,</v>
      </c>
      <c r="BB45" s="205"/>
      <c r="BC45" s="205"/>
      <c r="BD45" s="205"/>
      <c r="BE45" s="205"/>
      <c r="BF45" s="205"/>
      <c r="BG45" s="205"/>
      <c r="BH45" s="205"/>
    </row>
    <row r="46" customFormat="false" ht="12.75" hidden="false" customHeight="false" outlineLevel="1" collapsed="false">
      <c r="A46" s="206"/>
      <c r="B46" s="207"/>
      <c r="C46" s="210" t="s">
        <v>241</v>
      </c>
      <c r="D46" s="211"/>
      <c r="E46" s="212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5"/>
      <c r="Z46" s="205"/>
      <c r="AA46" s="205"/>
      <c r="AB46" s="205"/>
      <c r="AC46" s="205"/>
      <c r="AD46" s="205"/>
      <c r="AE46" s="205"/>
      <c r="AF46" s="205"/>
      <c r="AG46" s="205" t="s">
        <v>220</v>
      </c>
      <c r="AH46" s="205" t="n">
        <v>0</v>
      </c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customFormat="false" ht="12.75" hidden="false" customHeight="false" outlineLevel="1" collapsed="false">
      <c r="A47" s="206"/>
      <c r="B47" s="207"/>
      <c r="C47" s="210" t="s">
        <v>258</v>
      </c>
      <c r="D47" s="211"/>
      <c r="E47" s="212" t="n">
        <v>7.2</v>
      </c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5"/>
      <c r="Z47" s="205"/>
      <c r="AA47" s="205"/>
      <c r="AB47" s="205"/>
      <c r="AC47" s="205"/>
      <c r="AD47" s="205"/>
      <c r="AE47" s="205"/>
      <c r="AF47" s="205"/>
      <c r="AG47" s="205" t="s">
        <v>220</v>
      </c>
      <c r="AH47" s="205" t="n">
        <v>0</v>
      </c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customFormat="false" ht="12.75" hidden="false" customHeight="false" outlineLevel="1" collapsed="false">
      <c r="A48" s="196" t="n">
        <v>10</v>
      </c>
      <c r="B48" s="197" t="s">
        <v>259</v>
      </c>
      <c r="C48" s="198" t="s">
        <v>260</v>
      </c>
      <c r="D48" s="199" t="s">
        <v>261</v>
      </c>
      <c r="E48" s="200" t="n">
        <v>80.2368</v>
      </c>
      <c r="F48" s="201"/>
      <c r="G48" s="202" t="n">
        <f aca="false">ROUND(E48*F48,2)</f>
        <v>0</v>
      </c>
      <c r="H48" s="201"/>
      <c r="I48" s="202" t="n">
        <f aca="false">ROUND(E48*H48,2)</f>
        <v>0</v>
      </c>
      <c r="J48" s="201"/>
      <c r="K48" s="202" t="n">
        <f aca="false">ROUND(E48*J48,2)</f>
        <v>0</v>
      </c>
      <c r="L48" s="202" t="n">
        <v>21</v>
      </c>
      <c r="M48" s="202" t="n">
        <f aca="false">G48*(1+L48/100)</f>
        <v>0</v>
      </c>
      <c r="N48" s="202" t="n">
        <v>0</v>
      </c>
      <c r="O48" s="202" t="n">
        <f aca="false">ROUND(E48*N48,2)</f>
        <v>0</v>
      </c>
      <c r="P48" s="202" t="n">
        <v>0</v>
      </c>
      <c r="Q48" s="202" t="n">
        <f aca="false">ROUND(E48*P48,2)</f>
        <v>0</v>
      </c>
      <c r="R48" s="202" t="s">
        <v>212</v>
      </c>
      <c r="S48" s="202" t="s">
        <v>213</v>
      </c>
      <c r="T48" s="203" t="s">
        <v>213</v>
      </c>
      <c r="U48" s="204" t="n">
        <v>0</v>
      </c>
      <c r="V48" s="204" t="n">
        <f aca="false">ROUND(E48*U48,2)</f>
        <v>0</v>
      </c>
      <c r="W48" s="204"/>
      <c r="X48" s="204" t="s">
        <v>165</v>
      </c>
      <c r="Y48" s="205"/>
      <c r="Z48" s="205"/>
      <c r="AA48" s="205"/>
      <c r="AB48" s="205"/>
      <c r="AC48" s="205"/>
      <c r="AD48" s="205"/>
      <c r="AE48" s="205"/>
      <c r="AF48" s="205"/>
      <c r="AG48" s="205" t="s">
        <v>214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customFormat="false" ht="12.75" hidden="false" customHeight="false" outlineLevel="1" collapsed="false">
      <c r="A49" s="206"/>
      <c r="B49" s="207"/>
      <c r="C49" s="210" t="s">
        <v>262</v>
      </c>
      <c r="D49" s="211"/>
      <c r="E49" s="212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5"/>
      <c r="Z49" s="205"/>
      <c r="AA49" s="205"/>
      <c r="AB49" s="205"/>
      <c r="AC49" s="205"/>
      <c r="AD49" s="205"/>
      <c r="AE49" s="205"/>
      <c r="AF49" s="205"/>
      <c r="AG49" s="205" t="s">
        <v>220</v>
      </c>
      <c r="AH49" s="205" t="n">
        <v>0</v>
      </c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customFormat="false" ht="12.75" hidden="false" customHeight="false" outlineLevel="1" collapsed="false">
      <c r="A50" s="206"/>
      <c r="B50" s="207"/>
      <c r="C50" s="210" t="s">
        <v>263</v>
      </c>
      <c r="D50" s="211"/>
      <c r="E50" s="212" t="n">
        <v>80.24</v>
      </c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5"/>
      <c r="Z50" s="205"/>
      <c r="AA50" s="205"/>
      <c r="AB50" s="205"/>
      <c r="AC50" s="205"/>
      <c r="AD50" s="205"/>
      <c r="AE50" s="205"/>
      <c r="AF50" s="205"/>
      <c r="AG50" s="205" t="s">
        <v>220</v>
      </c>
      <c r="AH50" s="205" t="n">
        <v>0</v>
      </c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customFormat="false" ht="12.75" hidden="false" customHeight="false" outlineLevel="0" collapsed="false">
      <c r="A51" s="188" t="s">
        <v>207</v>
      </c>
      <c r="B51" s="189" t="s">
        <v>73</v>
      </c>
      <c r="C51" s="190" t="s">
        <v>74</v>
      </c>
      <c r="D51" s="191"/>
      <c r="E51" s="192"/>
      <c r="F51" s="193"/>
      <c r="G51" s="193" t="n">
        <f aca="false">SUMIF(AG52:AG90,"&lt;&gt;NOR",G52:G90)</f>
        <v>0</v>
      </c>
      <c r="H51" s="193"/>
      <c r="I51" s="193" t="n">
        <f aca="false">SUM(I52:I90)</f>
        <v>0</v>
      </c>
      <c r="J51" s="193"/>
      <c r="K51" s="193" t="n">
        <f aca="false">SUM(K52:K90)</f>
        <v>0</v>
      </c>
      <c r="L51" s="193"/>
      <c r="M51" s="193" t="n">
        <f aca="false">SUM(M52:M90)</f>
        <v>0</v>
      </c>
      <c r="N51" s="193"/>
      <c r="O51" s="193" t="n">
        <f aca="false">SUM(O52:O90)</f>
        <v>62.86</v>
      </c>
      <c r="P51" s="193"/>
      <c r="Q51" s="193" t="n">
        <f aca="false">SUM(Q52:Q90)</f>
        <v>0</v>
      </c>
      <c r="R51" s="193"/>
      <c r="S51" s="193"/>
      <c r="T51" s="194"/>
      <c r="U51" s="195"/>
      <c r="V51" s="195" t="n">
        <f aca="false">SUM(V52:V90)</f>
        <v>58.4</v>
      </c>
      <c r="W51" s="195"/>
      <c r="X51" s="195"/>
      <c r="AG51" s="0" t="s">
        <v>208</v>
      </c>
    </row>
    <row r="52" customFormat="false" ht="12.75" hidden="false" customHeight="false" outlineLevel="1" collapsed="false">
      <c r="A52" s="196" t="n">
        <v>11</v>
      </c>
      <c r="B52" s="197" t="s">
        <v>264</v>
      </c>
      <c r="C52" s="198" t="s">
        <v>265</v>
      </c>
      <c r="D52" s="199" t="s">
        <v>211</v>
      </c>
      <c r="E52" s="200" t="n">
        <v>8.353</v>
      </c>
      <c r="F52" s="201"/>
      <c r="G52" s="202" t="n">
        <f aca="false">ROUND(E52*F52,2)</f>
        <v>0</v>
      </c>
      <c r="H52" s="201"/>
      <c r="I52" s="202" t="n">
        <f aca="false">ROUND(E52*H52,2)</f>
        <v>0</v>
      </c>
      <c r="J52" s="201"/>
      <c r="K52" s="202" t="n">
        <f aca="false">ROUND(E52*J52,2)</f>
        <v>0</v>
      </c>
      <c r="L52" s="202" t="n">
        <v>21</v>
      </c>
      <c r="M52" s="202" t="n">
        <f aca="false">G52*(1+L52/100)</f>
        <v>0</v>
      </c>
      <c r="N52" s="202" t="n">
        <v>2.16</v>
      </c>
      <c r="O52" s="202" t="n">
        <f aca="false">ROUND(E52*N52,2)</f>
        <v>18.04</v>
      </c>
      <c r="P52" s="202" t="n">
        <v>0</v>
      </c>
      <c r="Q52" s="202" t="n">
        <f aca="false">ROUND(E52*P52,2)</f>
        <v>0</v>
      </c>
      <c r="R52" s="202" t="s">
        <v>266</v>
      </c>
      <c r="S52" s="202" t="s">
        <v>213</v>
      </c>
      <c r="T52" s="203" t="s">
        <v>213</v>
      </c>
      <c r="U52" s="204" t="n">
        <v>1.085</v>
      </c>
      <c r="V52" s="204" t="n">
        <f aca="false">ROUND(E52*U52,2)</f>
        <v>9.06</v>
      </c>
      <c r="W52" s="204"/>
      <c r="X52" s="204" t="s">
        <v>165</v>
      </c>
      <c r="Y52" s="205"/>
      <c r="Z52" s="205"/>
      <c r="AA52" s="205"/>
      <c r="AB52" s="205"/>
      <c r="AC52" s="205"/>
      <c r="AD52" s="205"/>
      <c r="AE52" s="205"/>
      <c r="AF52" s="205"/>
      <c r="AG52" s="205" t="s">
        <v>214</v>
      </c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customFormat="false" ht="12.75" hidden="false" customHeight="false" outlineLevel="1" collapsed="false">
      <c r="A53" s="206"/>
      <c r="B53" s="207"/>
      <c r="C53" s="210" t="s">
        <v>267</v>
      </c>
      <c r="D53" s="211"/>
      <c r="E53" s="212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5"/>
      <c r="Z53" s="205"/>
      <c r="AA53" s="205"/>
      <c r="AB53" s="205"/>
      <c r="AC53" s="205"/>
      <c r="AD53" s="205"/>
      <c r="AE53" s="205"/>
      <c r="AF53" s="205"/>
      <c r="AG53" s="205" t="s">
        <v>220</v>
      </c>
      <c r="AH53" s="205" t="n">
        <v>0</v>
      </c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customFormat="false" ht="12.75" hidden="false" customHeight="false" outlineLevel="1" collapsed="false">
      <c r="A54" s="206"/>
      <c r="B54" s="207"/>
      <c r="C54" s="210" t="s">
        <v>268</v>
      </c>
      <c r="D54" s="211"/>
      <c r="E54" s="212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5"/>
      <c r="Z54" s="205"/>
      <c r="AA54" s="205"/>
      <c r="AB54" s="205"/>
      <c r="AC54" s="205"/>
      <c r="AD54" s="205"/>
      <c r="AE54" s="205"/>
      <c r="AF54" s="205"/>
      <c r="AG54" s="205" t="s">
        <v>220</v>
      </c>
      <c r="AH54" s="205" t="n">
        <v>0</v>
      </c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customFormat="false" ht="12.75" hidden="false" customHeight="false" outlineLevel="1" collapsed="false">
      <c r="A55" s="206"/>
      <c r="B55" s="207"/>
      <c r="C55" s="210" t="s">
        <v>269</v>
      </c>
      <c r="D55" s="211"/>
      <c r="E55" s="212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5"/>
      <c r="Z55" s="205"/>
      <c r="AA55" s="205"/>
      <c r="AB55" s="205"/>
      <c r="AC55" s="205"/>
      <c r="AD55" s="205"/>
      <c r="AE55" s="205"/>
      <c r="AF55" s="205"/>
      <c r="AG55" s="205" t="s">
        <v>220</v>
      </c>
      <c r="AH55" s="205" t="n">
        <v>0</v>
      </c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customFormat="false" ht="12.75" hidden="false" customHeight="false" outlineLevel="1" collapsed="false">
      <c r="A56" s="206"/>
      <c r="B56" s="207"/>
      <c r="C56" s="210" t="s">
        <v>270</v>
      </c>
      <c r="D56" s="211"/>
      <c r="E56" s="212" t="n">
        <v>8.35</v>
      </c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5"/>
      <c r="Z56" s="205"/>
      <c r="AA56" s="205"/>
      <c r="AB56" s="205"/>
      <c r="AC56" s="205"/>
      <c r="AD56" s="205"/>
      <c r="AE56" s="205"/>
      <c r="AF56" s="205"/>
      <c r="AG56" s="205" t="s">
        <v>220</v>
      </c>
      <c r="AH56" s="205" t="n">
        <v>0</v>
      </c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customFormat="false" ht="12.75" hidden="false" customHeight="false" outlineLevel="1" collapsed="false">
      <c r="A57" s="196" t="n">
        <v>12</v>
      </c>
      <c r="B57" s="197" t="s">
        <v>271</v>
      </c>
      <c r="C57" s="198" t="s">
        <v>272</v>
      </c>
      <c r="D57" s="199" t="s">
        <v>211</v>
      </c>
      <c r="E57" s="200" t="n">
        <v>6.976</v>
      </c>
      <c r="F57" s="201"/>
      <c r="G57" s="202" t="n">
        <f aca="false">ROUND(E57*F57,2)</f>
        <v>0</v>
      </c>
      <c r="H57" s="201"/>
      <c r="I57" s="202" t="n">
        <f aca="false">ROUND(E57*H57,2)</f>
        <v>0</v>
      </c>
      <c r="J57" s="201"/>
      <c r="K57" s="202" t="n">
        <f aca="false">ROUND(E57*J57,2)</f>
        <v>0</v>
      </c>
      <c r="L57" s="202" t="n">
        <v>21</v>
      </c>
      <c r="M57" s="202" t="n">
        <f aca="false">G57*(1+L57/100)</f>
        <v>0</v>
      </c>
      <c r="N57" s="202" t="n">
        <v>2.525</v>
      </c>
      <c r="O57" s="202" t="n">
        <f aca="false">ROUND(E57*N57,2)</f>
        <v>17.61</v>
      </c>
      <c r="P57" s="202" t="n">
        <v>0</v>
      </c>
      <c r="Q57" s="202" t="n">
        <f aca="false">ROUND(E57*P57,2)</f>
        <v>0</v>
      </c>
      <c r="R57" s="202" t="s">
        <v>273</v>
      </c>
      <c r="S57" s="202" t="s">
        <v>213</v>
      </c>
      <c r="T57" s="203" t="s">
        <v>213</v>
      </c>
      <c r="U57" s="204" t="n">
        <v>0.477</v>
      </c>
      <c r="V57" s="204" t="n">
        <f aca="false">ROUND(E57*U57,2)</f>
        <v>3.33</v>
      </c>
      <c r="W57" s="204"/>
      <c r="X57" s="204" t="s">
        <v>165</v>
      </c>
      <c r="Y57" s="205"/>
      <c r="Z57" s="205"/>
      <c r="AA57" s="205"/>
      <c r="AB57" s="205"/>
      <c r="AC57" s="205"/>
      <c r="AD57" s="205"/>
      <c r="AE57" s="205"/>
      <c r="AF57" s="205"/>
      <c r="AG57" s="205" t="s">
        <v>214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customFormat="false" ht="12.75" hidden="false" customHeight="true" outlineLevel="1" collapsed="false">
      <c r="A58" s="206"/>
      <c r="B58" s="207"/>
      <c r="C58" s="208" t="s">
        <v>274</v>
      </c>
      <c r="D58" s="208"/>
      <c r="E58" s="208"/>
      <c r="F58" s="208"/>
      <c r="G58" s="208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5"/>
      <c r="Z58" s="205"/>
      <c r="AA58" s="205"/>
      <c r="AB58" s="205"/>
      <c r="AC58" s="205"/>
      <c r="AD58" s="205"/>
      <c r="AE58" s="205"/>
      <c r="AF58" s="205"/>
      <c r="AG58" s="205" t="s">
        <v>216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customFormat="false" ht="12.75" hidden="false" customHeight="true" outlineLevel="1" collapsed="false">
      <c r="A59" s="206"/>
      <c r="B59" s="207"/>
      <c r="C59" s="209" t="s">
        <v>274</v>
      </c>
      <c r="D59" s="209"/>
      <c r="E59" s="209"/>
      <c r="F59" s="209"/>
      <c r="G59" s="209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5"/>
      <c r="Z59" s="205"/>
      <c r="AA59" s="205"/>
      <c r="AB59" s="205"/>
      <c r="AC59" s="205"/>
      <c r="AD59" s="205"/>
      <c r="AE59" s="205"/>
      <c r="AF59" s="205"/>
      <c r="AG59" s="205" t="s">
        <v>217</v>
      </c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customFormat="false" ht="12.75" hidden="false" customHeight="false" outlineLevel="1" collapsed="false">
      <c r="A60" s="206"/>
      <c r="B60" s="207"/>
      <c r="C60" s="210" t="s">
        <v>275</v>
      </c>
      <c r="D60" s="211"/>
      <c r="E60" s="212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5"/>
      <c r="Z60" s="205"/>
      <c r="AA60" s="205"/>
      <c r="AB60" s="205"/>
      <c r="AC60" s="205"/>
      <c r="AD60" s="205"/>
      <c r="AE60" s="205"/>
      <c r="AF60" s="205"/>
      <c r="AG60" s="205" t="s">
        <v>220</v>
      </c>
      <c r="AH60" s="205" t="n">
        <v>0</v>
      </c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customFormat="false" ht="12.75" hidden="false" customHeight="false" outlineLevel="1" collapsed="false">
      <c r="A61" s="206"/>
      <c r="B61" s="207"/>
      <c r="C61" s="210" t="s">
        <v>276</v>
      </c>
      <c r="D61" s="211"/>
      <c r="E61" s="212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5"/>
      <c r="Z61" s="205"/>
      <c r="AA61" s="205"/>
      <c r="AB61" s="205"/>
      <c r="AC61" s="205"/>
      <c r="AD61" s="205"/>
      <c r="AE61" s="205"/>
      <c r="AF61" s="205"/>
      <c r="AG61" s="205" t="s">
        <v>220</v>
      </c>
      <c r="AH61" s="205" t="n">
        <v>0</v>
      </c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customFormat="false" ht="12.75" hidden="false" customHeight="false" outlineLevel="1" collapsed="false">
      <c r="A62" s="206"/>
      <c r="B62" s="207"/>
      <c r="C62" s="210" t="s">
        <v>277</v>
      </c>
      <c r="D62" s="211"/>
      <c r="E62" s="212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5"/>
      <c r="Z62" s="205"/>
      <c r="AA62" s="205"/>
      <c r="AB62" s="205"/>
      <c r="AC62" s="205"/>
      <c r="AD62" s="205"/>
      <c r="AE62" s="205"/>
      <c r="AF62" s="205"/>
      <c r="AG62" s="205" t="s">
        <v>220</v>
      </c>
      <c r="AH62" s="205" t="n">
        <v>0</v>
      </c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customFormat="false" ht="12.75" hidden="false" customHeight="false" outlineLevel="1" collapsed="false">
      <c r="A63" s="206"/>
      <c r="B63" s="207"/>
      <c r="C63" s="210" t="s">
        <v>278</v>
      </c>
      <c r="D63" s="211"/>
      <c r="E63" s="212" t="n">
        <v>6.98</v>
      </c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5"/>
      <c r="Z63" s="205"/>
      <c r="AA63" s="205"/>
      <c r="AB63" s="205"/>
      <c r="AC63" s="205"/>
      <c r="AD63" s="205"/>
      <c r="AE63" s="205"/>
      <c r="AF63" s="205"/>
      <c r="AG63" s="205" t="s">
        <v>220</v>
      </c>
      <c r="AH63" s="205" t="n">
        <v>0</v>
      </c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customFormat="false" ht="12.75" hidden="false" customHeight="false" outlineLevel="1" collapsed="false">
      <c r="A64" s="196" t="n">
        <v>13</v>
      </c>
      <c r="B64" s="197" t="s">
        <v>279</v>
      </c>
      <c r="C64" s="198" t="s">
        <v>280</v>
      </c>
      <c r="D64" s="199" t="s">
        <v>261</v>
      </c>
      <c r="E64" s="200" t="n">
        <v>0.13625</v>
      </c>
      <c r="F64" s="201"/>
      <c r="G64" s="202" t="n">
        <f aca="false">ROUND(E64*F64,2)</f>
        <v>0</v>
      </c>
      <c r="H64" s="201"/>
      <c r="I64" s="202" t="n">
        <f aca="false">ROUND(E64*H64,2)</f>
        <v>0</v>
      </c>
      <c r="J64" s="201"/>
      <c r="K64" s="202" t="n">
        <f aca="false">ROUND(E64*J64,2)</f>
        <v>0</v>
      </c>
      <c r="L64" s="202" t="n">
        <v>21</v>
      </c>
      <c r="M64" s="202" t="n">
        <f aca="false">G64*(1+L64/100)</f>
        <v>0</v>
      </c>
      <c r="N64" s="202" t="n">
        <v>1.05702</v>
      </c>
      <c r="O64" s="202" t="n">
        <f aca="false">ROUND(E64*N64,2)</f>
        <v>0.14</v>
      </c>
      <c r="P64" s="202" t="n">
        <v>0</v>
      </c>
      <c r="Q64" s="202" t="n">
        <f aca="false">ROUND(E64*P64,2)</f>
        <v>0</v>
      </c>
      <c r="R64" s="202" t="s">
        <v>273</v>
      </c>
      <c r="S64" s="202" t="s">
        <v>213</v>
      </c>
      <c r="T64" s="203" t="s">
        <v>213</v>
      </c>
      <c r="U64" s="204" t="n">
        <v>15.231</v>
      </c>
      <c r="V64" s="204" t="n">
        <f aca="false">ROUND(E64*U64,2)</f>
        <v>2.08</v>
      </c>
      <c r="W64" s="204"/>
      <c r="X64" s="204" t="s">
        <v>165</v>
      </c>
      <c r="Y64" s="205"/>
      <c r="Z64" s="205"/>
      <c r="AA64" s="205"/>
      <c r="AB64" s="205"/>
      <c r="AC64" s="205"/>
      <c r="AD64" s="205"/>
      <c r="AE64" s="205"/>
      <c r="AF64" s="205"/>
      <c r="AG64" s="205" t="s">
        <v>214</v>
      </c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customFormat="false" ht="12.75" hidden="false" customHeight="true" outlineLevel="1" collapsed="false">
      <c r="A65" s="206"/>
      <c r="B65" s="207"/>
      <c r="C65" s="208" t="s">
        <v>281</v>
      </c>
      <c r="D65" s="208"/>
      <c r="E65" s="208"/>
      <c r="F65" s="208"/>
      <c r="G65" s="208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5"/>
      <c r="Z65" s="205"/>
      <c r="AA65" s="205"/>
      <c r="AB65" s="205"/>
      <c r="AC65" s="205"/>
      <c r="AD65" s="205"/>
      <c r="AE65" s="205"/>
      <c r="AF65" s="205"/>
      <c r="AG65" s="205" t="s">
        <v>216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customFormat="false" ht="12.75" hidden="false" customHeight="true" outlineLevel="1" collapsed="false">
      <c r="A66" s="206"/>
      <c r="B66" s="207"/>
      <c r="C66" s="209" t="s">
        <v>281</v>
      </c>
      <c r="D66" s="209"/>
      <c r="E66" s="209"/>
      <c r="F66" s="209"/>
      <c r="G66" s="209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5"/>
      <c r="Z66" s="205"/>
      <c r="AA66" s="205"/>
      <c r="AB66" s="205"/>
      <c r="AC66" s="205"/>
      <c r="AD66" s="205"/>
      <c r="AE66" s="205"/>
      <c r="AF66" s="205"/>
      <c r="AG66" s="205" t="s">
        <v>217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customFormat="false" ht="12.75" hidden="false" customHeight="true" outlineLevel="1" collapsed="false">
      <c r="A67" s="206"/>
      <c r="B67" s="207"/>
      <c r="C67" s="209" t="s">
        <v>282</v>
      </c>
      <c r="D67" s="209"/>
      <c r="E67" s="209"/>
      <c r="F67" s="209"/>
      <c r="G67" s="209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5"/>
      <c r="Z67" s="205"/>
      <c r="AA67" s="205"/>
      <c r="AB67" s="205"/>
      <c r="AC67" s="205"/>
      <c r="AD67" s="205"/>
      <c r="AE67" s="205"/>
      <c r="AF67" s="205"/>
      <c r="AG67" s="205" t="s">
        <v>217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customFormat="false" ht="12.75" hidden="false" customHeight="false" outlineLevel="1" collapsed="false">
      <c r="A68" s="206"/>
      <c r="B68" s="207"/>
      <c r="C68" s="210" t="s">
        <v>283</v>
      </c>
      <c r="D68" s="211"/>
      <c r="E68" s="212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5"/>
      <c r="Z68" s="205"/>
      <c r="AA68" s="205"/>
      <c r="AB68" s="205"/>
      <c r="AC68" s="205"/>
      <c r="AD68" s="205"/>
      <c r="AE68" s="205"/>
      <c r="AF68" s="205"/>
      <c r="AG68" s="205" t="s">
        <v>220</v>
      </c>
      <c r="AH68" s="205" t="n">
        <v>0</v>
      </c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customFormat="false" ht="12.75" hidden="false" customHeight="false" outlineLevel="1" collapsed="false">
      <c r="A69" s="206"/>
      <c r="B69" s="207"/>
      <c r="C69" s="210" t="s">
        <v>284</v>
      </c>
      <c r="D69" s="211"/>
      <c r="E69" s="212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5"/>
      <c r="Z69" s="205"/>
      <c r="AA69" s="205"/>
      <c r="AB69" s="205"/>
      <c r="AC69" s="205"/>
      <c r="AD69" s="205"/>
      <c r="AE69" s="205"/>
      <c r="AF69" s="205"/>
      <c r="AG69" s="205" t="s">
        <v>220</v>
      </c>
      <c r="AH69" s="205" t="n">
        <v>0</v>
      </c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customFormat="false" ht="12.75" hidden="false" customHeight="false" outlineLevel="1" collapsed="false">
      <c r="A70" s="206"/>
      <c r="B70" s="207"/>
      <c r="C70" s="210" t="s">
        <v>285</v>
      </c>
      <c r="D70" s="211"/>
      <c r="E70" s="212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5"/>
      <c r="Z70" s="205"/>
      <c r="AA70" s="205"/>
      <c r="AB70" s="205"/>
      <c r="AC70" s="205"/>
      <c r="AD70" s="205"/>
      <c r="AE70" s="205"/>
      <c r="AF70" s="205"/>
      <c r="AG70" s="205" t="s">
        <v>220</v>
      </c>
      <c r="AH70" s="205" t="n">
        <v>0</v>
      </c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customFormat="false" ht="12.75" hidden="false" customHeight="false" outlineLevel="1" collapsed="false">
      <c r="A71" s="206"/>
      <c r="B71" s="207"/>
      <c r="C71" s="210" t="s">
        <v>286</v>
      </c>
      <c r="D71" s="211"/>
      <c r="E71" s="212" t="n">
        <v>0.14</v>
      </c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5"/>
      <c r="Z71" s="205"/>
      <c r="AA71" s="205"/>
      <c r="AB71" s="205"/>
      <c r="AC71" s="205"/>
      <c r="AD71" s="205"/>
      <c r="AE71" s="205"/>
      <c r="AF71" s="205"/>
      <c r="AG71" s="205" t="s">
        <v>220</v>
      </c>
      <c r="AH71" s="205" t="n">
        <v>0</v>
      </c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customFormat="false" ht="12.75" hidden="false" customHeight="false" outlineLevel="1" collapsed="false">
      <c r="A72" s="196" t="n">
        <v>14</v>
      </c>
      <c r="B72" s="197" t="s">
        <v>287</v>
      </c>
      <c r="C72" s="198" t="s">
        <v>288</v>
      </c>
      <c r="D72" s="199" t="s">
        <v>211</v>
      </c>
      <c r="E72" s="200" t="n">
        <v>6.574</v>
      </c>
      <c r="F72" s="201"/>
      <c r="G72" s="202" t="n">
        <f aca="false">ROUND(E72*F72,2)</f>
        <v>0</v>
      </c>
      <c r="H72" s="201"/>
      <c r="I72" s="202" t="n">
        <f aca="false">ROUND(E72*H72,2)</f>
        <v>0</v>
      </c>
      <c r="J72" s="201"/>
      <c r="K72" s="202" t="n">
        <f aca="false">ROUND(E72*J72,2)</f>
        <v>0</v>
      </c>
      <c r="L72" s="202" t="n">
        <v>21</v>
      </c>
      <c r="M72" s="202" t="n">
        <f aca="false">G72*(1+L72/100)</f>
        <v>0</v>
      </c>
      <c r="N72" s="202" t="n">
        <v>2.525</v>
      </c>
      <c r="O72" s="202" t="n">
        <f aca="false">ROUND(E72*N72,2)</f>
        <v>16.6</v>
      </c>
      <c r="P72" s="202" t="n">
        <v>0</v>
      </c>
      <c r="Q72" s="202" t="n">
        <f aca="false">ROUND(E72*P72,2)</f>
        <v>0</v>
      </c>
      <c r="R72" s="202" t="s">
        <v>273</v>
      </c>
      <c r="S72" s="202" t="s">
        <v>213</v>
      </c>
      <c r="T72" s="203" t="s">
        <v>213</v>
      </c>
      <c r="U72" s="204" t="n">
        <v>0.477</v>
      </c>
      <c r="V72" s="204" t="n">
        <f aca="false">ROUND(E72*U72,2)</f>
        <v>3.14</v>
      </c>
      <c r="W72" s="204"/>
      <c r="X72" s="204" t="s">
        <v>165</v>
      </c>
      <c r="Y72" s="205"/>
      <c r="Z72" s="205"/>
      <c r="AA72" s="205"/>
      <c r="AB72" s="205"/>
      <c r="AC72" s="205"/>
      <c r="AD72" s="205"/>
      <c r="AE72" s="205"/>
      <c r="AF72" s="205"/>
      <c r="AG72" s="205" t="s">
        <v>214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customFormat="false" ht="12.75" hidden="false" customHeight="false" outlineLevel="1" collapsed="false">
      <c r="A73" s="206"/>
      <c r="B73" s="207"/>
      <c r="C73" s="210" t="s">
        <v>289</v>
      </c>
      <c r="D73" s="211"/>
      <c r="E73" s="212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5"/>
      <c r="Z73" s="205"/>
      <c r="AA73" s="205"/>
      <c r="AB73" s="205"/>
      <c r="AC73" s="205"/>
      <c r="AD73" s="205"/>
      <c r="AE73" s="205"/>
      <c r="AF73" s="205"/>
      <c r="AG73" s="205" t="s">
        <v>220</v>
      </c>
      <c r="AH73" s="205" t="n">
        <v>0</v>
      </c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customFormat="false" ht="12.75" hidden="false" customHeight="false" outlineLevel="1" collapsed="false">
      <c r="A74" s="206"/>
      <c r="B74" s="207"/>
      <c r="C74" s="210" t="s">
        <v>290</v>
      </c>
      <c r="D74" s="211"/>
      <c r="E74" s="212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5"/>
      <c r="Z74" s="205"/>
      <c r="AA74" s="205"/>
      <c r="AB74" s="205"/>
      <c r="AC74" s="205"/>
      <c r="AD74" s="205"/>
      <c r="AE74" s="205"/>
      <c r="AF74" s="205"/>
      <c r="AG74" s="205" t="s">
        <v>220</v>
      </c>
      <c r="AH74" s="205" t="n">
        <v>0</v>
      </c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customFormat="false" ht="12.75" hidden="false" customHeight="false" outlineLevel="1" collapsed="false">
      <c r="A75" s="206"/>
      <c r="B75" s="207"/>
      <c r="C75" s="210" t="s">
        <v>291</v>
      </c>
      <c r="D75" s="211"/>
      <c r="E75" s="212" t="n">
        <v>6.57</v>
      </c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5"/>
      <c r="Z75" s="205"/>
      <c r="AA75" s="205"/>
      <c r="AB75" s="205"/>
      <c r="AC75" s="205"/>
      <c r="AD75" s="205"/>
      <c r="AE75" s="205"/>
      <c r="AF75" s="205"/>
      <c r="AG75" s="205" t="s">
        <v>220</v>
      </c>
      <c r="AH75" s="205" t="n">
        <v>0</v>
      </c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customFormat="false" ht="12.75" hidden="false" customHeight="false" outlineLevel="1" collapsed="false">
      <c r="A76" s="196" t="n">
        <v>15</v>
      </c>
      <c r="B76" s="197" t="s">
        <v>292</v>
      </c>
      <c r="C76" s="198" t="s">
        <v>293</v>
      </c>
      <c r="D76" s="199" t="s">
        <v>294</v>
      </c>
      <c r="E76" s="200" t="n">
        <v>6.71</v>
      </c>
      <c r="F76" s="201"/>
      <c r="G76" s="202" t="n">
        <f aca="false">ROUND(E76*F76,2)</f>
        <v>0</v>
      </c>
      <c r="H76" s="201"/>
      <c r="I76" s="202" t="n">
        <f aca="false">ROUND(E76*H76,2)</f>
        <v>0</v>
      </c>
      <c r="J76" s="201"/>
      <c r="K76" s="202" t="n">
        <f aca="false">ROUND(E76*J76,2)</f>
        <v>0</v>
      </c>
      <c r="L76" s="202" t="n">
        <v>21</v>
      </c>
      <c r="M76" s="202" t="n">
        <f aca="false">G76*(1+L76/100)</f>
        <v>0</v>
      </c>
      <c r="N76" s="202" t="n">
        <v>0.03916</v>
      </c>
      <c r="O76" s="202" t="n">
        <f aca="false">ROUND(E76*N76,2)</f>
        <v>0.26</v>
      </c>
      <c r="P76" s="202" t="n">
        <v>0</v>
      </c>
      <c r="Q76" s="202" t="n">
        <f aca="false">ROUND(E76*P76,2)</f>
        <v>0</v>
      </c>
      <c r="R76" s="202" t="s">
        <v>273</v>
      </c>
      <c r="S76" s="202" t="s">
        <v>213</v>
      </c>
      <c r="T76" s="203" t="s">
        <v>213</v>
      </c>
      <c r="U76" s="204" t="n">
        <v>1.05</v>
      </c>
      <c r="V76" s="204" t="n">
        <f aca="false">ROUND(E76*U76,2)</f>
        <v>7.05</v>
      </c>
      <c r="W76" s="204"/>
      <c r="X76" s="204" t="s">
        <v>165</v>
      </c>
      <c r="Y76" s="205"/>
      <c r="Z76" s="205"/>
      <c r="AA76" s="205"/>
      <c r="AB76" s="205"/>
      <c r="AC76" s="205"/>
      <c r="AD76" s="205"/>
      <c r="AE76" s="205"/>
      <c r="AF76" s="205"/>
      <c r="AG76" s="205" t="s">
        <v>214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customFormat="false" ht="22.5" hidden="false" customHeight="true" outlineLevel="1" collapsed="false">
      <c r="A77" s="206"/>
      <c r="B77" s="207"/>
      <c r="C77" s="208" t="s">
        <v>295</v>
      </c>
      <c r="D77" s="208"/>
      <c r="E77" s="208"/>
      <c r="F77" s="208"/>
      <c r="G77" s="208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5"/>
      <c r="Z77" s="205"/>
      <c r="AA77" s="205"/>
      <c r="AB77" s="205"/>
      <c r="AC77" s="205"/>
      <c r="AD77" s="205"/>
      <c r="AE77" s="205"/>
      <c r="AF77" s="205"/>
      <c r="AG77" s="205" t="s">
        <v>216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13" t="str">
        <f aca="false">C77</f>
        <v>svislé nebo šikmé (odkloněné), půdorysně přímé nebo zalomené, stěn základových pasů ve volných nebo zapažených jámách, rýhách, šachtách, včetně případných vzpěr,</v>
      </c>
      <c r="BB77" s="205"/>
      <c r="BC77" s="205"/>
      <c r="BD77" s="205"/>
      <c r="BE77" s="205"/>
      <c r="BF77" s="205"/>
      <c r="BG77" s="205"/>
      <c r="BH77" s="205"/>
    </row>
    <row r="78" customFormat="false" ht="22.5" hidden="false" customHeight="true" outlineLevel="1" collapsed="false">
      <c r="A78" s="206"/>
      <c r="B78" s="207"/>
      <c r="C78" s="209" t="s">
        <v>295</v>
      </c>
      <c r="D78" s="209"/>
      <c r="E78" s="209"/>
      <c r="F78" s="209"/>
      <c r="G78" s="209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5"/>
      <c r="Z78" s="205"/>
      <c r="AA78" s="205"/>
      <c r="AB78" s="205"/>
      <c r="AC78" s="205"/>
      <c r="AD78" s="205"/>
      <c r="AE78" s="205"/>
      <c r="AF78" s="205"/>
      <c r="AG78" s="205" t="s">
        <v>217</v>
      </c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13" t="str">
        <f aca="false">C78</f>
        <v>svislé nebo šikmé (odkloněné), půdorysně přímé nebo zalomené, stěn základových pasů ve volných nebo zapažených jámách, rýhách, šachtách, včetně případných vzpěr,</v>
      </c>
      <c r="BB78" s="205"/>
      <c r="BC78" s="205"/>
      <c r="BD78" s="205"/>
      <c r="BE78" s="205"/>
      <c r="BF78" s="205"/>
      <c r="BG78" s="205"/>
      <c r="BH78" s="205"/>
    </row>
    <row r="79" customFormat="false" ht="12.75" hidden="false" customHeight="false" outlineLevel="1" collapsed="false">
      <c r="A79" s="206"/>
      <c r="B79" s="207"/>
      <c r="C79" s="210" t="s">
        <v>296</v>
      </c>
      <c r="D79" s="211"/>
      <c r="E79" s="212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5"/>
      <c r="Z79" s="205"/>
      <c r="AA79" s="205"/>
      <c r="AB79" s="205"/>
      <c r="AC79" s="205"/>
      <c r="AD79" s="205"/>
      <c r="AE79" s="205"/>
      <c r="AF79" s="205"/>
      <c r="AG79" s="205" t="s">
        <v>220</v>
      </c>
      <c r="AH79" s="205" t="n">
        <v>0</v>
      </c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customFormat="false" ht="12.75" hidden="false" customHeight="false" outlineLevel="1" collapsed="false">
      <c r="A80" s="206"/>
      <c r="B80" s="207"/>
      <c r="C80" s="210" t="s">
        <v>297</v>
      </c>
      <c r="D80" s="211"/>
      <c r="E80" s="212" t="n">
        <v>6.71</v>
      </c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5"/>
      <c r="Z80" s="205"/>
      <c r="AA80" s="205"/>
      <c r="AB80" s="205"/>
      <c r="AC80" s="205"/>
      <c r="AD80" s="205"/>
      <c r="AE80" s="205"/>
      <c r="AF80" s="205"/>
      <c r="AG80" s="205" t="s">
        <v>220</v>
      </c>
      <c r="AH80" s="205" t="n">
        <v>0</v>
      </c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customFormat="false" ht="12.75" hidden="false" customHeight="false" outlineLevel="1" collapsed="false">
      <c r="A81" s="196" t="n">
        <v>16</v>
      </c>
      <c r="B81" s="197" t="s">
        <v>298</v>
      </c>
      <c r="C81" s="198" t="s">
        <v>299</v>
      </c>
      <c r="D81" s="199" t="s">
        <v>294</v>
      </c>
      <c r="E81" s="200" t="n">
        <v>6.71</v>
      </c>
      <c r="F81" s="201"/>
      <c r="G81" s="202" t="n">
        <f aca="false">ROUND(E81*F81,2)</f>
        <v>0</v>
      </c>
      <c r="H81" s="201"/>
      <c r="I81" s="202" t="n">
        <f aca="false">ROUND(E81*H81,2)</f>
        <v>0</v>
      </c>
      <c r="J81" s="201"/>
      <c r="K81" s="202" t="n">
        <f aca="false">ROUND(E81*J81,2)</f>
        <v>0</v>
      </c>
      <c r="L81" s="202" t="n">
        <v>21</v>
      </c>
      <c r="M81" s="202" t="n">
        <f aca="false">G81*(1+L81/100)</f>
        <v>0</v>
      </c>
      <c r="N81" s="202" t="n">
        <v>0</v>
      </c>
      <c r="O81" s="202" t="n">
        <f aca="false">ROUND(E81*N81,2)</f>
        <v>0</v>
      </c>
      <c r="P81" s="202" t="n">
        <v>0</v>
      </c>
      <c r="Q81" s="202" t="n">
        <f aca="false">ROUND(E81*P81,2)</f>
        <v>0</v>
      </c>
      <c r="R81" s="202" t="s">
        <v>273</v>
      </c>
      <c r="S81" s="202" t="s">
        <v>213</v>
      </c>
      <c r="T81" s="203" t="s">
        <v>213</v>
      </c>
      <c r="U81" s="204" t="n">
        <v>0.32</v>
      </c>
      <c r="V81" s="204" t="n">
        <f aca="false">ROUND(E81*U81,2)</f>
        <v>2.15</v>
      </c>
      <c r="W81" s="204"/>
      <c r="X81" s="204" t="s">
        <v>165</v>
      </c>
      <c r="Y81" s="205"/>
      <c r="Z81" s="205"/>
      <c r="AA81" s="205"/>
      <c r="AB81" s="205"/>
      <c r="AC81" s="205"/>
      <c r="AD81" s="205"/>
      <c r="AE81" s="205"/>
      <c r="AF81" s="205"/>
      <c r="AG81" s="205" t="s">
        <v>214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customFormat="false" ht="22.5" hidden="false" customHeight="true" outlineLevel="1" collapsed="false">
      <c r="A82" s="206"/>
      <c r="B82" s="207"/>
      <c r="C82" s="208" t="s">
        <v>295</v>
      </c>
      <c r="D82" s="208"/>
      <c r="E82" s="208"/>
      <c r="F82" s="208"/>
      <c r="G82" s="208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5"/>
      <c r="Z82" s="205"/>
      <c r="AA82" s="205"/>
      <c r="AB82" s="205"/>
      <c r="AC82" s="205"/>
      <c r="AD82" s="205"/>
      <c r="AE82" s="205"/>
      <c r="AF82" s="205"/>
      <c r="AG82" s="205" t="s">
        <v>216</v>
      </c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13" t="str">
        <f aca="false">C82</f>
        <v>svislé nebo šikmé (odkloněné), půdorysně přímé nebo zalomené, stěn základových pasů ve volných nebo zapažených jámách, rýhách, šachtách, včetně případných vzpěr,</v>
      </c>
      <c r="BB82" s="205"/>
      <c r="BC82" s="205"/>
      <c r="BD82" s="205"/>
      <c r="BE82" s="205"/>
      <c r="BF82" s="205"/>
      <c r="BG82" s="205"/>
      <c r="BH82" s="205"/>
    </row>
    <row r="83" customFormat="false" ht="22.5" hidden="false" customHeight="true" outlineLevel="1" collapsed="false">
      <c r="A83" s="206"/>
      <c r="B83" s="207"/>
      <c r="C83" s="209" t="s">
        <v>295</v>
      </c>
      <c r="D83" s="209"/>
      <c r="E83" s="209"/>
      <c r="F83" s="209"/>
      <c r="G83" s="209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5"/>
      <c r="Z83" s="205"/>
      <c r="AA83" s="205"/>
      <c r="AB83" s="205"/>
      <c r="AC83" s="205"/>
      <c r="AD83" s="205"/>
      <c r="AE83" s="205"/>
      <c r="AF83" s="205"/>
      <c r="AG83" s="205" t="s">
        <v>217</v>
      </c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13" t="str">
        <f aca="false">C83</f>
        <v>svislé nebo šikmé (odkloněné), půdorysně přímé nebo zalomené, stěn základových pasů ve volných nebo zapažených jámách, rýhách, šachtách, včetně případných vzpěr,</v>
      </c>
      <c r="BB83" s="205"/>
      <c r="BC83" s="205"/>
      <c r="BD83" s="205"/>
      <c r="BE83" s="205"/>
      <c r="BF83" s="205"/>
      <c r="BG83" s="205"/>
      <c r="BH83" s="205"/>
    </row>
    <row r="84" customFormat="false" ht="12.75" hidden="false" customHeight="true" outlineLevel="1" collapsed="false">
      <c r="A84" s="206"/>
      <c r="B84" s="207"/>
      <c r="C84" s="209" t="s">
        <v>300</v>
      </c>
      <c r="D84" s="209"/>
      <c r="E84" s="209"/>
      <c r="F84" s="209"/>
      <c r="G84" s="209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5"/>
      <c r="Z84" s="205"/>
      <c r="AA84" s="205"/>
      <c r="AB84" s="205"/>
      <c r="AC84" s="205"/>
      <c r="AD84" s="205"/>
      <c r="AE84" s="205"/>
      <c r="AF84" s="205"/>
      <c r="AG84" s="205" t="s">
        <v>217</v>
      </c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customFormat="false" ht="12.75" hidden="false" customHeight="false" outlineLevel="1" collapsed="false">
      <c r="A85" s="196" t="n">
        <v>17</v>
      </c>
      <c r="B85" s="197" t="s">
        <v>301</v>
      </c>
      <c r="C85" s="198" t="s">
        <v>302</v>
      </c>
      <c r="D85" s="199" t="s">
        <v>211</v>
      </c>
      <c r="E85" s="200" t="n">
        <v>4.039</v>
      </c>
      <c r="F85" s="201"/>
      <c r="G85" s="202" t="n">
        <f aca="false">ROUND(E85*F85,2)</f>
        <v>0</v>
      </c>
      <c r="H85" s="201"/>
      <c r="I85" s="202" t="n">
        <f aca="false">ROUND(E85*H85,2)</f>
        <v>0</v>
      </c>
      <c r="J85" s="201"/>
      <c r="K85" s="202" t="n">
        <f aca="false">ROUND(E85*J85,2)</f>
        <v>0</v>
      </c>
      <c r="L85" s="202" t="n">
        <v>21</v>
      </c>
      <c r="M85" s="202" t="n">
        <f aca="false">G85*(1+L85/100)</f>
        <v>0</v>
      </c>
      <c r="N85" s="202" t="n">
        <v>2.52766</v>
      </c>
      <c r="O85" s="202" t="n">
        <f aca="false">ROUND(E85*N85,2)</f>
        <v>10.21</v>
      </c>
      <c r="P85" s="202" t="n">
        <v>0</v>
      </c>
      <c r="Q85" s="202" t="n">
        <f aca="false">ROUND(E85*P85,2)</f>
        <v>0</v>
      </c>
      <c r="R85" s="202" t="s">
        <v>303</v>
      </c>
      <c r="S85" s="202" t="s">
        <v>213</v>
      </c>
      <c r="T85" s="203" t="s">
        <v>213</v>
      </c>
      <c r="U85" s="204" t="n">
        <v>7.822</v>
      </c>
      <c r="V85" s="204" t="n">
        <f aca="false">ROUND(E85*U85,2)</f>
        <v>31.59</v>
      </c>
      <c r="W85" s="204"/>
      <c r="X85" s="204" t="s">
        <v>165</v>
      </c>
      <c r="Y85" s="205"/>
      <c r="Z85" s="205"/>
      <c r="AA85" s="205"/>
      <c r="AB85" s="205"/>
      <c r="AC85" s="205"/>
      <c r="AD85" s="205"/>
      <c r="AE85" s="205"/>
      <c r="AF85" s="205"/>
      <c r="AG85" s="205" t="s">
        <v>214</v>
      </c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customFormat="false" ht="12.75" hidden="false" customHeight="true" outlineLevel="1" collapsed="false">
      <c r="A86" s="206"/>
      <c r="B86" s="207"/>
      <c r="C86" s="208" t="s">
        <v>304</v>
      </c>
      <c r="D86" s="208"/>
      <c r="E86" s="208"/>
      <c r="F86" s="208"/>
      <c r="G86" s="208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5"/>
      <c r="Z86" s="205"/>
      <c r="AA86" s="205"/>
      <c r="AB86" s="205"/>
      <c r="AC86" s="205"/>
      <c r="AD86" s="205"/>
      <c r="AE86" s="205"/>
      <c r="AF86" s="205"/>
      <c r="AG86" s="205" t="s">
        <v>216</v>
      </c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customFormat="false" ht="12.75" hidden="false" customHeight="true" outlineLevel="1" collapsed="false">
      <c r="A87" s="206"/>
      <c r="B87" s="207"/>
      <c r="C87" s="209" t="s">
        <v>304</v>
      </c>
      <c r="D87" s="209"/>
      <c r="E87" s="209"/>
      <c r="F87" s="209"/>
      <c r="G87" s="209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5"/>
      <c r="Z87" s="205"/>
      <c r="AA87" s="205"/>
      <c r="AB87" s="205"/>
      <c r="AC87" s="205"/>
      <c r="AD87" s="205"/>
      <c r="AE87" s="205"/>
      <c r="AF87" s="205"/>
      <c r="AG87" s="205" t="s">
        <v>217</v>
      </c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customFormat="false" ht="12.75" hidden="false" customHeight="false" outlineLevel="1" collapsed="false">
      <c r="A88" s="206"/>
      <c r="B88" s="207"/>
      <c r="C88" s="210" t="s">
        <v>232</v>
      </c>
      <c r="D88" s="211"/>
      <c r="E88" s="212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5"/>
      <c r="Z88" s="205"/>
      <c r="AA88" s="205"/>
      <c r="AB88" s="205"/>
      <c r="AC88" s="205"/>
      <c r="AD88" s="205"/>
      <c r="AE88" s="205"/>
      <c r="AF88" s="205"/>
      <c r="AG88" s="205" t="s">
        <v>220</v>
      </c>
      <c r="AH88" s="205" t="n">
        <v>0</v>
      </c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customFormat="false" ht="12.75" hidden="false" customHeight="false" outlineLevel="1" collapsed="false">
      <c r="A89" s="206"/>
      <c r="B89" s="207"/>
      <c r="C89" s="210" t="s">
        <v>305</v>
      </c>
      <c r="D89" s="211"/>
      <c r="E89" s="212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5"/>
      <c r="Z89" s="205"/>
      <c r="AA89" s="205"/>
      <c r="AB89" s="205"/>
      <c r="AC89" s="205"/>
      <c r="AD89" s="205"/>
      <c r="AE89" s="205"/>
      <c r="AF89" s="205"/>
      <c r="AG89" s="205" t="s">
        <v>220</v>
      </c>
      <c r="AH89" s="205" t="n">
        <v>0</v>
      </c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customFormat="false" ht="12.75" hidden="false" customHeight="false" outlineLevel="1" collapsed="false">
      <c r="A90" s="206"/>
      <c r="B90" s="207"/>
      <c r="C90" s="210" t="s">
        <v>306</v>
      </c>
      <c r="D90" s="211"/>
      <c r="E90" s="212" t="n">
        <v>4.04</v>
      </c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5"/>
      <c r="Z90" s="205"/>
      <c r="AA90" s="205"/>
      <c r="AB90" s="205"/>
      <c r="AC90" s="205"/>
      <c r="AD90" s="205"/>
      <c r="AE90" s="205"/>
      <c r="AF90" s="205"/>
      <c r="AG90" s="205" t="s">
        <v>220</v>
      </c>
      <c r="AH90" s="205" t="n">
        <v>0</v>
      </c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customFormat="false" ht="12.75" hidden="false" customHeight="false" outlineLevel="0" collapsed="false">
      <c r="A91" s="188" t="s">
        <v>207</v>
      </c>
      <c r="B91" s="189" t="s">
        <v>75</v>
      </c>
      <c r="C91" s="190" t="s">
        <v>76</v>
      </c>
      <c r="D91" s="191"/>
      <c r="E91" s="192"/>
      <c r="F91" s="193"/>
      <c r="G91" s="193" t="n">
        <f aca="false">SUMIF(AG92:AG198,"&lt;&gt;NOR",G92:G198)</f>
        <v>0</v>
      </c>
      <c r="H91" s="193"/>
      <c r="I91" s="193" t="n">
        <f aca="false">SUM(I92:I198)</f>
        <v>0</v>
      </c>
      <c r="J91" s="193"/>
      <c r="K91" s="193" t="n">
        <f aca="false">SUM(K92:K198)</f>
        <v>0</v>
      </c>
      <c r="L91" s="193"/>
      <c r="M91" s="193" t="n">
        <f aca="false">SUM(M92:M198)</f>
        <v>0</v>
      </c>
      <c r="N91" s="193"/>
      <c r="O91" s="193" t="n">
        <f aca="false">SUM(O92:O198)</f>
        <v>202.43</v>
      </c>
      <c r="P91" s="193"/>
      <c r="Q91" s="193" t="n">
        <f aca="false">SUM(Q92:Q198)</f>
        <v>0</v>
      </c>
      <c r="R91" s="193"/>
      <c r="S91" s="193"/>
      <c r="T91" s="194"/>
      <c r="U91" s="195"/>
      <c r="V91" s="195" t="n">
        <f aca="false">SUM(V92:V198)</f>
        <v>550.56</v>
      </c>
      <c r="W91" s="195"/>
      <c r="X91" s="195"/>
      <c r="AG91" s="0" t="s">
        <v>208</v>
      </c>
    </row>
    <row r="92" customFormat="false" ht="12.75" hidden="false" customHeight="false" outlineLevel="1" collapsed="false">
      <c r="A92" s="196" t="n">
        <v>18</v>
      </c>
      <c r="B92" s="197" t="s">
        <v>307</v>
      </c>
      <c r="C92" s="198" t="s">
        <v>308</v>
      </c>
      <c r="D92" s="199" t="s">
        <v>294</v>
      </c>
      <c r="E92" s="200" t="n">
        <v>238.003</v>
      </c>
      <c r="F92" s="201"/>
      <c r="G92" s="202" t="n">
        <f aca="false">ROUND(E92*F92,2)</f>
        <v>0</v>
      </c>
      <c r="H92" s="201"/>
      <c r="I92" s="202" t="n">
        <f aca="false">ROUND(E92*H92,2)</f>
        <v>0</v>
      </c>
      <c r="J92" s="201"/>
      <c r="K92" s="202" t="n">
        <f aca="false">ROUND(E92*J92,2)</f>
        <v>0</v>
      </c>
      <c r="L92" s="202" t="n">
        <v>21</v>
      </c>
      <c r="M92" s="202" t="n">
        <f aca="false">G92*(1+L92/100)</f>
        <v>0</v>
      </c>
      <c r="N92" s="202" t="n">
        <v>0.52</v>
      </c>
      <c r="O92" s="202" t="n">
        <f aca="false">ROUND(E92*N92,2)</f>
        <v>123.76</v>
      </c>
      <c r="P92" s="202" t="n">
        <v>0</v>
      </c>
      <c r="Q92" s="202" t="n">
        <f aca="false">ROUND(E92*P92,2)</f>
        <v>0</v>
      </c>
      <c r="R92" s="202" t="s">
        <v>273</v>
      </c>
      <c r="S92" s="202" t="s">
        <v>213</v>
      </c>
      <c r="T92" s="203" t="s">
        <v>213</v>
      </c>
      <c r="U92" s="204" t="n">
        <v>0.9</v>
      </c>
      <c r="V92" s="204" t="n">
        <f aca="false">ROUND(E92*U92,2)</f>
        <v>214.2</v>
      </c>
      <c r="W92" s="204"/>
      <c r="X92" s="204" t="s">
        <v>165</v>
      </c>
      <c r="Y92" s="205"/>
      <c r="Z92" s="205"/>
      <c r="AA92" s="205"/>
      <c r="AB92" s="205"/>
      <c r="AC92" s="205"/>
      <c r="AD92" s="205"/>
      <c r="AE92" s="205"/>
      <c r="AF92" s="205"/>
      <c r="AG92" s="205" t="s">
        <v>214</v>
      </c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customFormat="false" ht="12.75" hidden="false" customHeight="true" outlineLevel="1" collapsed="false">
      <c r="A93" s="206"/>
      <c r="B93" s="207"/>
      <c r="C93" s="208" t="s">
        <v>309</v>
      </c>
      <c r="D93" s="208"/>
      <c r="E93" s="208"/>
      <c r="F93" s="208"/>
      <c r="G93" s="208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5"/>
      <c r="Z93" s="205"/>
      <c r="AA93" s="205"/>
      <c r="AB93" s="205"/>
      <c r="AC93" s="205"/>
      <c r="AD93" s="205"/>
      <c r="AE93" s="205"/>
      <c r="AF93" s="205"/>
      <c r="AG93" s="205" t="s">
        <v>216</v>
      </c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customFormat="false" ht="12.75" hidden="false" customHeight="true" outlineLevel="1" collapsed="false">
      <c r="A94" s="206"/>
      <c r="B94" s="207"/>
      <c r="C94" s="209" t="s">
        <v>309</v>
      </c>
      <c r="D94" s="209"/>
      <c r="E94" s="209"/>
      <c r="F94" s="209"/>
      <c r="G94" s="209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5"/>
      <c r="Z94" s="205"/>
      <c r="AA94" s="205"/>
      <c r="AB94" s="205"/>
      <c r="AC94" s="205"/>
      <c r="AD94" s="205"/>
      <c r="AE94" s="205"/>
      <c r="AF94" s="205"/>
      <c r="AG94" s="205" t="s">
        <v>217</v>
      </c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customFormat="false" ht="12.75" hidden="false" customHeight="false" outlineLevel="1" collapsed="false">
      <c r="A95" s="206"/>
      <c r="B95" s="207"/>
      <c r="C95" s="210" t="s">
        <v>310</v>
      </c>
      <c r="D95" s="211"/>
      <c r="E95" s="212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5"/>
      <c r="Z95" s="205"/>
      <c r="AA95" s="205"/>
      <c r="AB95" s="205"/>
      <c r="AC95" s="205"/>
      <c r="AD95" s="205"/>
      <c r="AE95" s="205"/>
      <c r="AF95" s="205"/>
      <c r="AG95" s="205" t="s">
        <v>220</v>
      </c>
      <c r="AH95" s="205" t="n">
        <v>0</v>
      </c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customFormat="false" ht="12.75" hidden="false" customHeight="false" outlineLevel="1" collapsed="false">
      <c r="A96" s="206"/>
      <c r="B96" s="207"/>
      <c r="C96" s="210" t="s">
        <v>311</v>
      </c>
      <c r="D96" s="211"/>
      <c r="E96" s="212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5"/>
      <c r="Z96" s="205"/>
      <c r="AA96" s="205"/>
      <c r="AB96" s="205"/>
      <c r="AC96" s="205"/>
      <c r="AD96" s="205"/>
      <c r="AE96" s="205"/>
      <c r="AF96" s="205"/>
      <c r="AG96" s="205" t="s">
        <v>220</v>
      </c>
      <c r="AH96" s="205" t="n">
        <v>0</v>
      </c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customFormat="false" ht="12.75" hidden="false" customHeight="false" outlineLevel="1" collapsed="false">
      <c r="A97" s="206"/>
      <c r="B97" s="207"/>
      <c r="C97" s="210" t="s">
        <v>312</v>
      </c>
      <c r="D97" s="211"/>
      <c r="E97" s="212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5"/>
      <c r="Z97" s="205"/>
      <c r="AA97" s="205"/>
      <c r="AB97" s="205"/>
      <c r="AC97" s="205"/>
      <c r="AD97" s="205"/>
      <c r="AE97" s="205"/>
      <c r="AF97" s="205"/>
      <c r="AG97" s="205" t="s">
        <v>220</v>
      </c>
      <c r="AH97" s="205" t="n">
        <v>0</v>
      </c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customFormat="false" ht="12.75" hidden="false" customHeight="false" outlineLevel="1" collapsed="false">
      <c r="A98" s="206"/>
      <c r="B98" s="207"/>
      <c r="C98" s="210" t="s">
        <v>313</v>
      </c>
      <c r="D98" s="211"/>
      <c r="E98" s="212" t="n">
        <v>238</v>
      </c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5"/>
      <c r="Z98" s="205"/>
      <c r="AA98" s="205"/>
      <c r="AB98" s="205"/>
      <c r="AC98" s="205"/>
      <c r="AD98" s="205"/>
      <c r="AE98" s="205"/>
      <c r="AF98" s="205"/>
      <c r="AG98" s="205" t="s">
        <v>220</v>
      </c>
      <c r="AH98" s="205" t="n">
        <v>0</v>
      </c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customFormat="false" ht="12.75" hidden="false" customHeight="false" outlineLevel="1" collapsed="false">
      <c r="A99" s="196" t="n">
        <v>19</v>
      </c>
      <c r="B99" s="197" t="s">
        <v>314</v>
      </c>
      <c r="C99" s="198" t="s">
        <v>315</v>
      </c>
      <c r="D99" s="199" t="s">
        <v>294</v>
      </c>
      <c r="E99" s="200" t="n">
        <v>10.81</v>
      </c>
      <c r="F99" s="201"/>
      <c r="G99" s="202" t="n">
        <f aca="false">ROUND(E99*F99,2)</f>
        <v>0</v>
      </c>
      <c r="H99" s="201"/>
      <c r="I99" s="202" t="n">
        <f aca="false">ROUND(E99*H99,2)</f>
        <v>0</v>
      </c>
      <c r="J99" s="201"/>
      <c r="K99" s="202" t="n">
        <f aca="false">ROUND(E99*J99,2)</f>
        <v>0</v>
      </c>
      <c r="L99" s="202" t="n">
        <v>21</v>
      </c>
      <c r="M99" s="202" t="n">
        <f aca="false">G99*(1+L99/100)</f>
        <v>0</v>
      </c>
      <c r="N99" s="202" t="n">
        <v>0.74</v>
      </c>
      <c r="O99" s="202" t="n">
        <f aca="false">ROUND(E99*N99,2)</f>
        <v>8</v>
      </c>
      <c r="P99" s="202" t="n">
        <v>0</v>
      </c>
      <c r="Q99" s="202" t="n">
        <f aca="false">ROUND(E99*P99,2)</f>
        <v>0</v>
      </c>
      <c r="R99" s="202" t="s">
        <v>273</v>
      </c>
      <c r="S99" s="202" t="s">
        <v>213</v>
      </c>
      <c r="T99" s="203" t="s">
        <v>213</v>
      </c>
      <c r="U99" s="204" t="n">
        <v>1.1</v>
      </c>
      <c r="V99" s="204" t="n">
        <f aca="false">ROUND(E99*U99,2)</f>
        <v>11.89</v>
      </c>
      <c r="W99" s="204"/>
      <c r="X99" s="204" t="s">
        <v>165</v>
      </c>
      <c r="Y99" s="205"/>
      <c r="Z99" s="205"/>
      <c r="AA99" s="205"/>
      <c r="AB99" s="205"/>
      <c r="AC99" s="205"/>
      <c r="AD99" s="205"/>
      <c r="AE99" s="205"/>
      <c r="AF99" s="205"/>
      <c r="AG99" s="205" t="s">
        <v>214</v>
      </c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customFormat="false" ht="12.75" hidden="false" customHeight="true" outlineLevel="1" collapsed="false">
      <c r="A100" s="206"/>
      <c r="B100" s="207"/>
      <c r="C100" s="208" t="s">
        <v>309</v>
      </c>
      <c r="D100" s="208"/>
      <c r="E100" s="208"/>
      <c r="F100" s="208"/>
      <c r="G100" s="208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5"/>
      <c r="Z100" s="205"/>
      <c r="AA100" s="205"/>
      <c r="AB100" s="205"/>
      <c r="AC100" s="205"/>
      <c r="AD100" s="205"/>
      <c r="AE100" s="205"/>
      <c r="AF100" s="205"/>
      <c r="AG100" s="205" t="s">
        <v>216</v>
      </c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customFormat="false" ht="12.75" hidden="false" customHeight="true" outlineLevel="1" collapsed="false">
      <c r="A101" s="206"/>
      <c r="B101" s="207"/>
      <c r="C101" s="209" t="s">
        <v>309</v>
      </c>
      <c r="D101" s="209"/>
      <c r="E101" s="209"/>
      <c r="F101" s="209"/>
      <c r="G101" s="209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5"/>
      <c r="Z101" s="205"/>
      <c r="AA101" s="205"/>
      <c r="AB101" s="205"/>
      <c r="AC101" s="205"/>
      <c r="AD101" s="205"/>
      <c r="AE101" s="205"/>
      <c r="AF101" s="205"/>
      <c r="AG101" s="205" t="s">
        <v>217</v>
      </c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customFormat="false" ht="12.75" hidden="false" customHeight="false" outlineLevel="1" collapsed="false">
      <c r="A102" s="206"/>
      <c r="B102" s="207"/>
      <c r="C102" s="210" t="s">
        <v>316</v>
      </c>
      <c r="D102" s="211"/>
      <c r="E102" s="212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5"/>
      <c r="Z102" s="205"/>
      <c r="AA102" s="205"/>
      <c r="AB102" s="205"/>
      <c r="AC102" s="205"/>
      <c r="AD102" s="205"/>
      <c r="AE102" s="205"/>
      <c r="AF102" s="205"/>
      <c r="AG102" s="205" t="s">
        <v>220</v>
      </c>
      <c r="AH102" s="205" t="n">
        <v>0</v>
      </c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customFormat="false" ht="12.75" hidden="false" customHeight="false" outlineLevel="1" collapsed="false">
      <c r="A103" s="206"/>
      <c r="B103" s="207"/>
      <c r="C103" s="210" t="s">
        <v>317</v>
      </c>
      <c r="D103" s="211"/>
      <c r="E103" s="212" t="n">
        <v>10.81</v>
      </c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5"/>
      <c r="Z103" s="205"/>
      <c r="AA103" s="205"/>
      <c r="AB103" s="205"/>
      <c r="AC103" s="205"/>
      <c r="AD103" s="205"/>
      <c r="AE103" s="205"/>
      <c r="AF103" s="205"/>
      <c r="AG103" s="205" t="s">
        <v>220</v>
      </c>
      <c r="AH103" s="205" t="n">
        <v>0</v>
      </c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customFormat="false" ht="12.75" hidden="false" customHeight="false" outlineLevel="1" collapsed="false">
      <c r="A104" s="196" t="n">
        <v>20</v>
      </c>
      <c r="B104" s="197" t="s">
        <v>318</v>
      </c>
      <c r="C104" s="198" t="s">
        <v>319</v>
      </c>
      <c r="D104" s="199" t="s">
        <v>261</v>
      </c>
      <c r="E104" s="200" t="n">
        <v>2.02647</v>
      </c>
      <c r="F104" s="201"/>
      <c r="G104" s="202" t="n">
        <f aca="false">ROUND(E104*F104,2)</f>
        <v>0</v>
      </c>
      <c r="H104" s="201"/>
      <c r="I104" s="202" t="n">
        <f aca="false">ROUND(E104*H104,2)</f>
        <v>0</v>
      </c>
      <c r="J104" s="201"/>
      <c r="K104" s="202" t="n">
        <f aca="false">ROUND(E104*J104,2)</f>
        <v>0</v>
      </c>
      <c r="L104" s="202" t="n">
        <v>21</v>
      </c>
      <c r="M104" s="202" t="n">
        <f aca="false">G104*(1+L104/100)</f>
        <v>0</v>
      </c>
      <c r="N104" s="202" t="n">
        <v>1.0211</v>
      </c>
      <c r="O104" s="202" t="n">
        <f aca="false">ROUND(E104*N104,2)</f>
        <v>2.07</v>
      </c>
      <c r="P104" s="202" t="n">
        <v>0</v>
      </c>
      <c r="Q104" s="202" t="n">
        <f aca="false">ROUND(E104*P104,2)</f>
        <v>0</v>
      </c>
      <c r="R104" s="202" t="s">
        <v>273</v>
      </c>
      <c r="S104" s="202" t="s">
        <v>213</v>
      </c>
      <c r="T104" s="203" t="s">
        <v>213</v>
      </c>
      <c r="U104" s="204" t="n">
        <v>29.292</v>
      </c>
      <c r="V104" s="204" t="n">
        <f aca="false">ROUND(E104*U104,2)</f>
        <v>59.36</v>
      </c>
      <c r="W104" s="204"/>
      <c r="X104" s="204" t="s">
        <v>165</v>
      </c>
      <c r="Y104" s="205"/>
      <c r="Z104" s="205"/>
      <c r="AA104" s="205"/>
      <c r="AB104" s="205"/>
      <c r="AC104" s="205"/>
      <c r="AD104" s="205"/>
      <c r="AE104" s="205"/>
      <c r="AF104" s="205"/>
      <c r="AG104" s="205" t="s">
        <v>214</v>
      </c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customFormat="false" ht="12.75" hidden="false" customHeight="true" outlineLevel="1" collapsed="false">
      <c r="A105" s="206"/>
      <c r="B105" s="207"/>
      <c r="C105" s="208" t="s">
        <v>281</v>
      </c>
      <c r="D105" s="208"/>
      <c r="E105" s="208"/>
      <c r="F105" s="208"/>
      <c r="G105" s="208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5"/>
      <c r="Z105" s="205"/>
      <c r="AA105" s="205"/>
      <c r="AB105" s="205"/>
      <c r="AC105" s="205"/>
      <c r="AD105" s="205"/>
      <c r="AE105" s="205"/>
      <c r="AF105" s="205"/>
      <c r="AG105" s="205" t="s">
        <v>216</v>
      </c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customFormat="false" ht="12.75" hidden="false" customHeight="true" outlineLevel="1" collapsed="false">
      <c r="A106" s="206"/>
      <c r="B106" s="207"/>
      <c r="C106" s="209" t="s">
        <v>281</v>
      </c>
      <c r="D106" s="209"/>
      <c r="E106" s="209"/>
      <c r="F106" s="209"/>
      <c r="G106" s="209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5"/>
      <c r="Z106" s="205"/>
      <c r="AA106" s="205"/>
      <c r="AB106" s="205"/>
      <c r="AC106" s="205"/>
      <c r="AD106" s="205"/>
      <c r="AE106" s="205"/>
      <c r="AF106" s="205"/>
      <c r="AG106" s="205" t="s">
        <v>217</v>
      </c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customFormat="false" ht="12.75" hidden="false" customHeight="false" outlineLevel="1" collapsed="false">
      <c r="A107" s="206"/>
      <c r="B107" s="207"/>
      <c r="C107" s="210" t="s">
        <v>320</v>
      </c>
      <c r="D107" s="211"/>
      <c r="E107" s="212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5"/>
      <c r="Z107" s="205"/>
      <c r="AA107" s="205"/>
      <c r="AB107" s="205"/>
      <c r="AC107" s="205"/>
      <c r="AD107" s="205"/>
      <c r="AE107" s="205"/>
      <c r="AF107" s="205"/>
      <c r="AG107" s="205" t="s">
        <v>220</v>
      </c>
      <c r="AH107" s="205" t="n">
        <v>0</v>
      </c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customFormat="false" ht="12.75" hidden="false" customHeight="false" outlineLevel="1" collapsed="false">
      <c r="A108" s="206"/>
      <c r="B108" s="207"/>
      <c r="C108" s="210" t="s">
        <v>321</v>
      </c>
      <c r="D108" s="211"/>
      <c r="E108" s="212" t="n">
        <v>2.03</v>
      </c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5"/>
      <c r="Z108" s="205"/>
      <c r="AA108" s="205"/>
      <c r="AB108" s="205"/>
      <c r="AC108" s="205"/>
      <c r="AD108" s="205"/>
      <c r="AE108" s="205"/>
      <c r="AF108" s="205"/>
      <c r="AG108" s="205" t="s">
        <v>220</v>
      </c>
      <c r="AH108" s="205" t="n">
        <v>0</v>
      </c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customFormat="false" ht="22.5" hidden="false" customHeight="false" outlineLevel="1" collapsed="false">
      <c r="A109" s="196" t="n">
        <v>21</v>
      </c>
      <c r="B109" s="197" t="s">
        <v>322</v>
      </c>
      <c r="C109" s="198" t="s">
        <v>323</v>
      </c>
      <c r="D109" s="199" t="s">
        <v>211</v>
      </c>
      <c r="E109" s="200" t="n">
        <v>2.34</v>
      </c>
      <c r="F109" s="201"/>
      <c r="G109" s="202" t="n">
        <f aca="false">ROUND(E109*F109,2)</f>
        <v>0</v>
      </c>
      <c r="H109" s="201"/>
      <c r="I109" s="202" t="n">
        <f aca="false">ROUND(E109*H109,2)</f>
        <v>0</v>
      </c>
      <c r="J109" s="201"/>
      <c r="K109" s="202" t="n">
        <f aca="false">ROUND(E109*J109,2)</f>
        <v>0</v>
      </c>
      <c r="L109" s="202" t="n">
        <v>21</v>
      </c>
      <c r="M109" s="202" t="n">
        <f aca="false">G109*(1+L109/100)</f>
        <v>0</v>
      </c>
      <c r="N109" s="202" t="n">
        <v>1.84144</v>
      </c>
      <c r="O109" s="202" t="n">
        <f aca="false">ROUND(E109*N109,2)</f>
        <v>4.31</v>
      </c>
      <c r="P109" s="202" t="n">
        <v>0</v>
      </c>
      <c r="Q109" s="202" t="n">
        <f aca="false">ROUND(E109*P109,2)</f>
        <v>0</v>
      </c>
      <c r="R109" s="202" t="s">
        <v>303</v>
      </c>
      <c r="S109" s="202" t="s">
        <v>213</v>
      </c>
      <c r="T109" s="203" t="s">
        <v>213</v>
      </c>
      <c r="U109" s="204" t="n">
        <v>4.794</v>
      </c>
      <c r="V109" s="204" t="n">
        <f aca="false">ROUND(E109*U109,2)</f>
        <v>11.22</v>
      </c>
      <c r="W109" s="204"/>
      <c r="X109" s="204" t="s">
        <v>165</v>
      </c>
      <c r="Y109" s="205"/>
      <c r="Z109" s="205"/>
      <c r="AA109" s="205"/>
      <c r="AB109" s="205"/>
      <c r="AC109" s="205"/>
      <c r="AD109" s="205"/>
      <c r="AE109" s="205"/>
      <c r="AF109" s="205"/>
      <c r="AG109" s="205" t="s">
        <v>214</v>
      </c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customFormat="false" ht="12.75" hidden="false" customHeight="true" outlineLevel="1" collapsed="false">
      <c r="A110" s="206"/>
      <c r="B110" s="207"/>
      <c r="C110" s="208" t="s">
        <v>324</v>
      </c>
      <c r="D110" s="208"/>
      <c r="E110" s="208"/>
      <c r="F110" s="208"/>
      <c r="G110" s="208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5"/>
      <c r="Z110" s="205"/>
      <c r="AA110" s="205"/>
      <c r="AB110" s="205"/>
      <c r="AC110" s="205"/>
      <c r="AD110" s="205"/>
      <c r="AE110" s="205"/>
      <c r="AF110" s="205"/>
      <c r="AG110" s="205" t="s">
        <v>216</v>
      </c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customFormat="false" ht="12.75" hidden="false" customHeight="true" outlineLevel="1" collapsed="false">
      <c r="A111" s="206"/>
      <c r="B111" s="207"/>
      <c r="C111" s="209" t="s">
        <v>324</v>
      </c>
      <c r="D111" s="209"/>
      <c r="E111" s="209"/>
      <c r="F111" s="209"/>
      <c r="G111" s="209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5"/>
      <c r="Z111" s="205"/>
      <c r="AA111" s="205"/>
      <c r="AB111" s="205"/>
      <c r="AC111" s="205"/>
      <c r="AD111" s="205"/>
      <c r="AE111" s="205"/>
      <c r="AF111" s="205"/>
      <c r="AG111" s="205" t="s">
        <v>217</v>
      </c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customFormat="false" ht="12.75" hidden="false" customHeight="false" outlineLevel="1" collapsed="false">
      <c r="A112" s="206"/>
      <c r="B112" s="207"/>
      <c r="C112" s="210" t="s">
        <v>325</v>
      </c>
      <c r="D112" s="211"/>
      <c r="E112" s="212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5"/>
      <c r="Z112" s="205"/>
      <c r="AA112" s="205"/>
      <c r="AB112" s="205"/>
      <c r="AC112" s="205"/>
      <c r="AD112" s="205"/>
      <c r="AE112" s="205"/>
      <c r="AF112" s="205"/>
      <c r="AG112" s="205" t="s">
        <v>220</v>
      </c>
      <c r="AH112" s="205" t="n">
        <v>0</v>
      </c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customFormat="false" ht="12.75" hidden="false" customHeight="false" outlineLevel="1" collapsed="false">
      <c r="A113" s="206"/>
      <c r="B113" s="207"/>
      <c r="C113" s="210" t="s">
        <v>326</v>
      </c>
      <c r="D113" s="211"/>
      <c r="E113" s="212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5"/>
      <c r="Z113" s="205"/>
      <c r="AA113" s="205"/>
      <c r="AB113" s="205"/>
      <c r="AC113" s="205"/>
      <c r="AD113" s="205"/>
      <c r="AE113" s="205"/>
      <c r="AF113" s="205"/>
      <c r="AG113" s="205" t="s">
        <v>220</v>
      </c>
      <c r="AH113" s="205" t="n">
        <v>0</v>
      </c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customFormat="false" ht="12.75" hidden="false" customHeight="false" outlineLevel="1" collapsed="false">
      <c r="A114" s="206"/>
      <c r="B114" s="207"/>
      <c r="C114" s="210" t="s">
        <v>327</v>
      </c>
      <c r="D114" s="211"/>
      <c r="E114" s="212" t="n">
        <v>2.34</v>
      </c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5"/>
      <c r="Z114" s="205"/>
      <c r="AA114" s="205"/>
      <c r="AB114" s="205"/>
      <c r="AC114" s="205"/>
      <c r="AD114" s="205"/>
      <c r="AE114" s="205"/>
      <c r="AF114" s="205"/>
      <c r="AG114" s="205" t="s">
        <v>220</v>
      </c>
      <c r="AH114" s="205" t="n">
        <v>0</v>
      </c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customFormat="false" ht="22.5" hidden="false" customHeight="false" outlineLevel="1" collapsed="false">
      <c r="A115" s="196" t="n">
        <v>22</v>
      </c>
      <c r="B115" s="197" t="s">
        <v>328</v>
      </c>
      <c r="C115" s="198" t="s">
        <v>329</v>
      </c>
      <c r="D115" s="199" t="s">
        <v>211</v>
      </c>
      <c r="E115" s="200" t="n">
        <v>8.70675</v>
      </c>
      <c r="F115" s="201"/>
      <c r="G115" s="202" t="n">
        <f aca="false">ROUND(E115*F115,2)</f>
        <v>0</v>
      </c>
      <c r="H115" s="201"/>
      <c r="I115" s="202" t="n">
        <f aca="false">ROUND(E115*H115,2)</f>
        <v>0</v>
      </c>
      <c r="J115" s="201"/>
      <c r="K115" s="202" t="n">
        <f aca="false">ROUND(E115*J115,2)</f>
        <v>0</v>
      </c>
      <c r="L115" s="202" t="n">
        <v>21</v>
      </c>
      <c r="M115" s="202" t="n">
        <f aca="false">G115*(1+L115/100)</f>
        <v>0</v>
      </c>
      <c r="N115" s="202" t="n">
        <v>1.62836</v>
      </c>
      <c r="O115" s="202" t="n">
        <f aca="false">ROUND(E115*N115,2)</f>
        <v>14.18</v>
      </c>
      <c r="P115" s="202" t="n">
        <v>0</v>
      </c>
      <c r="Q115" s="202" t="n">
        <f aca="false">ROUND(E115*P115,2)</f>
        <v>0</v>
      </c>
      <c r="R115" s="202" t="s">
        <v>303</v>
      </c>
      <c r="S115" s="202" t="s">
        <v>213</v>
      </c>
      <c r="T115" s="203" t="s">
        <v>213</v>
      </c>
      <c r="U115" s="204" t="n">
        <v>3.938</v>
      </c>
      <c r="V115" s="204" t="n">
        <f aca="false">ROUND(E115*U115,2)</f>
        <v>34.29</v>
      </c>
      <c r="W115" s="204"/>
      <c r="X115" s="204" t="s">
        <v>165</v>
      </c>
      <c r="Y115" s="205"/>
      <c r="Z115" s="205"/>
      <c r="AA115" s="205"/>
      <c r="AB115" s="205"/>
      <c r="AC115" s="205"/>
      <c r="AD115" s="205"/>
      <c r="AE115" s="205"/>
      <c r="AF115" s="205"/>
      <c r="AG115" s="205" t="s">
        <v>214</v>
      </c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</row>
    <row r="116" customFormat="false" ht="12.75" hidden="false" customHeight="true" outlineLevel="1" collapsed="false">
      <c r="A116" s="206"/>
      <c r="B116" s="207"/>
      <c r="C116" s="208" t="s">
        <v>324</v>
      </c>
      <c r="D116" s="208"/>
      <c r="E116" s="208"/>
      <c r="F116" s="208"/>
      <c r="G116" s="208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5"/>
      <c r="Z116" s="205"/>
      <c r="AA116" s="205"/>
      <c r="AB116" s="205"/>
      <c r="AC116" s="205"/>
      <c r="AD116" s="205"/>
      <c r="AE116" s="205"/>
      <c r="AF116" s="205"/>
      <c r="AG116" s="205" t="s">
        <v>216</v>
      </c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</row>
    <row r="117" customFormat="false" ht="12.75" hidden="false" customHeight="true" outlineLevel="1" collapsed="false">
      <c r="A117" s="206"/>
      <c r="B117" s="207"/>
      <c r="C117" s="209" t="s">
        <v>324</v>
      </c>
      <c r="D117" s="209"/>
      <c r="E117" s="209"/>
      <c r="F117" s="209"/>
      <c r="G117" s="209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5"/>
      <c r="Z117" s="205"/>
      <c r="AA117" s="205"/>
      <c r="AB117" s="205"/>
      <c r="AC117" s="205"/>
      <c r="AD117" s="205"/>
      <c r="AE117" s="205"/>
      <c r="AF117" s="205"/>
      <c r="AG117" s="205" t="s">
        <v>217</v>
      </c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customFormat="false" ht="12.75" hidden="false" customHeight="false" outlineLevel="1" collapsed="false">
      <c r="A118" s="206"/>
      <c r="B118" s="207"/>
      <c r="C118" s="210" t="s">
        <v>330</v>
      </c>
      <c r="D118" s="211"/>
      <c r="E118" s="212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5"/>
      <c r="Z118" s="205"/>
      <c r="AA118" s="205"/>
      <c r="AB118" s="205"/>
      <c r="AC118" s="205"/>
      <c r="AD118" s="205"/>
      <c r="AE118" s="205"/>
      <c r="AF118" s="205"/>
      <c r="AG118" s="205" t="s">
        <v>220</v>
      </c>
      <c r="AH118" s="205" t="n">
        <v>0</v>
      </c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customFormat="false" ht="12.75" hidden="false" customHeight="false" outlineLevel="1" collapsed="false">
      <c r="A119" s="206"/>
      <c r="B119" s="207"/>
      <c r="C119" s="210" t="s">
        <v>331</v>
      </c>
      <c r="D119" s="211"/>
      <c r="E119" s="212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5"/>
      <c r="Z119" s="205"/>
      <c r="AA119" s="205"/>
      <c r="AB119" s="205"/>
      <c r="AC119" s="205"/>
      <c r="AD119" s="205"/>
      <c r="AE119" s="205"/>
      <c r="AF119" s="205"/>
      <c r="AG119" s="205" t="s">
        <v>220</v>
      </c>
      <c r="AH119" s="205" t="n">
        <v>0</v>
      </c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customFormat="false" ht="12.75" hidden="false" customHeight="false" outlineLevel="1" collapsed="false">
      <c r="A120" s="206"/>
      <c r="B120" s="207"/>
      <c r="C120" s="210" t="s">
        <v>332</v>
      </c>
      <c r="D120" s="211"/>
      <c r="E120" s="212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5"/>
      <c r="Z120" s="205"/>
      <c r="AA120" s="205"/>
      <c r="AB120" s="205"/>
      <c r="AC120" s="205"/>
      <c r="AD120" s="205"/>
      <c r="AE120" s="205"/>
      <c r="AF120" s="205"/>
      <c r="AG120" s="205" t="s">
        <v>220</v>
      </c>
      <c r="AH120" s="205" t="n">
        <v>0</v>
      </c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customFormat="false" ht="12.75" hidden="false" customHeight="false" outlineLevel="1" collapsed="false">
      <c r="A121" s="206"/>
      <c r="B121" s="207"/>
      <c r="C121" s="210" t="s">
        <v>333</v>
      </c>
      <c r="D121" s="211"/>
      <c r="E121" s="212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5"/>
      <c r="Z121" s="205"/>
      <c r="AA121" s="205"/>
      <c r="AB121" s="205"/>
      <c r="AC121" s="205"/>
      <c r="AD121" s="205"/>
      <c r="AE121" s="205"/>
      <c r="AF121" s="205"/>
      <c r="AG121" s="205" t="s">
        <v>220</v>
      </c>
      <c r="AH121" s="205" t="n">
        <v>0</v>
      </c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</row>
    <row r="122" customFormat="false" ht="12.75" hidden="false" customHeight="false" outlineLevel="1" collapsed="false">
      <c r="A122" s="206"/>
      <c r="B122" s="207"/>
      <c r="C122" s="210" t="s">
        <v>334</v>
      </c>
      <c r="D122" s="211"/>
      <c r="E122" s="212" t="n">
        <v>8.71</v>
      </c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5"/>
      <c r="Z122" s="205"/>
      <c r="AA122" s="205"/>
      <c r="AB122" s="205"/>
      <c r="AC122" s="205"/>
      <c r="AD122" s="205"/>
      <c r="AE122" s="205"/>
      <c r="AF122" s="205"/>
      <c r="AG122" s="205" t="s">
        <v>220</v>
      </c>
      <c r="AH122" s="205" t="n">
        <v>0</v>
      </c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</row>
    <row r="123" customFormat="false" ht="33.75" hidden="false" customHeight="false" outlineLevel="1" collapsed="false">
      <c r="A123" s="196" t="n">
        <v>23</v>
      </c>
      <c r="B123" s="197" t="s">
        <v>335</v>
      </c>
      <c r="C123" s="198" t="s">
        <v>336</v>
      </c>
      <c r="D123" s="199" t="s">
        <v>294</v>
      </c>
      <c r="E123" s="200" t="n">
        <v>52.8125</v>
      </c>
      <c r="F123" s="201"/>
      <c r="G123" s="202" t="n">
        <f aca="false">ROUND(E123*F123,2)</f>
        <v>0</v>
      </c>
      <c r="H123" s="201"/>
      <c r="I123" s="202" t="n">
        <f aca="false">ROUND(E123*H123,2)</f>
        <v>0</v>
      </c>
      <c r="J123" s="201"/>
      <c r="K123" s="202" t="n">
        <f aca="false">ROUND(E123*J123,2)</f>
        <v>0</v>
      </c>
      <c r="L123" s="202" t="n">
        <v>21</v>
      </c>
      <c r="M123" s="202" t="n">
        <f aca="false">G123*(1+L123/100)</f>
        <v>0</v>
      </c>
      <c r="N123" s="202" t="n">
        <v>0.24951</v>
      </c>
      <c r="O123" s="202" t="n">
        <f aca="false">ROUND(E123*N123,2)</f>
        <v>13.18</v>
      </c>
      <c r="P123" s="202" t="n">
        <v>0</v>
      </c>
      <c r="Q123" s="202" t="n">
        <f aca="false">ROUND(E123*P123,2)</f>
        <v>0</v>
      </c>
      <c r="R123" s="202" t="s">
        <v>273</v>
      </c>
      <c r="S123" s="202" t="s">
        <v>213</v>
      </c>
      <c r="T123" s="203" t="s">
        <v>213</v>
      </c>
      <c r="U123" s="204" t="n">
        <v>0.81</v>
      </c>
      <c r="V123" s="204" t="n">
        <f aca="false">ROUND(E123*U123,2)</f>
        <v>42.78</v>
      </c>
      <c r="W123" s="204"/>
      <c r="X123" s="204" t="s">
        <v>165</v>
      </c>
      <c r="Y123" s="205"/>
      <c r="Z123" s="205"/>
      <c r="AA123" s="205"/>
      <c r="AB123" s="205"/>
      <c r="AC123" s="205"/>
      <c r="AD123" s="205"/>
      <c r="AE123" s="205"/>
      <c r="AF123" s="205"/>
      <c r="AG123" s="205" t="s">
        <v>214</v>
      </c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customFormat="false" ht="12.75" hidden="false" customHeight="false" outlineLevel="1" collapsed="false">
      <c r="A124" s="206"/>
      <c r="B124" s="207"/>
      <c r="C124" s="210" t="s">
        <v>337</v>
      </c>
      <c r="D124" s="211"/>
      <c r="E124" s="212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5"/>
      <c r="Z124" s="205"/>
      <c r="AA124" s="205"/>
      <c r="AB124" s="205"/>
      <c r="AC124" s="205"/>
      <c r="AD124" s="205"/>
      <c r="AE124" s="205"/>
      <c r="AF124" s="205"/>
      <c r="AG124" s="205" t="s">
        <v>220</v>
      </c>
      <c r="AH124" s="205" t="n">
        <v>0</v>
      </c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</row>
    <row r="125" customFormat="false" ht="12.75" hidden="false" customHeight="false" outlineLevel="1" collapsed="false">
      <c r="A125" s="206"/>
      <c r="B125" s="207"/>
      <c r="C125" s="210" t="s">
        <v>338</v>
      </c>
      <c r="D125" s="211"/>
      <c r="E125" s="212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5"/>
      <c r="Z125" s="205"/>
      <c r="AA125" s="205"/>
      <c r="AB125" s="205"/>
      <c r="AC125" s="205"/>
      <c r="AD125" s="205"/>
      <c r="AE125" s="205"/>
      <c r="AF125" s="205"/>
      <c r="AG125" s="205" t="s">
        <v>220</v>
      </c>
      <c r="AH125" s="205" t="n">
        <v>0</v>
      </c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</row>
    <row r="126" customFormat="false" ht="12.75" hidden="false" customHeight="false" outlineLevel="1" collapsed="false">
      <c r="A126" s="206"/>
      <c r="B126" s="207"/>
      <c r="C126" s="210" t="s">
        <v>339</v>
      </c>
      <c r="D126" s="211"/>
      <c r="E126" s="212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5"/>
      <c r="Z126" s="205"/>
      <c r="AA126" s="205"/>
      <c r="AB126" s="205"/>
      <c r="AC126" s="205"/>
      <c r="AD126" s="205"/>
      <c r="AE126" s="205"/>
      <c r="AF126" s="205"/>
      <c r="AG126" s="205" t="s">
        <v>220</v>
      </c>
      <c r="AH126" s="205" t="n">
        <v>0</v>
      </c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</row>
    <row r="127" customFormat="false" ht="12.75" hidden="false" customHeight="false" outlineLevel="1" collapsed="false">
      <c r="A127" s="206"/>
      <c r="B127" s="207"/>
      <c r="C127" s="210" t="s">
        <v>340</v>
      </c>
      <c r="D127" s="211"/>
      <c r="E127" s="212" t="n">
        <v>52.81</v>
      </c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5"/>
      <c r="Z127" s="205"/>
      <c r="AA127" s="205"/>
      <c r="AB127" s="205"/>
      <c r="AC127" s="205"/>
      <c r="AD127" s="205"/>
      <c r="AE127" s="205"/>
      <c r="AF127" s="205"/>
      <c r="AG127" s="205" t="s">
        <v>220</v>
      </c>
      <c r="AH127" s="205" t="n">
        <v>0</v>
      </c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</row>
    <row r="128" customFormat="false" ht="22.5" hidden="false" customHeight="false" outlineLevel="1" collapsed="false">
      <c r="A128" s="196" t="n">
        <v>24</v>
      </c>
      <c r="B128" s="197" t="s">
        <v>341</v>
      </c>
      <c r="C128" s="198" t="s">
        <v>342</v>
      </c>
      <c r="D128" s="199" t="s">
        <v>343</v>
      </c>
      <c r="E128" s="200" t="n">
        <v>9</v>
      </c>
      <c r="F128" s="201"/>
      <c r="G128" s="202" t="n">
        <f aca="false">ROUND(E128*F128,2)</f>
        <v>0</v>
      </c>
      <c r="H128" s="201"/>
      <c r="I128" s="202" t="n">
        <f aca="false">ROUND(E128*H128,2)</f>
        <v>0</v>
      </c>
      <c r="J128" s="201"/>
      <c r="K128" s="202" t="n">
        <f aca="false">ROUND(E128*J128,2)</f>
        <v>0</v>
      </c>
      <c r="L128" s="202" t="n">
        <v>21</v>
      </c>
      <c r="M128" s="202" t="n">
        <f aca="false">G128*(1+L128/100)</f>
        <v>0</v>
      </c>
      <c r="N128" s="202" t="n">
        <v>0.08965</v>
      </c>
      <c r="O128" s="202" t="n">
        <f aca="false">ROUND(E128*N128,2)</f>
        <v>0.81</v>
      </c>
      <c r="P128" s="202" t="n">
        <v>0</v>
      </c>
      <c r="Q128" s="202" t="n">
        <f aca="false">ROUND(E128*P128,2)</f>
        <v>0</v>
      </c>
      <c r="R128" s="202" t="s">
        <v>273</v>
      </c>
      <c r="S128" s="202" t="s">
        <v>213</v>
      </c>
      <c r="T128" s="203" t="s">
        <v>213</v>
      </c>
      <c r="U128" s="204" t="n">
        <v>0.301</v>
      </c>
      <c r="V128" s="204" t="n">
        <f aca="false">ROUND(E128*U128,2)</f>
        <v>2.71</v>
      </c>
      <c r="W128" s="204"/>
      <c r="X128" s="204" t="s">
        <v>165</v>
      </c>
      <c r="Y128" s="205"/>
      <c r="Z128" s="205"/>
      <c r="AA128" s="205"/>
      <c r="AB128" s="205"/>
      <c r="AC128" s="205"/>
      <c r="AD128" s="205"/>
      <c r="AE128" s="205"/>
      <c r="AF128" s="205"/>
      <c r="AG128" s="205" t="s">
        <v>214</v>
      </c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</row>
    <row r="129" customFormat="false" ht="12.75" hidden="false" customHeight="true" outlineLevel="1" collapsed="false">
      <c r="A129" s="206"/>
      <c r="B129" s="207"/>
      <c r="C129" s="222" t="s">
        <v>344</v>
      </c>
      <c r="D129" s="222"/>
      <c r="E129" s="222"/>
      <c r="F129" s="222"/>
      <c r="G129" s="222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5"/>
      <c r="Z129" s="205"/>
      <c r="AA129" s="205"/>
      <c r="AB129" s="205"/>
      <c r="AC129" s="205"/>
      <c r="AD129" s="205"/>
      <c r="AE129" s="205"/>
      <c r="AF129" s="205"/>
      <c r="AG129" s="205" t="s">
        <v>217</v>
      </c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</row>
    <row r="130" customFormat="false" ht="12.75" hidden="false" customHeight="false" outlineLevel="1" collapsed="false">
      <c r="A130" s="206"/>
      <c r="B130" s="207"/>
      <c r="C130" s="210" t="s">
        <v>345</v>
      </c>
      <c r="D130" s="211"/>
      <c r="E130" s="212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5"/>
      <c r="Z130" s="205"/>
      <c r="AA130" s="205"/>
      <c r="AB130" s="205"/>
      <c r="AC130" s="205"/>
      <c r="AD130" s="205"/>
      <c r="AE130" s="205"/>
      <c r="AF130" s="205"/>
      <c r="AG130" s="205" t="s">
        <v>220</v>
      </c>
      <c r="AH130" s="205" t="n">
        <v>0</v>
      </c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</row>
    <row r="131" customFormat="false" ht="12.75" hidden="false" customHeight="false" outlineLevel="1" collapsed="false">
      <c r="A131" s="206"/>
      <c r="B131" s="207"/>
      <c r="C131" s="210" t="s">
        <v>346</v>
      </c>
      <c r="D131" s="211"/>
      <c r="E131" s="212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5"/>
      <c r="Z131" s="205"/>
      <c r="AA131" s="205"/>
      <c r="AB131" s="205"/>
      <c r="AC131" s="205"/>
      <c r="AD131" s="205"/>
      <c r="AE131" s="205"/>
      <c r="AF131" s="205"/>
      <c r="AG131" s="205" t="s">
        <v>220</v>
      </c>
      <c r="AH131" s="205" t="n">
        <v>0</v>
      </c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</row>
    <row r="132" customFormat="false" ht="12.75" hidden="false" customHeight="false" outlineLevel="1" collapsed="false">
      <c r="A132" s="206"/>
      <c r="B132" s="207"/>
      <c r="C132" s="210" t="s">
        <v>347</v>
      </c>
      <c r="D132" s="211"/>
      <c r="E132" s="212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5"/>
      <c r="Z132" s="205"/>
      <c r="AA132" s="205"/>
      <c r="AB132" s="205"/>
      <c r="AC132" s="205"/>
      <c r="AD132" s="205"/>
      <c r="AE132" s="205"/>
      <c r="AF132" s="205"/>
      <c r="AG132" s="205" t="s">
        <v>220</v>
      </c>
      <c r="AH132" s="205" t="n">
        <v>0</v>
      </c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customFormat="false" ht="12.75" hidden="false" customHeight="false" outlineLevel="1" collapsed="false">
      <c r="A133" s="206"/>
      <c r="B133" s="207"/>
      <c r="C133" s="210" t="s">
        <v>348</v>
      </c>
      <c r="D133" s="211"/>
      <c r="E133" s="212" t="n">
        <v>9</v>
      </c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5"/>
      <c r="Z133" s="205"/>
      <c r="AA133" s="205"/>
      <c r="AB133" s="205"/>
      <c r="AC133" s="205"/>
      <c r="AD133" s="205"/>
      <c r="AE133" s="205"/>
      <c r="AF133" s="205"/>
      <c r="AG133" s="205" t="s">
        <v>220</v>
      </c>
      <c r="AH133" s="205" t="n">
        <v>0</v>
      </c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</row>
    <row r="134" customFormat="false" ht="12.75" hidden="false" customHeight="false" outlineLevel="1" collapsed="false">
      <c r="A134" s="196" t="n">
        <v>25</v>
      </c>
      <c r="B134" s="197" t="s">
        <v>349</v>
      </c>
      <c r="C134" s="198" t="s">
        <v>350</v>
      </c>
      <c r="D134" s="199" t="s">
        <v>211</v>
      </c>
      <c r="E134" s="200" t="n">
        <v>2.0595</v>
      </c>
      <c r="F134" s="201"/>
      <c r="G134" s="202" t="n">
        <f aca="false">ROUND(E134*F134,2)</f>
        <v>0</v>
      </c>
      <c r="H134" s="201"/>
      <c r="I134" s="202" t="n">
        <f aca="false">ROUND(E134*H134,2)</f>
        <v>0</v>
      </c>
      <c r="J134" s="201"/>
      <c r="K134" s="202" t="n">
        <f aca="false">ROUND(E134*J134,2)</f>
        <v>0</v>
      </c>
      <c r="L134" s="202" t="n">
        <v>21</v>
      </c>
      <c r="M134" s="202" t="n">
        <f aca="false">G134*(1+L134/100)</f>
        <v>0</v>
      </c>
      <c r="N134" s="202" t="n">
        <v>1.6824</v>
      </c>
      <c r="O134" s="202" t="n">
        <f aca="false">ROUND(E134*N134,2)</f>
        <v>3.46</v>
      </c>
      <c r="P134" s="202" t="n">
        <v>0</v>
      </c>
      <c r="Q134" s="202" t="n">
        <f aca="false">ROUND(E134*P134,2)</f>
        <v>0</v>
      </c>
      <c r="R134" s="202" t="s">
        <v>303</v>
      </c>
      <c r="S134" s="202" t="s">
        <v>213</v>
      </c>
      <c r="T134" s="203" t="s">
        <v>213</v>
      </c>
      <c r="U134" s="204" t="n">
        <v>6.868</v>
      </c>
      <c r="V134" s="204" t="n">
        <f aca="false">ROUND(E134*U134,2)</f>
        <v>14.14</v>
      </c>
      <c r="W134" s="204"/>
      <c r="X134" s="204" t="s">
        <v>165</v>
      </c>
      <c r="Y134" s="205"/>
      <c r="Z134" s="205"/>
      <c r="AA134" s="205"/>
      <c r="AB134" s="205"/>
      <c r="AC134" s="205"/>
      <c r="AD134" s="205"/>
      <c r="AE134" s="205"/>
      <c r="AF134" s="205"/>
      <c r="AG134" s="205" t="s">
        <v>214</v>
      </c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</row>
    <row r="135" customFormat="false" ht="12.75" hidden="false" customHeight="true" outlineLevel="1" collapsed="false">
      <c r="A135" s="206"/>
      <c r="B135" s="207"/>
      <c r="C135" s="208" t="s">
        <v>351</v>
      </c>
      <c r="D135" s="208"/>
      <c r="E135" s="208"/>
      <c r="F135" s="208"/>
      <c r="G135" s="208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5"/>
      <c r="Z135" s="205"/>
      <c r="AA135" s="205"/>
      <c r="AB135" s="205"/>
      <c r="AC135" s="205"/>
      <c r="AD135" s="205"/>
      <c r="AE135" s="205"/>
      <c r="AF135" s="205"/>
      <c r="AG135" s="205" t="s">
        <v>216</v>
      </c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</row>
    <row r="136" customFormat="false" ht="12.75" hidden="false" customHeight="true" outlineLevel="1" collapsed="false">
      <c r="A136" s="206"/>
      <c r="B136" s="207"/>
      <c r="C136" s="209" t="s">
        <v>351</v>
      </c>
      <c r="D136" s="209"/>
      <c r="E136" s="209"/>
      <c r="F136" s="209"/>
      <c r="G136" s="209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5"/>
      <c r="Z136" s="205"/>
      <c r="AA136" s="205"/>
      <c r="AB136" s="205"/>
      <c r="AC136" s="205"/>
      <c r="AD136" s="205"/>
      <c r="AE136" s="205"/>
      <c r="AF136" s="205"/>
      <c r="AG136" s="205" t="s">
        <v>217</v>
      </c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</row>
    <row r="137" customFormat="false" ht="12.75" hidden="false" customHeight="false" outlineLevel="1" collapsed="false">
      <c r="A137" s="206"/>
      <c r="B137" s="207"/>
      <c r="C137" s="210" t="s">
        <v>352</v>
      </c>
      <c r="D137" s="211"/>
      <c r="E137" s="212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5"/>
      <c r="Z137" s="205"/>
      <c r="AA137" s="205"/>
      <c r="AB137" s="205"/>
      <c r="AC137" s="205"/>
      <c r="AD137" s="205"/>
      <c r="AE137" s="205"/>
      <c r="AF137" s="205"/>
      <c r="AG137" s="205" t="s">
        <v>220</v>
      </c>
      <c r="AH137" s="205" t="n">
        <v>0</v>
      </c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</row>
    <row r="138" customFormat="false" ht="12.75" hidden="false" customHeight="false" outlineLevel="1" collapsed="false">
      <c r="A138" s="206"/>
      <c r="B138" s="207"/>
      <c r="C138" s="210" t="s">
        <v>353</v>
      </c>
      <c r="D138" s="211"/>
      <c r="E138" s="212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5"/>
      <c r="Z138" s="205"/>
      <c r="AA138" s="205"/>
      <c r="AB138" s="205"/>
      <c r="AC138" s="205"/>
      <c r="AD138" s="205"/>
      <c r="AE138" s="205"/>
      <c r="AF138" s="205"/>
      <c r="AG138" s="205" t="s">
        <v>220</v>
      </c>
      <c r="AH138" s="205" t="n">
        <v>0</v>
      </c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</row>
    <row r="139" customFormat="false" ht="12.75" hidden="false" customHeight="false" outlineLevel="1" collapsed="false">
      <c r="A139" s="206"/>
      <c r="B139" s="207"/>
      <c r="C139" s="210" t="s">
        <v>354</v>
      </c>
      <c r="D139" s="211"/>
      <c r="E139" s="212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5"/>
      <c r="Z139" s="205"/>
      <c r="AA139" s="205"/>
      <c r="AB139" s="205"/>
      <c r="AC139" s="205"/>
      <c r="AD139" s="205"/>
      <c r="AE139" s="205"/>
      <c r="AF139" s="205"/>
      <c r="AG139" s="205" t="s">
        <v>220</v>
      </c>
      <c r="AH139" s="205" t="n">
        <v>0</v>
      </c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</row>
    <row r="140" customFormat="false" ht="12.75" hidden="false" customHeight="false" outlineLevel="1" collapsed="false">
      <c r="A140" s="206"/>
      <c r="B140" s="207"/>
      <c r="C140" s="210" t="s">
        <v>355</v>
      </c>
      <c r="D140" s="211"/>
      <c r="E140" s="212" t="n">
        <v>2.06</v>
      </c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5"/>
      <c r="Z140" s="205"/>
      <c r="AA140" s="205"/>
      <c r="AB140" s="205"/>
      <c r="AC140" s="205"/>
      <c r="AD140" s="205"/>
      <c r="AE140" s="205"/>
      <c r="AF140" s="205"/>
      <c r="AG140" s="205" t="s">
        <v>220</v>
      </c>
      <c r="AH140" s="205" t="n">
        <v>0</v>
      </c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</row>
    <row r="141" customFormat="false" ht="12.75" hidden="false" customHeight="false" outlineLevel="1" collapsed="false">
      <c r="A141" s="196" t="n">
        <v>26</v>
      </c>
      <c r="B141" s="197" t="s">
        <v>356</v>
      </c>
      <c r="C141" s="198" t="s">
        <v>357</v>
      </c>
      <c r="D141" s="199" t="s">
        <v>261</v>
      </c>
      <c r="E141" s="200" t="n">
        <v>0.92872</v>
      </c>
      <c r="F141" s="201"/>
      <c r="G141" s="202" t="n">
        <f aca="false">ROUND(E141*F141,2)</f>
        <v>0</v>
      </c>
      <c r="H141" s="201"/>
      <c r="I141" s="202" t="n">
        <f aca="false">ROUND(E141*H141,2)</f>
        <v>0</v>
      </c>
      <c r="J141" s="201"/>
      <c r="K141" s="202" t="n">
        <f aca="false">ROUND(E141*J141,2)</f>
        <v>0</v>
      </c>
      <c r="L141" s="202" t="n">
        <v>21</v>
      </c>
      <c r="M141" s="202" t="n">
        <f aca="false">G141*(1+L141/100)</f>
        <v>0</v>
      </c>
      <c r="N141" s="202" t="n">
        <v>1.09</v>
      </c>
      <c r="O141" s="202" t="n">
        <f aca="false">ROUND(E141*N141,2)</f>
        <v>1.01</v>
      </c>
      <c r="P141" s="202" t="n">
        <v>0</v>
      </c>
      <c r="Q141" s="202" t="n">
        <f aca="false">ROUND(E141*P141,2)</f>
        <v>0</v>
      </c>
      <c r="R141" s="202" t="s">
        <v>303</v>
      </c>
      <c r="S141" s="202" t="s">
        <v>213</v>
      </c>
      <c r="T141" s="203" t="s">
        <v>213</v>
      </c>
      <c r="U141" s="204" t="n">
        <v>18.8</v>
      </c>
      <c r="V141" s="204" t="n">
        <f aca="false">ROUND(E141*U141,2)</f>
        <v>17.46</v>
      </c>
      <c r="W141" s="204"/>
      <c r="X141" s="204" t="s">
        <v>165</v>
      </c>
      <c r="Y141" s="205"/>
      <c r="Z141" s="205"/>
      <c r="AA141" s="205"/>
      <c r="AB141" s="205"/>
      <c r="AC141" s="205"/>
      <c r="AD141" s="205"/>
      <c r="AE141" s="205"/>
      <c r="AF141" s="205"/>
      <c r="AG141" s="205" t="s">
        <v>214</v>
      </c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</row>
    <row r="142" customFormat="false" ht="12.75" hidden="false" customHeight="true" outlineLevel="1" collapsed="false">
      <c r="A142" s="206"/>
      <c r="B142" s="207"/>
      <c r="C142" s="208" t="s">
        <v>358</v>
      </c>
      <c r="D142" s="208"/>
      <c r="E142" s="208"/>
      <c r="F142" s="208"/>
      <c r="G142" s="208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5"/>
      <c r="Z142" s="205"/>
      <c r="AA142" s="205"/>
      <c r="AB142" s="205"/>
      <c r="AC142" s="205"/>
      <c r="AD142" s="205"/>
      <c r="AE142" s="205"/>
      <c r="AF142" s="205"/>
      <c r="AG142" s="205" t="s">
        <v>216</v>
      </c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</row>
    <row r="143" customFormat="false" ht="12.75" hidden="false" customHeight="true" outlineLevel="1" collapsed="false">
      <c r="A143" s="206"/>
      <c r="B143" s="207"/>
      <c r="C143" s="209" t="s">
        <v>358</v>
      </c>
      <c r="D143" s="209"/>
      <c r="E143" s="209"/>
      <c r="F143" s="209"/>
      <c r="G143" s="209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5"/>
      <c r="Z143" s="205"/>
      <c r="AA143" s="205"/>
      <c r="AB143" s="205"/>
      <c r="AC143" s="205"/>
      <c r="AD143" s="205"/>
      <c r="AE143" s="205"/>
      <c r="AF143" s="205"/>
      <c r="AG143" s="205" t="s">
        <v>217</v>
      </c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</row>
    <row r="144" customFormat="false" ht="12.75" hidden="false" customHeight="false" outlineLevel="1" collapsed="false">
      <c r="A144" s="206"/>
      <c r="B144" s="207"/>
      <c r="C144" s="210" t="s">
        <v>359</v>
      </c>
      <c r="D144" s="211"/>
      <c r="E144" s="212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5"/>
      <c r="Z144" s="205"/>
      <c r="AA144" s="205"/>
      <c r="AB144" s="205"/>
      <c r="AC144" s="205"/>
      <c r="AD144" s="205"/>
      <c r="AE144" s="205"/>
      <c r="AF144" s="205"/>
      <c r="AG144" s="205" t="s">
        <v>220</v>
      </c>
      <c r="AH144" s="205" t="n">
        <v>0</v>
      </c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</row>
    <row r="145" customFormat="false" ht="12.75" hidden="false" customHeight="false" outlineLevel="1" collapsed="false">
      <c r="A145" s="206"/>
      <c r="B145" s="207"/>
      <c r="C145" s="210" t="s">
        <v>360</v>
      </c>
      <c r="D145" s="211"/>
      <c r="E145" s="212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5"/>
      <c r="Z145" s="205"/>
      <c r="AA145" s="205"/>
      <c r="AB145" s="205"/>
      <c r="AC145" s="205"/>
      <c r="AD145" s="205"/>
      <c r="AE145" s="205"/>
      <c r="AF145" s="205"/>
      <c r="AG145" s="205" t="s">
        <v>220</v>
      </c>
      <c r="AH145" s="205" t="n">
        <v>0</v>
      </c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</row>
    <row r="146" customFormat="false" ht="12.75" hidden="false" customHeight="false" outlineLevel="1" collapsed="false">
      <c r="A146" s="206"/>
      <c r="B146" s="207"/>
      <c r="C146" s="210" t="s">
        <v>361</v>
      </c>
      <c r="D146" s="211"/>
      <c r="E146" s="212" t="n">
        <v>0.93</v>
      </c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5"/>
      <c r="Z146" s="205"/>
      <c r="AA146" s="205"/>
      <c r="AB146" s="205"/>
      <c r="AC146" s="205"/>
      <c r="AD146" s="205"/>
      <c r="AE146" s="205"/>
      <c r="AF146" s="205"/>
      <c r="AG146" s="205" t="s">
        <v>220</v>
      </c>
      <c r="AH146" s="205" t="n">
        <v>0</v>
      </c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</row>
    <row r="147" customFormat="false" ht="12.75" hidden="false" customHeight="false" outlineLevel="1" collapsed="false">
      <c r="A147" s="196" t="n">
        <v>27</v>
      </c>
      <c r="B147" s="197" t="s">
        <v>362</v>
      </c>
      <c r="C147" s="198" t="s">
        <v>363</v>
      </c>
      <c r="D147" s="199" t="s">
        <v>211</v>
      </c>
      <c r="E147" s="200" t="n">
        <v>0.132</v>
      </c>
      <c r="F147" s="201"/>
      <c r="G147" s="202" t="n">
        <f aca="false">ROUND(E147*F147,2)</f>
        <v>0</v>
      </c>
      <c r="H147" s="201"/>
      <c r="I147" s="202" t="n">
        <f aca="false">ROUND(E147*H147,2)</f>
        <v>0</v>
      </c>
      <c r="J147" s="201"/>
      <c r="K147" s="202" t="n">
        <f aca="false">ROUND(E147*J147,2)</f>
        <v>0</v>
      </c>
      <c r="L147" s="202" t="n">
        <v>21</v>
      </c>
      <c r="M147" s="202" t="n">
        <f aca="false">G147*(1+L147/100)</f>
        <v>0</v>
      </c>
      <c r="N147" s="202" t="n">
        <v>2.66358</v>
      </c>
      <c r="O147" s="202" t="n">
        <f aca="false">ROUND(E147*N147,2)</f>
        <v>0.35</v>
      </c>
      <c r="P147" s="202" t="n">
        <v>0</v>
      </c>
      <c r="Q147" s="202" t="n">
        <f aca="false">ROUND(E147*P147,2)</f>
        <v>0</v>
      </c>
      <c r="R147" s="202" t="s">
        <v>303</v>
      </c>
      <c r="S147" s="202" t="s">
        <v>213</v>
      </c>
      <c r="T147" s="203" t="s">
        <v>213</v>
      </c>
      <c r="U147" s="204" t="n">
        <v>8.793</v>
      </c>
      <c r="V147" s="204" t="n">
        <f aca="false">ROUND(E147*U147,2)</f>
        <v>1.16</v>
      </c>
      <c r="W147" s="204"/>
      <c r="X147" s="204" t="s">
        <v>165</v>
      </c>
      <c r="Y147" s="205"/>
      <c r="Z147" s="205"/>
      <c r="AA147" s="205"/>
      <c r="AB147" s="205"/>
      <c r="AC147" s="205"/>
      <c r="AD147" s="205"/>
      <c r="AE147" s="205"/>
      <c r="AF147" s="205"/>
      <c r="AG147" s="205" t="s">
        <v>214</v>
      </c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</row>
    <row r="148" customFormat="false" ht="12.75" hidden="false" customHeight="true" outlineLevel="1" collapsed="false">
      <c r="A148" s="206"/>
      <c r="B148" s="207"/>
      <c r="C148" s="208" t="s">
        <v>364</v>
      </c>
      <c r="D148" s="208"/>
      <c r="E148" s="208"/>
      <c r="F148" s="208"/>
      <c r="G148" s="208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5"/>
      <c r="Z148" s="205"/>
      <c r="AA148" s="205"/>
      <c r="AB148" s="205"/>
      <c r="AC148" s="205"/>
      <c r="AD148" s="205"/>
      <c r="AE148" s="205"/>
      <c r="AF148" s="205"/>
      <c r="AG148" s="205" t="s">
        <v>216</v>
      </c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</row>
    <row r="149" customFormat="false" ht="12.75" hidden="false" customHeight="true" outlineLevel="1" collapsed="false">
      <c r="A149" s="206"/>
      <c r="B149" s="207"/>
      <c r="C149" s="209" t="s">
        <v>364</v>
      </c>
      <c r="D149" s="209"/>
      <c r="E149" s="209"/>
      <c r="F149" s="209"/>
      <c r="G149" s="209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5"/>
      <c r="Z149" s="205"/>
      <c r="AA149" s="205"/>
      <c r="AB149" s="205"/>
      <c r="AC149" s="205"/>
      <c r="AD149" s="205"/>
      <c r="AE149" s="205"/>
      <c r="AF149" s="205"/>
      <c r="AG149" s="205" t="s">
        <v>217</v>
      </c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</row>
    <row r="150" customFormat="false" ht="12.75" hidden="false" customHeight="false" outlineLevel="1" collapsed="false">
      <c r="A150" s="206"/>
      <c r="B150" s="207"/>
      <c r="C150" s="210" t="s">
        <v>365</v>
      </c>
      <c r="D150" s="211"/>
      <c r="E150" s="212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5"/>
      <c r="Z150" s="205"/>
      <c r="AA150" s="205"/>
      <c r="AB150" s="205"/>
      <c r="AC150" s="205"/>
      <c r="AD150" s="205"/>
      <c r="AE150" s="205"/>
      <c r="AF150" s="205"/>
      <c r="AG150" s="205" t="s">
        <v>220</v>
      </c>
      <c r="AH150" s="205" t="n">
        <v>0</v>
      </c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</row>
    <row r="151" customFormat="false" ht="12.75" hidden="false" customHeight="false" outlineLevel="1" collapsed="false">
      <c r="A151" s="206"/>
      <c r="B151" s="207"/>
      <c r="C151" s="210" t="s">
        <v>366</v>
      </c>
      <c r="D151" s="211"/>
      <c r="E151" s="212" t="n">
        <v>0.13</v>
      </c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5"/>
      <c r="Z151" s="205"/>
      <c r="AA151" s="205"/>
      <c r="AB151" s="205"/>
      <c r="AC151" s="205"/>
      <c r="AD151" s="205"/>
      <c r="AE151" s="205"/>
      <c r="AF151" s="205"/>
      <c r="AG151" s="205" t="s">
        <v>220</v>
      </c>
      <c r="AH151" s="205" t="n">
        <v>0</v>
      </c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</row>
    <row r="152" customFormat="false" ht="22.5" hidden="false" customHeight="false" outlineLevel="1" collapsed="false">
      <c r="A152" s="196" t="n">
        <v>28</v>
      </c>
      <c r="B152" s="197" t="s">
        <v>367</v>
      </c>
      <c r="C152" s="198" t="s">
        <v>368</v>
      </c>
      <c r="D152" s="199" t="s">
        <v>211</v>
      </c>
      <c r="E152" s="200" t="n">
        <v>10.726</v>
      </c>
      <c r="F152" s="201"/>
      <c r="G152" s="202" t="n">
        <f aca="false">ROUND(E152*F152,2)</f>
        <v>0</v>
      </c>
      <c r="H152" s="201"/>
      <c r="I152" s="202" t="n">
        <f aca="false">ROUND(E152*H152,2)</f>
        <v>0</v>
      </c>
      <c r="J152" s="201"/>
      <c r="K152" s="202" t="n">
        <f aca="false">ROUND(E152*J152,2)</f>
        <v>0</v>
      </c>
      <c r="L152" s="202" t="n">
        <v>21</v>
      </c>
      <c r="M152" s="202" t="n">
        <f aca="false">G152*(1+L152/100)</f>
        <v>0</v>
      </c>
      <c r="N152" s="202" t="n">
        <v>1.6865</v>
      </c>
      <c r="O152" s="202" t="n">
        <f aca="false">ROUND(E152*N152,2)</f>
        <v>18.09</v>
      </c>
      <c r="P152" s="202" t="n">
        <v>0</v>
      </c>
      <c r="Q152" s="202" t="n">
        <f aca="false">ROUND(E152*P152,2)</f>
        <v>0</v>
      </c>
      <c r="R152" s="202" t="s">
        <v>273</v>
      </c>
      <c r="S152" s="202" t="s">
        <v>213</v>
      </c>
      <c r="T152" s="203" t="s">
        <v>213</v>
      </c>
      <c r="U152" s="204" t="n">
        <v>5.586</v>
      </c>
      <c r="V152" s="204" t="n">
        <f aca="false">ROUND(E152*U152,2)</f>
        <v>59.92</v>
      </c>
      <c r="W152" s="204"/>
      <c r="X152" s="204" t="s">
        <v>165</v>
      </c>
      <c r="Y152" s="205"/>
      <c r="Z152" s="205"/>
      <c r="AA152" s="205"/>
      <c r="AB152" s="205"/>
      <c r="AC152" s="205"/>
      <c r="AD152" s="205"/>
      <c r="AE152" s="205"/>
      <c r="AF152" s="205"/>
      <c r="AG152" s="205" t="s">
        <v>214</v>
      </c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</row>
    <row r="153" customFormat="false" ht="12.75" hidden="false" customHeight="true" outlineLevel="1" collapsed="false">
      <c r="A153" s="206"/>
      <c r="B153" s="207"/>
      <c r="C153" s="208" t="s">
        <v>369</v>
      </c>
      <c r="D153" s="208"/>
      <c r="E153" s="208"/>
      <c r="F153" s="208"/>
      <c r="G153" s="208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5"/>
      <c r="Z153" s="205"/>
      <c r="AA153" s="205"/>
      <c r="AB153" s="205"/>
      <c r="AC153" s="205"/>
      <c r="AD153" s="205"/>
      <c r="AE153" s="205"/>
      <c r="AF153" s="205"/>
      <c r="AG153" s="205" t="s">
        <v>216</v>
      </c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13" t="str">
        <f aca="false">C153</f>
        <v>volně stojících čtyřhranných až osmihranných (průřezu čtverce, T, nebo kříže), pravoúhlých pod omítku anebo režné (bez spárování)</v>
      </c>
      <c r="BB153" s="205"/>
      <c r="BC153" s="205"/>
      <c r="BD153" s="205"/>
      <c r="BE153" s="205"/>
      <c r="BF153" s="205"/>
      <c r="BG153" s="205"/>
      <c r="BH153" s="205"/>
    </row>
    <row r="154" customFormat="false" ht="12.75" hidden="false" customHeight="true" outlineLevel="1" collapsed="false">
      <c r="A154" s="206"/>
      <c r="B154" s="207"/>
      <c r="C154" s="209" t="s">
        <v>369</v>
      </c>
      <c r="D154" s="209"/>
      <c r="E154" s="209"/>
      <c r="F154" s="209"/>
      <c r="G154" s="209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5"/>
      <c r="Z154" s="205"/>
      <c r="AA154" s="205"/>
      <c r="AB154" s="205"/>
      <c r="AC154" s="205"/>
      <c r="AD154" s="205"/>
      <c r="AE154" s="205"/>
      <c r="AF154" s="205"/>
      <c r="AG154" s="205" t="s">
        <v>217</v>
      </c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13" t="str">
        <f aca="false">C154</f>
        <v>volně stojících čtyřhranných až osmihranných (průřezu čtverce, T, nebo kříže), pravoúhlých pod omítku anebo režné (bez spárování)</v>
      </c>
      <c r="BB154" s="205"/>
      <c r="BC154" s="205"/>
      <c r="BD154" s="205"/>
      <c r="BE154" s="205"/>
      <c r="BF154" s="205"/>
      <c r="BG154" s="205"/>
      <c r="BH154" s="205"/>
    </row>
    <row r="155" customFormat="false" ht="12.75" hidden="false" customHeight="false" outlineLevel="1" collapsed="false">
      <c r="A155" s="206"/>
      <c r="B155" s="207"/>
      <c r="C155" s="210" t="s">
        <v>370</v>
      </c>
      <c r="D155" s="211"/>
      <c r="E155" s="212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5"/>
      <c r="Z155" s="205"/>
      <c r="AA155" s="205"/>
      <c r="AB155" s="205"/>
      <c r="AC155" s="205"/>
      <c r="AD155" s="205"/>
      <c r="AE155" s="205"/>
      <c r="AF155" s="205"/>
      <c r="AG155" s="205" t="s">
        <v>220</v>
      </c>
      <c r="AH155" s="205" t="n">
        <v>0</v>
      </c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</row>
    <row r="156" customFormat="false" ht="12.75" hidden="false" customHeight="false" outlineLevel="1" collapsed="false">
      <c r="A156" s="206"/>
      <c r="B156" s="207"/>
      <c r="C156" s="210" t="s">
        <v>371</v>
      </c>
      <c r="D156" s="211"/>
      <c r="E156" s="212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5"/>
      <c r="Z156" s="205"/>
      <c r="AA156" s="205"/>
      <c r="AB156" s="205"/>
      <c r="AC156" s="205"/>
      <c r="AD156" s="205"/>
      <c r="AE156" s="205"/>
      <c r="AF156" s="205"/>
      <c r="AG156" s="205" t="s">
        <v>220</v>
      </c>
      <c r="AH156" s="205" t="n">
        <v>0</v>
      </c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</row>
    <row r="157" customFormat="false" ht="12.75" hidden="false" customHeight="false" outlineLevel="1" collapsed="false">
      <c r="A157" s="206"/>
      <c r="B157" s="207"/>
      <c r="C157" s="210" t="s">
        <v>372</v>
      </c>
      <c r="D157" s="211"/>
      <c r="E157" s="212" t="n">
        <v>10.73</v>
      </c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5"/>
      <c r="Z157" s="205"/>
      <c r="AA157" s="205"/>
      <c r="AB157" s="205"/>
      <c r="AC157" s="205"/>
      <c r="AD157" s="205"/>
      <c r="AE157" s="205"/>
      <c r="AF157" s="205"/>
      <c r="AG157" s="205" t="s">
        <v>220</v>
      </c>
      <c r="AH157" s="205" t="n">
        <v>0</v>
      </c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</row>
    <row r="158" customFormat="false" ht="22.5" hidden="false" customHeight="false" outlineLevel="1" collapsed="false">
      <c r="A158" s="196" t="n">
        <v>29</v>
      </c>
      <c r="B158" s="197" t="s">
        <v>373</v>
      </c>
      <c r="C158" s="198" t="s">
        <v>374</v>
      </c>
      <c r="D158" s="199" t="s">
        <v>294</v>
      </c>
      <c r="E158" s="200" t="n">
        <v>27.03</v>
      </c>
      <c r="F158" s="201"/>
      <c r="G158" s="202" t="n">
        <f aca="false">ROUND(E158*F158,2)</f>
        <v>0</v>
      </c>
      <c r="H158" s="201"/>
      <c r="I158" s="202" t="n">
        <f aca="false">ROUND(E158*H158,2)</f>
        <v>0</v>
      </c>
      <c r="J158" s="201"/>
      <c r="K158" s="202" t="n">
        <f aca="false">ROUND(E158*J158,2)</f>
        <v>0</v>
      </c>
      <c r="L158" s="202" t="n">
        <v>21</v>
      </c>
      <c r="M158" s="202" t="n">
        <f aca="false">G158*(1+L158/100)</f>
        <v>0</v>
      </c>
      <c r="N158" s="202" t="n">
        <v>0.11666</v>
      </c>
      <c r="O158" s="202" t="n">
        <f aca="false">ROUND(E158*N158,2)</f>
        <v>3.15</v>
      </c>
      <c r="P158" s="202" t="n">
        <v>0</v>
      </c>
      <c r="Q158" s="202" t="n">
        <f aca="false">ROUND(E158*P158,2)</f>
        <v>0</v>
      </c>
      <c r="R158" s="202" t="s">
        <v>273</v>
      </c>
      <c r="S158" s="202" t="s">
        <v>213</v>
      </c>
      <c r="T158" s="203" t="s">
        <v>213</v>
      </c>
      <c r="U158" s="204" t="n">
        <v>0.573</v>
      </c>
      <c r="V158" s="204" t="n">
        <f aca="false">ROUND(E158*U158,2)</f>
        <v>15.49</v>
      </c>
      <c r="W158" s="204"/>
      <c r="X158" s="204" t="s">
        <v>165</v>
      </c>
      <c r="Y158" s="205"/>
      <c r="Z158" s="205"/>
      <c r="AA158" s="205"/>
      <c r="AB158" s="205"/>
      <c r="AC158" s="205"/>
      <c r="AD158" s="205"/>
      <c r="AE158" s="205"/>
      <c r="AF158" s="205"/>
      <c r="AG158" s="205" t="s">
        <v>214</v>
      </c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</row>
    <row r="159" customFormat="false" ht="22.5" hidden="false" customHeight="true" outlineLevel="1" collapsed="false">
      <c r="A159" s="206"/>
      <c r="B159" s="207"/>
      <c r="C159" s="208" t="s">
        <v>375</v>
      </c>
      <c r="D159" s="208"/>
      <c r="E159" s="208"/>
      <c r="F159" s="208"/>
      <c r="G159" s="208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5"/>
      <c r="Z159" s="205"/>
      <c r="AA159" s="205"/>
      <c r="AB159" s="205"/>
      <c r="AC159" s="205"/>
      <c r="AD159" s="205"/>
      <c r="AE159" s="205"/>
      <c r="AF159" s="205"/>
      <c r="AG159" s="205" t="s">
        <v>216</v>
      </c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13" t="str">
        <f aca="false">C159</f>
        <v>jednoduché nebo příčky zděné do svislé dřevěné, cihelné, betonové nebo ocelové konstrukce na jakoukoliv maltu vápenocementovou (MVC) nebo cementovou (MC),</v>
      </c>
      <c r="BB159" s="205"/>
      <c r="BC159" s="205"/>
      <c r="BD159" s="205"/>
      <c r="BE159" s="205"/>
      <c r="BF159" s="205"/>
      <c r="BG159" s="205"/>
      <c r="BH159" s="205"/>
    </row>
    <row r="160" customFormat="false" ht="22.5" hidden="false" customHeight="true" outlineLevel="1" collapsed="false">
      <c r="A160" s="206"/>
      <c r="B160" s="207"/>
      <c r="C160" s="209" t="s">
        <v>375</v>
      </c>
      <c r="D160" s="209"/>
      <c r="E160" s="209"/>
      <c r="F160" s="209"/>
      <c r="G160" s="209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5"/>
      <c r="Z160" s="205"/>
      <c r="AA160" s="205"/>
      <c r="AB160" s="205"/>
      <c r="AC160" s="205"/>
      <c r="AD160" s="205"/>
      <c r="AE160" s="205"/>
      <c r="AF160" s="205"/>
      <c r="AG160" s="205" t="s">
        <v>217</v>
      </c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13" t="str">
        <f aca="false">C160</f>
        <v>jednoduché nebo příčky zděné do svislé dřevěné, cihelné, betonové nebo ocelové konstrukce na jakoukoliv maltu vápenocementovou (MVC) nebo cementovou (MC),</v>
      </c>
      <c r="BB160" s="205"/>
      <c r="BC160" s="205"/>
      <c r="BD160" s="205"/>
      <c r="BE160" s="205"/>
      <c r="BF160" s="205"/>
      <c r="BG160" s="205"/>
      <c r="BH160" s="205"/>
    </row>
    <row r="161" customFormat="false" ht="12.75" hidden="false" customHeight="false" outlineLevel="1" collapsed="false">
      <c r="A161" s="206"/>
      <c r="B161" s="207"/>
      <c r="C161" s="210" t="s">
        <v>376</v>
      </c>
      <c r="D161" s="211"/>
      <c r="E161" s="212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5"/>
      <c r="Z161" s="205"/>
      <c r="AA161" s="205"/>
      <c r="AB161" s="205"/>
      <c r="AC161" s="205"/>
      <c r="AD161" s="205"/>
      <c r="AE161" s="205"/>
      <c r="AF161" s="205"/>
      <c r="AG161" s="205" t="s">
        <v>220</v>
      </c>
      <c r="AH161" s="205" t="n">
        <v>0</v>
      </c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</row>
    <row r="162" customFormat="false" ht="12.75" hidden="false" customHeight="false" outlineLevel="1" collapsed="false">
      <c r="A162" s="206"/>
      <c r="B162" s="207"/>
      <c r="C162" s="210" t="s">
        <v>377</v>
      </c>
      <c r="D162" s="211"/>
      <c r="E162" s="212" t="n">
        <v>27.03</v>
      </c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5"/>
      <c r="Z162" s="205"/>
      <c r="AA162" s="205"/>
      <c r="AB162" s="205"/>
      <c r="AC162" s="205"/>
      <c r="AD162" s="205"/>
      <c r="AE162" s="205"/>
      <c r="AF162" s="205"/>
      <c r="AG162" s="205" t="s">
        <v>220</v>
      </c>
      <c r="AH162" s="205" t="n">
        <v>0</v>
      </c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</row>
    <row r="163" customFormat="false" ht="12.75" hidden="false" customHeight="false" outlineLevel="1" collapsed="false">
      <c r="A163" s="196" t="n">
        <v>30</v>
      </c>
      <c r="B163" s="197" t="s">
        <v>378</v>
      </c>
      <c r="C163" s="198" t="s">
        <v>379</v>
      </c>
      <c r="D163" s="199" t="s">
        <v>380</v>
      </c>
      <c r="E163" s="200" t="n">
        <v>9.3</v>
      </c>
      <c r="F163" s="201"/>
      <c r="G163" s="202" t="n">
        <f aca="false">ROUND(E163*F163,2)</f>
        <v>0</v>
      </c>
      <c r="H163" s="201"/>
      <c r="I163" s="202" t="n">
        <f aca="false">ROUND(E163*H163,2)</f>
        <v>0</v>
      </c>
      <c r="J163" s="201"/>
      <c r="K163" s="202" t="n">
        <f aca="false">ROUND(E163*J163,2)</f>
        <v>0</v>
      </c>
      <c r="L163" s="202" t="n">
        <v>21</v>
      </c>
      <c r="M163" s="202" t="n">
        <f aca="false">G163*(1+L163/100)</f>
        <v>0</v>
      </c>
      <c r="N163" s="202" t="n">
        <v>8E-005</v>
      </c>
      <c r="O163" s="202" t="n">
        <f aca="false">ROUND(E163*N163,2)</f>
        <v>0</v>
      </c>
      <c r="P163" s="202" t="n">
        <v>0</v>
      </c>
      <c r="Q163" s="202" t="n">
        <f aca="false">ROUND(E163*P163,2)</f>
        <v>0</v>
      </c>
      <c r="R163" s="202" t="s">
        <v>303</v>
      </c>
      <c r="S163" s="202" t="s">
        <v>213</v>
      </c>
      <c r="T163" s="203" t="s">
        <v>213</v>
      </c>
      <c r="U163" s="204" t="n">
        <v>0.18</v>
      </c>
      <c r="V163" s="204" t="n">
        <f aca="false">ROUND(E163*U163,2)</f>
        <v>1.67</v>
      </c>
      <c r="W163" s="204"/>
      <c r="X163" s="204" t="s">
        <v>165</v>
      </c>
      <c r="Y163" s="205"/>
      <c r="Z163" s="205"/>
      <c r="AA163" s="205"/>
      <c r="AB163" s="205"/>
      <c r="AC163" s="205"/>
      <c r="AD163" s="205"/>
      <c r="AE163" s="205"/>
      <c r="AF163" s="205"/>
      <c r="AG163" s="205" t="s">
        <v>214</v>
      </c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</row>
    <row r="164" customFormat="false" ht="12.75" hidden="false" customHeight="false" outlineLevel="1" collapsed="false">
      <c r="A164" s="206"/>
      <c r="B164" s="207"/>
      <c r="C164" s="210" t="s">
        <v>381</v>
      </c>
      <c r="D164" s="211"/>
      <c r="E164" s="212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5"/>
      <c r="Z164" s="205"/>
      <c r="AA164" s="205"/>
      <c r="AB164" s="205"/>
      <c r="AC164" s="205"/>
      <c r="AD164" s="205"/>
      <c r="AE164" s="205"/>
      <c r="AF164" s="205"/>
      <c r="AG164" s="205" t="s">
        <v>220</v>
      </c>
      <c r="AH164" s="205" t="n">
        <v>0</v>
      </c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</row>
    <row r="165" customFormat="false" ht="12.75" hidden="false" customHeight="false" outlineLevel="1" collapsed="false">
      <c r="A165" s="206"/>
      <c r="B165" s="207"/>
      <c r="C165" s="210" t="s">
        <v>382</v>
      </c>
      <c r="D165" s="211"/>
      <c r="E165" s="212" t="n">
        <v>9.3</v>
      </c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5"/>
      <c r="Z165" s="205"/>
      <c r="AA165" s="205"/>
      <c r="AB165" s="205"/>
      <c r="AC165" s="205"/>
      <c r="AD165" s="205"/>
      <c r="AE165" s="205"/>
      <c r="AF165" s="205"/>
      <c r="AG165" s="205" t="s">
        <v>220</v>
      </c>
      <c r="AH165" s="205" t="n">
        <v>0</v>
      </c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</row>
    <row r="166" customFormat="false" ht="12.75" hidden="false" customHeight="false" outlineLevel="1" collapsed="false">
      <c r="A166" s="196" t="n">
        <v>31</v>
      </c>
      <c r="B166" s="197" t="s">
        <v>383</v>
      </c>
      <c r="C166" s="198" t="s">
        <v>384</v>
      </c>
      <c r="D166" s="199" t="s">
        <v>380</v>
      </c>
      <c r="E166" s="200" t="n">
        <v>71.4</v>
      </c>
      <c r="F166" s="201"/>
      <c r="G166" s="202" t="n">
        <f aca="false">ROUND(E166*F166,2)</f>
        <v>0</v>
      </c>
      <c r="H166" s="201"/>
      <c r="I166" s="202" t="n">
        <f aca="false">ROUND(E166*H166,2)</f>
        <v>0</v>
      </c>
      <c r="J166" s="201"/>
      <c r="K166" s="202" t="n">
        <f aca="false">ROUND(E166*J166,2)</f>
        <v>0</v>
      </c>
      <c r="L166" s="202" t="n">
        <v>21</v>
      </c>
      <c r="M166" s="202" t="n">
        <f aca="false">G166*(1+L166/100)</f>
        <v>0</v>
      </c>
      <c r="N166" s="202" t="n">
        <v>0.00102</v>
      </c>
      <c r="O166" s="202" t="n">
        <f aca="false">ROUND(E166*N166,2)</f>
        <v>0.07</v>
      </c>
      <c r="P166" s="202" t="n">
        <v>0</v>
      </c>
      <c r="Q166" s="202" t="n">
        <f aca="false">ROUND(E166*P166,2)</f>
        <v>0</v>
      </c>
      <c r="R166" s="202" t="s">
        <v>273</v>
      </c>
      <c r="S166" s="202" t="s">
        <v>213</v>
      </c>
      <c r="T166" s="203" t="s">
        <v>213</v>
      </c>
      <c r="U166" s="204" t="n">
        <v>0.223</v>
      </c>
      <c r="V166" s="204" t="n">
        <f aca="false">ROUND(E166*U166,2)</f>
        <v>15.92</v>
      </c>
      <c r="W166" s="204"/>
      <c r="X166" s="204" t="s">
        <v>165</v>
      </c>
      <c r="Y166" s="205"/>
      <c r="Z166" s="205"/>
      <c r="AA166" s="205"/>
      <c r="AB166" s="205"/>
      <c r="AC166" s="205"/>
      <c r="AD166" s="205"/>
      <c r="AE166" s="205"/>
      <c r="AF166" s="205"/>
      <c r="AG166" s="205" t="s">
        <v>214</v>
      </c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</row>
    <row r="167" customFormat="false" ht="12.75" hidden="false" customHeight="true" outlineLevel="1" collapsed="false">
      <c r="A167" s="206"/>
      <c r="B167" s="207"/>
      <c r="C167" s="208" t="s">
        <v>385</v>
      </c>
      <c r="D167" s="208"/>
      <c r="E167" s="208"/>
      <c r="F167" s="208"/>
      <c r="G167" s="208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5"/>
      <c r="Z167" s="205"/>
      <c r="AA167" s="205"/>
      <c r="AB167" s="205"/>
      <c r="AC167" s="205"/>
      <c r="AD167" s="205"/>
      <c r="AE167" s="205"/>
      <c r="AF167" s="205"/>
      <c r="AG167" s="205" t="s">
        <v>216</v>
      </c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</row>
    <row r="168" customFormat="false" ht="12.75" hidden="false" customHeight="true" outlineLevel="1" collapsed="false">
      <c r="A168" s="206"/>
      <c r="B168" s="207"/>
      <c r="C168" s="209" t="s">
        <v>385</v>
      </c>
      <c r="D168" s="209"/>
      <c r="E168" s="209"/>
      <c r="F168" s="209"/>
      <c r="G168" s="209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5"/>
      <c r="Z168" s="205"/>
      <c r="AA168" s="205"/>
      <c r="AB168" s="205"/>
      <c r="AC168" s="205"/>
      <c r="AD168" s="205"/>
      <c r="AE168" s="205"/>
      <c r="AF168" s="205"/>
      <c r="AG168" s="205" t="s">
        <v>217</v>
      </c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</row>
    <row r="169" customFormat="false" ht="12.75" hidden="false" customHeight="true" outlineLevel="1" collapsed="false">
      <c r="A169" s="206"/>
      <c r="B169" s="207"/>
      <c r="C169" s="209" t="s">
        <v>386</v>
      </c>
      <c r="D169" s="209"/>
      <c r="E169" s="209"/>
      <c r="F169" s="209"/>
      <c r="G169" s="209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5"/>
      <c r="Z169" s="205"/>
      <c r="AA169" s="205"/>
      <c r="AB169" s="205"/>
      <c r="AC169" s="205"/>
      <c r="AD169" s="205"/>
      <c r="AE169" s="205"/>
      <c r="AF169" s="205"/>
      <c r="AG169" s="205" t="s">
        <v>217</v>
      </c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</row>
    <row r="170" customFormat="false" ht="12.75" hidden="false" customHeight="false" outlineLevel="1" collapsed="false">
      <c r="A170" s="206"/>
      <c r="B170" s="207"/>
      <c r="C170" s="210" t="s">
        <v>387</v>
      </c>
      <c r="D170" s="211"/>
      <c r="E170" s="212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5"/>
      <c r="Z170" s="205"/>
      <c r="AA170" s="205"/>
      <c r="AB170" s="205"/>
      <c r="AC170" s="205"/>
      <c r="AD170" s="205"/>
      <c r="AE170" s="205"/>
      <c r="AF170" s="205"/>
      <c r="AG170" s="205" t="s">
        <v>220</v>
      </c>
      <c r="AH170" s="205" t="n">
        <v>0</v>
      </c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</row>
    <row r="171" customFormat="false" ht="12.75" hidden="false" customHeight="false" outlineLevel="1" collapsed="false">
      <c r="A171" s="206"/>
      <c r="B171" s="207"/>
      <c r="C171" s="210" t="s">
        <v>388</v>
      </c>
      <c r="D171" s="211"/>
      <c r="E171" s="212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5"/>
      <c r="Z171" s="205"/>
      <c r="AA171" s="205"/>
      <c r="AB171" s="205"/>
      <c r="AC171" s="205"/>
      <c r="AD171" s="205"/>
      <c r="AE171" s="205"/>
      <c r="AF171" s="205"/>
      <c r="AG171" s="205" t="s">
        <v>220</v>
      </c>
      <c r="AH171" s="205" t="n">
        <v>0</v>
      </c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</row>
    <row r="172" customFormat="false" ht="12.75" hidden="false" customHeight="false" outlineLevel="1" collapsed="false">
      <c r="A172" s="206"/>
      <c r="B172" s="207"/>
      <c r="C172" s="210" t="s">
        <v>389</v>
      </c>
      <c r="D172" s="211"/>
      <c r="E172" s="212" t="n">
        <v>71.4</v>
      </c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5"/>
      <c r="Z172" s="205"/>
      <c r="AA172" s="205"/>
      <c r="AB172" s="205"/>
      <c r="AC172" s="205"/>
      <c r="AD172" s="205"/>
      <c r="AE172" s="205"/>
      <c r="AF172" s="205"/>
      <c r="AG172" s="205" t="s">
        <v>220</v>
      </c>
      <c r="AH172" s="205" t="n">
        <v>0</v>
      </c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</row>
    <row r="173" customFormat="false" ht="12.75" hidden="false" customHeight="false" outlineLevel="1" collapsed="false">
      <c r="A173" s="196" t="n">
        <v>32</v>
      </c>
      <c r="B173" s="197" t="s">
        <v>390</v>
      </c>
      <c r="C173" s="198" t="s">
        <v>391</v>
      </c>
      <c r="D173" s="199" t="s">
        <v>294</v>
      </c>
      <c r="E173" s="200" t="n">
        <v>2.625</v>
      </c>
      <c r="F173" s="201"/>
      <c r="G173" s="202" t="n">
        <f aca="false">ROUND(E173*F173,2)</f>
        <v>0</v>
      </c>
      <c r="H173" s="201"/>
      <c r="I173" s="202" t="n">
        <f aca="false">ROUND(E173*H173,2)</f>
        <v>0</v>
      </c>
      <c r="J173" s="201"/>
      <c r="K173" s="202" t="n">
        <f aca="false">ROUND(E173*J173,2)</f>
        <v>0</v>
      </c>
      <c r="L173" s="202" t="n">
        <v>21</v>
      </c>
      <c r="M173" s="202" t="n">
        <f aca="false">G173*(1+L173/100)</f>
        <v>0</v>
      </c>
      <c r="N173" s="202" t="n">
        <v>0.09324</v>
      </c>
      <c r="O173" s="202" t="n">
        <f aca="false">ROUND(E173*N173,2)</f>
        <v>0.24</v>
      </c>
      <c r="P173" s="202" t="n">
        <v>0</v>
      </c>
      <c r="Q173" s="202" t="n">
        <f aca="false">ROUND(E173*P173,2)</f>
        <v>0</v>
      </c>
      <c r="R173" s="202" t="s">
        <v>273</v>
      </c>
      <c r="S173" s="202" t="s">
        <v>213</v>
      </c>
      <c r="T173" s="203" t="s">
        <v>213</v>
      </c>
      <c r="U173" s="204" t="n">
        <v>0.787</v>
      </c>
      <c r="V173" s="204" t="n">
        <f aca="false">ROUND(E173*U173,2)</f>
        <v>2.07</v>
      </c>
      <c r="W173" s="204"/>
      <c r="X173" s="204" t="s">
        <v>165</v>
      </c>
      <c r="Y173" s="205"/>
      <c r="Z173" s="205"/>
      <c r="AA173" s="205"/>
      <c r="AB173" s="205"/>
      <c r="AC173" s="205"/>
      <c r="AD173" s="205"/>
      <c r="AE173" s="205"/>
      <c r="AF173" s="205"/>
      <c r="AG173" s="205" t="s">
        <v>214</v>
      </c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</row>
    <row r="174" customFormat="false" ht="12.75" hidden="false" customHeight="false" outlineLevel="1" collapsed="false">
      <c r="A174" s="206"/>
      <c r="B174" s="207"/>
      <c r="C174" s="210" t="s">
        <v>392</v>
      </c>
      <c r="D174" s="211"/>
      <c r="E174" s="212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5"/>
      <c r="Z174" s="205"/>
      <c r="AA174" s="205"/>
      <c r="AB174" s="205"/>
      <c r="AC174" s="205"/>
      <c r="AD174" s="205"/>
      <c r="AE174" s="205"/>
      <c r="AF174" s="205"/>
      <c r="AG174" s="205" t="s">
        <v>220</v>
      </c>
      <c r="AH174" s="205" t="n">
        <v>0</v>
      </c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</row>
    <row r="175" customFormat="false" ht="12.75" hidden="false" customHeight="false" outlineLevel="1" collapsed="false">
      <c r="A175" s="206"/>
      <c r="B175" s="207"/>
      <c r="C175" s="210" t="s">
        <v>393</v>
      </c>
      <c r="D175" s="211"/>
      <c r="E175" s="212" t="n">
        <v>2.63</v>
      </c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5"/>
      <c r="Z175" s="205"/>
      <c r="AA175" s="205"/>
      <c r="AB175" s="205"/>
      <c r="AC175" s="205"/>
      <c r="AD175" s="205"/>
      <c r="AE175" s="205"/>
      <c r="AF175" s="205"/>
      <c r="AG175" s="205" t="s">
        <v>220</v>
      </c>
      <c r="AH175" s="205" t="n">
        <v>0</v>
      </c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</row>
    <row r="176" customFormat="false" ht="12.75" hidden="false" customHeight="false" outlineLevel="1" collapsed="false">
      <c r="A176" s="196" t="n">
        <v>33</v>
      </c>
      <c r="B176" s="197" t="s">
        <v>394</v>
      </c>
      <c r="C176" s="198" t="s">
        <v>395</v>
      </c>
      <c r="D176" s="199" t="s">
        <v>294</v>
      </c>
      <c r="E176" s="200" t="n">
        <v>5.91</v>
      </c>
      <c r="F176" s="201"/>
      <c r="G176" s="202" t="n">
        <f aca="false">ROUND(E176*F176,2)</f>
        <v>0</v>
      </c>
      <c r="H176" s="201"/>
      <c r="I176" s="202" t="n">
        <f aca="false">ROUND(E176*H176,2)</f>
        <v>0</v>
      </c>
      <c r="J176" s="201"/>
      <c r="K176" s="202" t="n">
        <f aca="false">ROUND(E176*J176,2)</f>
        <v>0</v>
      </c>
      <c r="L176" s="202" t="n">
        <v>21</v>
      </c>
      <c r="M176" s="202" t="n">
        <f aca="false">G176*(1+L176/100)</f>
        <v>0</v>
      </c>
      <c r="N176" s="202" t="n">
        <v>0.17444</v>
      </c>
      <c r="O176" s="202" t="n">
        <f aca="false">ROUND(E176*N176,2)</f>
        <v>1.03</v>
      </c>
      <c r="P176" s="202" t="n">
        <v>0</v>
      </c>
      <c r="Q176" s="202" t="n">
        <f aca="false">ROUND(E176*P176,2)</f>
        <v>0</v>
      </c>
      <c r="R176" s="202" t="s">
        <v>273</v>
      </c>
      <c r="S176" s="202" t="s">
        <v>213</v>
      </c>
      <c r="T176" s="203" t="s">
        <v>213</v>
      </c>
      <c r="U176" s="204" t="n">
        <v>1.21</v>
      </c>
      <c r="V176" s="204" t="n">
        <f aca="false">ROUND(E176*U176,2)</f>
        <v>7.15</v>
      </c>
      <c r="W176" s="204"/>
      <c r="X176" s="204" t="s">
        <v>165</v>
      </c>
      <c r="Y176" s="205"/>
      <c r="Z176" s="205"/>
      <c r="AA176" s="205"/>
      <c r="AB176" s="205"/>
      <c r="AC176" s="205"/>
      <c r="AD176" s="205"/>
      <c r="AE176" s="205"/>
      <c r="AF176" s="205"/>
      <c r="AG176" s="205" t="s">
        <v>214</v>
      </c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</row>
    <row r="177" customFormat="false" ht="12.75" hidden="false" customHeight="true" outlineLevel="1" collapsed="false">
      <c r="A177" s="206"/>
      <c r="B177" s="207"/>
      <c r="C177" s="208" t="s">
        <v>396</v>
      </c>
      <c r="D177" s="208"/>
      <c r="E177" s="208"/>
      <c r="F177" s="208"/>
      <c r="G177" s="208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5"/>
      <c r="Z177" s="205"/>
      <c r="AA177" s="205"/>
      <c r="AB177" s="205"/>
      <c r="AC177" s="205"/>
      <c r="AD177" s="205"/>
      <c r="AE177" s="205"/>
      <c r="AF177" s="205"/>
      <c r="AG177" s="205" t="s">
        <v>216</v>
      </c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</row>
    <row r="178" customFormat="false" ht="12.75" hidden="false" customHeight="true" outlineLevel="1" collapsed="false">
      <c r="A178" s="206"/>
      <c r="B178" s="207"/>
      <c r="C178" s="209" t="s">
        <v>396</v>
      </c>
      <c r="D178" s="209"/>
      <c r="E178" s="209"/>
      <c r="F178" s="209"/>
      <c r="G178" s="209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5"/>
      <c r="Z178" s="205"/>
      <c r="AA178" s="205"/>
      <c r="AB178" s="205"/>
      <c r="AC178" s="205"/>
      <c r="AD178" s="205"/>
      <c r="AE178" s="205"/>
      <c r="AF178" s="205"/>
      <c r="AG178" s="205" t="s">
        <v>217</v>
      </c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</row>
    <row r="179" customFormat="false" ht="12.75" hidden="false" customHeight="false" outlineLevel="1" collapsed="false">
      <c r="A179" s="206"/>
      <c r="B179" s="207"/>
      <c r="C179" s="210" t="s">
        <v>397</v>
      </c>
      <c r="D179" s="211"/>
      <c r="E179" s="212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5"/>
      <c r="Z179" s="205"/>
      <c r="AA179" s="205"/>
      <c r="AB179" s="205"/>
      <c r="AC179" s="205"/>
      <c r="AD179" s="205"/>
      <c r="AE179" s="205"/>
      <c r="AF179" s="205"/>
      <c r="AG179" s="205" t="s">
        <v>220</v>
      </c>
      <c r="AH179" s="205" t="n">
        <v>0</v>
      </c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</row>
    <row r="180" customFormat="false" ht="12.75" hidden="false" customHeight="false" outlineLevel="1" collapsed="false">
      <c r="A180" s="206"/>
      <c r="B180" s="207"/>
      <c r="C180" s="210" t="s">
        <v>398</v>
      </c>
      <c r="D180" s="211"/>
      <c r="E180" s="212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5"/>
      <c r="Z180" s="205"/>
      <c r="AA180" s="205"/>
      <c r="AB180" s="205"/>
      <c r="AC180" s="205"/>
      <c r="AD180" s="205"/>
      <c r="AE180" s="205"/>
      <c r="AF180" s="205"/>
      <c r="AG180" s="205" t="s">
        <v>220</v>
      </c>
      <c r="AH180" s="205" t="n">
        <v>0</v>
      </c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</row>
    <row r="181" customFormat="false" ht="12.75" hidden="false" customHeight="false" outlineLevel="1" collapsed="false">
      <c r="A181" s="206"/>
      <c r="B181" s="207"/>
      <c r="C181" s="210" t="s">
        <v>399</v>
      </c>
      <c r="D181" s="211"/>
      <c r="E181" s="212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5"/>
      <c r="Z181" s="205"/>
      <c r="AA181" s="205"/>
      <c r="AB181" s="205"/>
      <c r="AC181" s="205"/>
      <c r="AD181" s="205"/>
      <c r="AE181" s="205"/>
      <c r="AF181" s="205"/>
      <c r="AG181" s="205" t="s">
        <v>220</v>
      </c>
      <c r="AH181" s="205" t="n">
        <v>0</v>
      </c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</row>
    <row r="182" customFormat="false" ht="12.75" hidden="false" customHeight="false" outlineLevel="1" collapsed="false">
      <c r="A182" s="206"/>
      <c r="B182" s="207"/>
      <c r="C182" s="210" t="s">
        <v>400</v>
      </c>
      <c r="D182" s="211"/>
      <c r="E182" s="212" t="n">
        <v>5.91</v>
      </c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5"/>
      <c r="Z182" s="205"/>
      <c r="AA182" s="205"/>
      <c r="AB182" s="205"/>
      <c r="AC182" s="205"/>
      <c r="AD182" s="205"/>
      <c r="AE182" s="205"/>
      <c r="AF182" s="205"/>
      <c r="AG182" s="205" t="s">
        <v>220</v>
      </c>
      <c r="AH182" s="205" t="n">
        <v>0</v>
      </c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</row>
    <row r="183" customFormat="false" ht="22.5" hidden="false" customHeight="false" outlineLevel="1" collapsed="false">
      <c r="A183" s="196" t="n">
        <v>34</v>
      </c>
      <c r="B183" s="197" t="s">
        <v>401</v>
      </c>
      <c r="C183" s="198" t="s">
        <v>402</v>
      </c>
      <c r="D183" s="199" t="s">
        <v>294</v>
      </c>
      <c r="E183" s="200" t="n">
        <v>44.97</v>
      </c>
      <c r="F183" s="201"/>
      <c r="G183" s="202" t="n">
        <f aca="false">ROUND(E183*F183,2)</f>
        <v>0</v>
      </c>
      <c r="H183" s="201"/>
      <c r="I183" s="202" t="n">
        <f aca="false">ROUND(E183*H183,2)</f>
        <v>0</v>
      </c>
      <c r="J183" s="201"/>
      <c r="K183" s="202" t="n">
        <f aca="false">ROUND(E183*J183,2)</f>
        <v>0</v>
      </c>
      <c r="L183" s="202" t="n">
        <v>21</v>
      </c>
      <c r="M183" s="202" t="n">
        <f aca="false">G183*(1+L183/100)</f>
        <v>0</v>
      </c>
      <c r="N183" s="202" t="n">
        <v>0.19152</v>
      </c>
      <c r="O183" s="202" t="n">
        <f aca="false">ROUND(E183*N183,2)</f>
        <v>8.61</v>
      </c>
      <c r="P183" s="202" t="n">
        <v>0</v>
      </c>
      <c r="Q183" s="202" t="n">
        <f aca="false">ROUND(E183*P183,2)</f>
        <v>0</v>
      </c>
      <c r="R183" s="202" t="s">
        <v>273</v>
      </c>
      <c r="S183" s="202" t="s">
        <v>213</v>
      </c>
      <c r="T183" s="203" t="s">
        <v>213</v>
      </c>
      <c r="U183" s="204" t="n">
        <v>0.782</v>
      </c>
      <c r="V183" s="204" t="n">
        <f aca="false">ROUND(E183*U183,2)</f>
        <v>35.17</v>
      </c>
      <c r="W183" s="204"/>
      <c r="X183" s="204" t="s">
        <v>165</v>
      </c>
      <c r="Y183" s="205"/>
      <c r="Z183" s="205"/>
      <c r="AA183" s="205"/>
      <c r="AB183" s="205"/>
      <c r="AC183" s="205"/>
      <c r="AD183" s="205"/>
      <c r="AE183" s="205"/>
      <c r="AF183" s="205"/>
      <c r="AG183" s="205" t="s">
        <v>214</v>
      </c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</row>
    <row r="184" customFormat="false" ht="22.5" hidden="false" customHeight="true" outlineLevel="1" collapsed="false">
      <c r="A184" s="206"/>
      <c r="B184" s="207"/>
      <c r="C184" s="208" t="s">
        <v>403</v>
      </c>
      <c r="D184" s="208"/>
      <c r="E184" s="208"/>
      <c r="F184" s="208"/>
      <c r="G184" s="208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5"/>
      <c r="Z184" s="205"/>
      <c r="AA184" s="205"/>
      <c r="AB184" s="205"/>
      <c r="AC184" s="205"/>
      <c r="AD184" s="205"/>
      <c r="AE184" s="205"/>
      <c r="AF184" s="205"/>
      <c r="AG184" s="205" t="s">
        <v>216</v>
      </c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13" t="str">
        <f aca="false">C184</f>
        <v>se zatřenou cementovou omítkou v tl. 20 mm pod izolaci, včetně vytvoření požlábku v ohybu izolace vodorovné na svislou, na cementovou maltu MC 5 až MC 10.</v>
      </c>
      <c r="BB184" s="205"/>
      <c r="BC184" s="205"/>
      <c r="BD184" s="205"/>
      <c r="BE184" s="205"/>
      <c r="BF184" s="205"/>
      <c r="BG184" s="205"/>
      <c r="BH184" s="205"/>
    </row>
    <row r="185" customFormat="false" ht="22.5" hidden="false" customHeight="true" outlineLevel="1" collapsed="false">
      <c r="A185" s="206"/>
      <c r="B185" s="207"/>
      <c r="C185" s="209" t="s">
        <v>403</v>
      </c>
      <c r="D185" s="209"/>
      <c r="E185" s="209"/>
      <c r="F185" s="209"/>
      <c r="G185" s="209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5"/>
      <c r="Z185" s="205"/>
      <c r="AA185" s="205"/>
      <c r="AB185" s="205"/>
      <c r="AC185" s="205"/>
      <c r="AD185" s="205"/>
      <c r="AE185" s="205"/>
      <c r="AF185" s="205"/>
      <c r="AG185" s="205" t="s">
        <v>217</v>
      </c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13" t="str">
        <f aca="false">C185</f>
        <v>se zatřenou cementovou omítkou v tl. 20 mm pod izolaci, včetně vytvoření požlábku v ohybu izolace vodorovné na svislou, na cementovou maltu MC 5 až MC 10.</v>
      </c>
      <c r="BB185" s="205"/>
      <c r="BC185" s="205"/>
      <c r="BD185" s="205"/>
      <c r="BE185" s="205"/>
      <c r="BF185" s="205"/>
      <c r="BG185" s="205"/>
      <c r="BH185" s="205"/>
    </row>
    <row r="186" customFormat="false" ht="12.75" hidden="false" customHeight="false" outlineLevel="1" collapsed="false">
      <c r="A186" s="206"/>
      <c r="B186" s="207"/>
      <c r="C186" s="210" t="s">
        <v>404</v>
      </c>
      <c r="D186" s="211"/>
      <c r="E186" s="212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5"/>
      <c r="Z186" s="205"/>
      <c r="AA186" s="205"/>
      <c r="AB186" s="205"/>
      <c r="AC186" s="205"/>
      <c r="AD186" s="205"/>
      <c r="AE186" s="205"/>
      <c r="AF186" s="205"/>
      <c r="AG186" s="205" t="s">
        <v>220</v>
      </c>
      <c r="AH186" s="205" t="n">
        <v>0</v>
      </c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</row>
    <row r="187" customFormat="false" ht="12.75" hidden="false" customHeight="false" outlineLevel="1" collapsed="false">
      <c r="A187" s="206"/>
      <c r="B187" s="207"/>
      <c r="C187" s="210" t="s">
        <v>405</v>
      </c>
      <c r="D187" s="211"/>
      <c r="E187" s="212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5"/>
      <c r="Z187" s="205"/>
      <c r="AA187" s="205"/>
      <c r="AB187" s="205"/>
      <c r="AC187" s="205"/>
      <c r="AD187" s="205"/>
      <c r="AE187" s="205"/>
      <c r="AF187" s="205"/>
      <c r="AG187" s="205" t="s">
        <v>220</v>
      </c>
      <c r="AH187" s="205" t="n">
        <v>0</v>
      </c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</row>
    <row r="188" customFormat="false" ht="12.75" hidden="false" customHeight="false" outlineLevel="1" collapsed="false">
      <c r="A188" s="206"/>
      <c r="B188" s="207"/>
      <c r="C188" s="210" t="s">
        <v>406</v>
      </c>
      <c r="D188" s="211"/>
      <c r="E188" s="212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5"/>
      <c r="Z188" s="205"/>
      <c r="AA188" s="205"/>
      <c r="AB188" s="205"/>
      <c r="AC188" s="205"/>
      <c r="AD188" s="205"/>
      <c r="AE188" s="205"/>
      <c r="AF188" s="205"/>
      <c r="AG188" s="205" t="s">
        <v>220</v>
      </c>
      <c r="AH188" s="205" t="n">
        <v>0</v>
      </c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</row>
    <row r="189" customFormat="false" ht="12.75" hidden="false" customHeight="false" outlineLevel="1" collapsed="false">
      <c r="A189" s="206"/>
      <c r="B189" s="207"/>
      <c r="C189" s="210" t="s">
        <v>407</v>
      </c>
      <c r="D189" s="211"/>
      <c r="E189" s="212" t="n">
        <v>44.97</v>
      </c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5"/>
      <c r="Z189" s="205"/>
      <c r="AA189" s="205"/>
      <c r="AB189" s="205"/>
      <c r="AC189" s="205"/>
      <c r="AD189" s="205"/>
      <c r="AE189" s="205"/>
      <c r="AF189" s="205"/>
      <c r="AG189" s="205" t="s">
        <v>220</v>
      </c>
      <c r="AH189" s="205" t="n">
        <v>0</v>
      </c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</row>
    <row r="190" customFormat="false" ht="12.75" hidden="false" customHeight="false" outlineLevel="1" collapsed="false">
      <c r="A190" s="196" t="n">
        <v>35</v>
      </c>
      <c r="B190" s="197" t="s">
        <v>408</v>
      </c>
      <c r="C190" s="198" t="s">
        <v>409</v>
      </c>
      <c r="D190" s="199" t="s">
        <v>343</v>
      </c>
      <c r="E190" s="200" t="n">
        <v>1</v>
      </c>
      <c r="F190" s="201"/>
      <c r="G190" s="202" t="n">
        <f aca="false">ROUND(E190*F190,2)</f>
        <v>0</v>
      </c>
      <c r="H190" s="201"/>
      <c r="I190" s="202" t="n">
        <f aca="false">ROUND(E190*H190,2)</f>
        <v>0</v>
      </c>
      <c r="J190" s="201"/>
      <c r="K190" s="202" t="n">
        <f aca="false">ROUND(E190*J190,2)</f>
        <v>0</v>
      </c>
      <c r="L190" s="202" t="n">
        <v>21</v>
      </c>
      <c r="M190" s="202" t="n">
        <f aca="false">G190*(1+L190/100)</f>
        <v>0</v>
      </c>
      <c r="N190" s="202" t="n">
        <v>0.05411</v>
      </c>
      <c r="O190" s="202" t="n">
        <f aca="false">ROUND(E190*N190,2)</f>
        <v>0.05</v>
      </c>
      <c r="P190" s="202" t="n">
        <v>0</v>
      </c>
      <c r="Q190" s="202" t="n">
        <f aca="false">ROUND(E190*P190,2)</f>
        <v>0</v>
      </c>
      <c r="R190" s="202" t="s">
        <v>303</v>
      </c>
      <c r="S190" s="202" t="s">
        <v>213</v>
      </c>
      <c r="T190" s="203" t="s">
        <v>213</v>
      </c>
      <c r="U190" s="204" t="n">
        <v>2.097</v>
      </c>
      <c r="V190" s="204" t="n">
        <f aca="false">ROUND(E190*U190,2)</f>
        <v>2.1</v>
      </c>
      <c r="W190" s="204"/>
      <c r="X190" s="204" t="s">
        <v>165</v>
      </c>
      <c r="Y190" s="205"/>
      <c r="Z190" s="205"/>
      <c r="AA190" s="205"/>
      <c r="AB190" s="205"/>
      <c r="AC190" s="205"/>
      <c r="AD190" s="205"/>
      <c r="AE190" s="205"/>
      <c r="AF190" s="205"/>
      <c r="AG190" s="205" t="s">
        <v>214</v>
      </c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</row>
    <row r="191" customFormat="false" ht="12.75" hidden="false" customHeight="true" outlineLevel="1" collapsed="false">
      <c r="A191" s="206"/>
      <c r="B191" s="207"/>
      <c r="C191" s="208" t="s">
        <v>410</v>
      </c>
      <c r="D191" s="208"/>
      <c r="E191" s="208"/>
      <c r="F191" s="208"/>
      <c r="G191" s="208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5"/>
      <c r="Z191" s="205"/>
      <c r="AA191" s="205"/>
      <c r="AB191" s="205"/>
      <c r="AC191" s="205"/>
      <c r="AD191" s="205"/>
      <c r="AE191" s="205"/>
      <c r="AF191" s="205"/>
      <c r="AG191" s="205" t="s">
        <v>216</v>
      </c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</row>
    <row r="192" customFormat="false" ht="12.75" hidden="false" customHeight="true" outlineLevel="1" collapsed="false">
      <c r="A192" s="206"/>
      <c r="B192" s="207"/>
      <c r="C192" s="209" t="s">
        <v>410</v>
      </c>
      <c r="D192" s="209"/>
      <c r="E192" s="209"/>
      <c r="F192" s="209"/>
      <c r="G192" s="209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5"/>
      <c r="Z192" s="205"/>
      <c r="AA192" s="205"/>
      <c r="AB192" s="205"/>
      <c r="AC192" s="205"/>
      <c r="AD192" s="205"/>
      <c r="AE192" s="205"/>
      <c r="AF192" s="205"/>
      <c r="AG192" s="205" t="s">
        <v>217</v>
      </c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</row>
    <row r="193" customFormat="false" ht="12.75" hidden="false" customHeight="true" outlineLevel="1" collapsed="false">
      <c r="A193" s="206"/>
      <c r="B193" s="207"/>
      <c r="C193" s="209" t="s">
        <v>411</v>
      </c>
      <c r="D193" s="209"/>
      <c r="E193" s="209"/>
      <c r="F193" s="209"/>
      <c r="G193" s="209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5"/>
      <c r="Z193" s="205"/>
      <c r="AA193" s="205"/>
      <c r="AB193" s="205"/>
      <c r="AC193" s="205"/>
      <c r="AD193" s="205"/>
      <c r="AE193" s="205"/>
      <c r="AF193" s="205"/>
      <c r="AG193" s="205" t="s">
        <v>217</v>
      </c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</row>
    <row r="194" customFormat="false" ht="45" hidden="false" customHeight="false" outlineLevel="1" collapsed="false">
      <c r="A194" s="196" t="n">
        <v>36</v>
      </c>
      <c r="B194" s="197" t="s">
        <v>412</v>
      </c>
      <c r="C194" s="198" t="s">
        <v>413</v>
      </c>
      <c r="D194" s="199" t="s">
        <v>343</v>
      </c>
      <c r="E194" s="200" t="n">
        <v>1</v>
      </c>
      <c r="F194" s="201"/>
      <c r="G194" s="202" t="n">
        <f aca="false">ROUND(E194*F194,2)</f>
        <v>0</v>
      </c>
      <c r="H194" s="201"/>
      <c r="I194" s="202" t="n">
        <f aca="false">ROUND(E194*H194,2)</f>
        <v>0</v>
      </c>
      <c r="J194" s="201"/>
      <c r="K194" s="202" t="n">
        <f aca="false">ROUND(E194*J194,2)</f>
        <v>0</v>
      </c>
      <c r="L194" s="202" t="n">
        <v>21</v>
      </c>
      <c r="M194" s="202" t="n">
        <f aca="false">G194*(1+L194/100)</f>
        <v>0</v>
      </c>
      <c r="N194" s="202" t="n">
        <v>0.01897</v>
      </c>
      <c r="O194" s="202" t="n">
        <f aca="false">ROUND(E194*N194,2)</f>
        <v>0.02</v>
      </c>
      <c r="P194" s="202" t="n">
        <v>0</v>
      </c>
      <c r="Q194" s="202" t="n">
        <f aca="false">ROUND(E194*P194,2)</f>
        <v>0</v>
      </c>
      <c r="R194" s="202" t="s">
        <v>273</v>
      </c>
      <c r="S194" s="202" t="s">
        <v>213</v>
      </c>
      <c r="T194" s="203" t="s">
        <v>213</v>
      </c>
      <c r="U194" s="204" t="n">
        <v>1.86</v>
      </c>
      <c r="V194" s="204" t="n">
        <f aca="false">ROUND(E194*U194,2)</f>
        <v>1.86</v>
      </c>
      <c r="W194" s="204"/>
      <c r="X194" s="204" t="s">
        <v>165</v>
      </c>
      <c r="Y194" s="205"/>
      <c r="Z194" s="205"/>
      <c r="AA194" s="205"/>
      <c r="AB194" s="205"/>
      <c r="AC194" s="205"/>
      <c r="AD194" s="205"/>
      <c r="AE194" s="205"/>
      <c r="AF194" s="205"/>
      <c r="AG194" s="205" t="s">
        <v>214</v>
      </c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</row>
    <row r="195" customFormat="false" ht="12.75" hidden="false" customHeight="true" outlineLevel="1" collapsed="false">
      <c r="A195" s="206"/>
      <c r="B195" s="207"/>
      <c r="C195" s="222" t="s">
        <v>414</v>
      </c>
      <c r="D195" s="222"/>
      <c r="E195" s="222"/>
      <c r="F195" s="222"/>
      <c r="G195" s="222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5"/>
      <c r="Z195" s="205"/>
      <c r="AA195" s="205"/>
      <c r="AB195" s="205"/>
      <c r="AC195" s="205"/>
      <c r="AD195" s="205"/>
      <c r="AE195" s="205"/>
      <c r="AF195" s="205"/>
      <c r="AG195" s="205" t="s">
        <v>217</v>
      </c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</row>
    <row r="196" customFormat="false" ht="12.75" hidden="false" customHeight="false" outlineLevel="1" collapsed="false">
      <c r="A196" s="214" t="n">
        <v>37</v>
      </c>
      <c r="B196" s="215" t="s">
        <v>415</v>
      </c>
      <c r="C196" s="216" t="s">
        <v>416</v>
      </c>
      <c r="D196" s="217" t="s">
        <v>343</v>
      </c>
      <c r="E196" s="218" t="n">
        <v>12</v>
      </c>
      <c r="F196" s="219"/>
      <c r="G196" s="220" t="n">
        <f aca="false">ROUND(E196*F196,2)</f>
        <v>0</v>
      </c>
      <c r="H196" s="219"/>
      <c r="I196" s="220" t="n">
        <f aca="false">ROUND(E196*H196,2)</f>
        <v>0</v>
      </c>
      <c r="J196" s="219"/>
      <c r="K196" s="220" t="n">
        <f aca="false">ROUND(E196*J196,2)</f>
        <v>0</v>
      </c>
      <c r="L196" s="220" t="n">
        <v>21</v>
      </c>
      <c r="M196" s="220" t="n">
        <f aca="false">G196*(1+L196/100)</f>
        <v>0</v>
      </c>
      <c r="N196" s="220" t="n">
        <v>0</v>
      </c>
      <c r="O196" s="220" t="n">
        <f aca="false">ROUND(E196*N196,2)</f>
        <v>0</v>
      </c>
      <c r="P196" s="220" t="n">
        <v>0</v>
      </c>
      <c r="Q196" s="220" t="n">
        <f aca="false">ROUND(E196*P196,2)</f>
        <v>0</v>
      </c>
      <c r="R196" s="220"/>
      <c r="S196" s="220" t="s">
        <v>417</v>
      </c>
      <c r="T196" s="221" t="s">
        <v>418</v>
      </c>
      <c r="U196" s="204" t="n">
        <v>0</v>
      </c>
      <c r="V196" s="204" t="n">
        <f aca="false">ROUND(E196*U196,2)</f>
        <v>0</v>
      </c>
      <c r="W196" s="204"/>
      <c r="X196" s="204" t="s">
        <v>165</v>
      </c>
      <c r="Y196" s="205"/>
      <c r="Z196" s="205"/>
      <c r="AA196" s="205"/>
      <c r="AB196" s="205"/>
      <c r="AC196" s="205"/>
      <c r="AD196" s="205"/>
      <c r="AE196" s="205"/>
      <c r="AF196" s="205"/>
      <c r="AG196" s="205" t="s">
        <v>214</v>
      </c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</row>
    <row r="197" customFormat="false" ht="12.75" hidden="false" customHeight="false" outlineLevel="1" collapsed="false">
      <c r="A197" s="214" t="n">
        <v>38</v>
      </c>
      <c r="B197" s="215" t="s">
        <v>419</v>
      </c>
      <c r="C197" s="216" t="s">
        <v>420</v>
      </c>
      <c r="D197" s="217" t="s">
        <v>343</v>
      </c>
      <c r="E197" s="218" t="n">
        <v>4</v>
      </c>
      <c r="F197" s="219"/>
      <c r="G197" s="220" t="n">
        <f aca="false">ROUND(E197*F197,2)</f>
        <v>0</v>
      </c>
      <c r="H197" s="219"/>
      <c r="I197" s="220" t="n">
        <f aca="false">ROUND(E197*H197,2)</f>
        <v>0</v>
      </c>
      <c r="J197" s="219"/>
      <c r="K197" s="220" t="n">
        <f aca="false">ROUND(E197*J197,2)</f>
        <v>0</v>
      </c>
      <c r="L197" s="220" t="n">
        <v>21</v>
      </c>
      <c r="M197" s="220" t="n">
        <f aca="false">G197*(1+L197/100)</f>
        <v>0</v>
      </c>
      <c r="N197" s="220" t="n">
        <v>0</v>
      </c>
      <c r="O197" s="220" t="n">
        <f aca="false">ROUND(E197*N197,2)</f>
        <v>0</v>
      </c>
      <c r="P197" s="220" t="n">
        <v>0</v>
      </c>
      <c r="Q197" s="220" t="n">
        <f aca="false">ROUND(E197*P197,2)</f>
        <v>0</v>
      </c>
      <c r="R197" s="220"/>
      <c r="S197" s="220" t="s">
        <v>417</v>
      </c>
      <c r="T197" s="221" t="s">
        <v>418</v>
      </c>
      <c r="U197" s="204" t="n">
        <v>0</v>
      </c>
      <c r="V197" s="204" t="n">
        <f aca="false">ROUND(E197*U197,2)</f>
        <v>0</v>
      </c>
      <c r="W197" s="204"/>
      <c r="X197" s="204" t="s">
        <v>165</v>
      </c>
      <c r="Y197" s="205"/>
      <c r="Z197" s="205"/>
      <c r="AA197" s="205"/>
      <c r="AB197" s="205"/>
      <c r="AC197" s="205"/>
      <c r="AD197" s="205"/>
      <c r="AE197" s="205"/>
      <c r="AF197" s="205"/>
      <c r="AG197" s="205" t="s">
        <v>214</v>
      </c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</row>
    <row r="198" customFormat="false" ht="22.5" hidden="false" customHeight="false" outlineLevel="1" collapsed="false">
      <c r="A198" s="214" t="n">
        <v>39</v>
      </c>
      <c r="B198" s="215" t="s">
        <v>421</v>
      </c>
      <c r="C198" s="216" t="s">
        <v>422</v>
      </c>
      <c r="D198" s="217" t="s">
        <v>343</v>
      </c>
      <c r="E198" s="218" t="n">
        <v>2</v>
      </c>
      <c r="F198" s="219"/>
      <c r="G198" s="220" t="n">
        <f aca="false">ROUND(E198*F198,2)</f>
        <v>0</v>
      </c>
      <c r="H198" s="219"/>
      <c r="I198" s="220" t="n">
        <f aca="false">ROUND(E198*H198,2)</f>
        <v>0</v>
      </c>
      <c r="J198" s="219"/>
      <c r="K198" s="220" t="n">
        <f aca="false">ROUND(E198*J198,2)</f>
        <v>0</v>
      </c>
      <c r="L198" s="220" t="n">
        <v>21</v>
      </c>
      <c r="M198" s="220" t="n">
        <f aca="false">G198*(1+L198/100)</f>
        <v>0</v>
      </c>
      <c r="N198" s="220" t="n">
        <v>0.0185</v>
      </c>
      <c r="O198" s="220" t="n">
        <f aca="false">ROUND(E198*N198,2)</f>
        <v>0.04</v>
      </c>
      <c r="P198" s="220" t="n">
        <v>0</v>
      </c>
      <c r="Q198" s="220" t="n">
        <f aca="false">ROUND(E198*P198,2)</f>
        <v>0</v>
      </c>
      <c r="R198" s="220" t="s">
        <v>423</v>
      </c>
      <c r="S198" s="220" t="s">
        <v>213</v>
      </c>
      <c r="T198" s="221" t="s">
        <v>213</v>
      </c>
      <c r="U198" s="204" t="n">
        <v>0</v>
      </c>
      <c r="V198" s="204" t="n">
        <f aca="false">ROUND(E198*U198,2)</f>
        <v>0</v>
      </c>
      <c r="W198" s="204"/>
      <c r="X198" s="204" t="s">
        <v>424</v>
      </c>
      <c r="Y198" s="205"/>
      <c r="Z198" s="205"/>
      <c r="AA198" s="205"/>
      <c r="AB198" s="205"/>
      <c r="AC198" s="205"/>
      <c r="AD198" s="205"/>
      <c r="AE198" s="205"/>
      <c r="AF198" s="205"/>
      <c r="AG198" s="205" t="s">
        <v>425</v>
      </c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</row>
    <row r="199" customFormat="false" ht="12.75" hidden="false" customHeight="false" outlineLevel="0" collapsed="false">
      <c r="A199" s="188" t="s">
        <v>207</v>
      </c>
      <c r="B199" s="189" t="s">
        <v>77</v>
      </c>
      <c r="C199" s="190" t="s">
        <v>79</v>
      </c>
      <c r="D199" s="191"/>
      <c r="E199" s="192"/>
      <c r="F199" s="193"/>
      <c r="G199" s="193" t="n">
        <f aca="false">SUMIF(AG200:AG218,"&lt;&gt;NOR",G200:G218)</f>
        <v>0</v>
      </c>
      <c r="H199" s="193"/>
      <c r="I199" s="193" t="n">
        <f aca="false">SUM(I200:I218)</f>
        <v>0</v>
      </c>
      <c r="J199" s="193"/>
      <c r="K199" s="193" t="n">
        <f aca="false">SUM(K200:K218)</f>
        <v>0</v>
      </c>
      <c r="L199" s="193"/>
      <c r="M199" s="193" t="n">
        <f aca="false">SUM(M200:M218)</f>
        <v>0</v>
      </c>
      <c r="N199" s="193"/>
      <c r="O199" s="193" t="n">
        <f aca="false">SUM(O200:O218)</f>
        <v>2.05</v>
      </c>
      <c r="P199" s="193"/>
      <c r="Q199" s="193" t="n">
        <f aca="false">SUM(Q200:Q218)</f>
        <v>0</v>
      </c>
      <c r="R199" s="193"/>
      <c r="S199" s="193"/>
      <c r="T199" s="194"/>
      <c r="U199" s="195"/>
      <c r="V199" s="195" t="n">
        <f aca="false">SUM(V200:V218)</f>
        <v>143.42</v>
      </c>
      <c r="W199" s="195"/>
      <c r="X199" s="195"/>
      <c r="AG199" s="0" t="s">
        <v>208</v>
      </c>
    </row>
    <row r="200" customFormat="false" ht="22.5" hidden="false" customHeight="false" outlineLevel="1" collapsed="false">
      <c r="A200" s="196" t="n">
        <v>40</v>
      </c>
      <c r="B200" s="197" t="s">
        <v>426</v>
      </c>
      <c r="C200" s="198" t="s">
        <v>427</v>
      </c>
      <c r="D200" s="199" t="s">
        <v>294</v>
      </c>
      <c r="E200" s="200" t="n">
        <v>15.5025</v>
      </c>
      <c r="F200" s="201"/>
      <c r="G200" s="202" t="n">
        <f aca="false">ROUND(E200*F200,2)</f>
        <v>0</v>
      </c>
      <c r="H200" s="201"/>
      <c r="I200" s="202" t="n">
        <f aca="false">ROUND(E200*H200,2)</f>
        <v>0</v>
      </c>
      <c r="J200" s="201"/>
      <c r="K200" s="202" t="n">
        <f aca="false">ROUND(E200*J200,2)</f>
        <v>0</v>
      </c>
      <c r="L200" s="202" t="n">
        <v>21</v>
      </c>
      <c r="M200" s="202" t="n">
        <f aca="false">G200*(1+L200/100)</f>
        <v>0</v>
      </c>
      <c r="N200" s="202" t="n">
        <v>0.02542</v>
      </c>
      <c r="O200" s="202" t="n">
        <f aca="false">ROUND(E200*N200,2)</f>
        <v>0.39</v>
      </c>
      <c r="P200" s="202" t="n">
        <v>0</v>
      </c>
      <c r="Q200" s="202" t="n">
        <f aca="false">ROUND(E200*P200,2)</f>
        <v>0</v>
      </c>
      <c r="R200" s="202" t="s">
        <v>273</v>
      </c>
      <c r="S200" s="202" t="s">
        <v>213</v>
      </c>
      <c r="T200" s="203" t="s">
        <v>213</v>
      </c>
      <c r="U200" s="204" t="n">
        <v>1.225</v>
      </c>
      <c r="V200" s="204" t="n">
        <f aca="false">ROUND(E200*U200,2)</f>
        <v>18.99</v>
      </c>
      <c r="W200" s="204"/>
      <c r="X200" s="204" t="s">
        <v>165</v>
      </c>
      <c r="Y200" s="205"/>
      <c r="Z200" s="205"/>
      <c r="AA200" s="205"/>
      <c r="AB200" s="205"/>
      <c r="AC200" s="205"/>
      <c r="AD200" s="205"/>
      <c r="AE200" s="205"/>
      <c r="AF200" s="205"/>
      <c r="AG200" s="205" t="s">
        <v>214</v>
      </c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</row>
    <row r="201" customFormat="false" ht="22.5" hidden="false" customHeight="true" outlineLevel="1" collapsed="false">
      <c r="A201" s="206"/>
      <c r="B201" s="207"/>
      <c r="C201" s="208" t="s">
        <v>428</v>
      </c>
      <c r="D201" s="208"/>
      <c r="E201" s="208"/>
      <c r="F201" s="208"/>
      <c r="G201" s="208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5"/>
      <c r="Z201" s="205"/>
      <c r="AA201" s="205"/>
      <c r="AB201" s="205"/>
      <c r="AC201" s="205"/>
      <c r="AD201" s="205"/>
      <c r="AE201" s="205"/>
      <c r="AF201" s="205"/>
      <c r="AG201" s="205" t="s">
        <v>216</v>
      </c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13" t="str">
        <f aca="false">C201</f>
        <v>zřízení nosné konstrukce příčky, vložení tepelné izolace tl. do 5 cm, montáž desek, tmelení spár Q2 a úprava rohů. Včetně dodávek materiálu.</v>
      </c>
      <c r="BB201" s="205"/>
      <c r="BC201" s="205"/>
      <c r="BD201" s="205"/>
      <c r="BE201" s="205"/>
      <c r="BF201" s="205"/>
      <c r="BG201" s="205"/>
      <c r="BH201" s="205"/>
    </row>
    <row r="202" customFormat="false" ht="22.5" hidden="false" customHeight="true" outlineLevel="1" collapsed="false">
      <c r="A202" s="206"/>
      <c r="B202" s="207"/>
      <c r="C202" s="209" t="s">
        <v>428</v>
      </c>
      <c r="D202" s="209"/>
      <c r="E202" s="209"/>
      <c r="F202" s="209"/>
      <c r="G202" s="209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5"/>
      <c r="Z202" s="205"/>
      <c r="AA202" s="205"/>
      <c r="AB202" s="205"/>
      <c r="AC202" s="205"/>
      <c r="AD202" s="205"/>
      <c r="AE202" s="205"/>
      <c r="AF202" s="205"/>
      <c r="AG202" s="205" t="s">
        <v>217</v>
      </c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13" t="str">
        <f aca="false">C202</f>
        <v>zřízení nosné konstrukce příčky, vložení tepelné izolace tl. do 5 cm, montáž desek, tmelení spár Q2 a úprava rohů. Včetně dodávek materiálu.</v>
      </c>
      <c r="BB202" s="205"/>
      <c r="BC202" s="205"/>
      <c r="BD202" s="205"/>
      <c r="BE202" s="205"/>
      <c r="BF202" s="205"/>
      <c r="BG202" s="205"/>
      <c r="BH202" s="205"/>
    </row>
    <row r="203" customFormat="false" ht="12.75" hidden="false" customHeight="false" outlineLevel="1" collapsed="false">
      <c r="A203" s="206"/>
      <c r="B203" s="207"/>
      <c r="C203" s="210" t="s">
        <v>429</v>
      </c>
      <c r="D203" s="211"/>
      <c r="E203" s="212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5"/>
      <c r="Z203" s="205"/>
      <c r="AA203" s="205"/>
      <c r="AB203" s="205"/>
      <c r="AC203" s="205"/>
      <c r="AD203" s="205"/>
      <c r="AE203" s="205"/>
      <c r="AF203" s="205"/>
      <c r="AG203" s="205" t="s">
        <v>220</v>
      </c>
      <c r="AH203" s="205" t="n">
        <v>0</v>
      </c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</row>
    <row r="204" customFormat="false" ht="12.75" hidden="false" customHeight="false" outlineLevel="1" collapsed="false">
      <c r="A204" s="206"/>
      <c r="B204" s="207"/>
      <c r="C204" s="210" t="s">
        <v>430</v>
      </c>
      <c r="D204" s="211"/>
      <c r="E204" s="212" t="n">
        <v>15.5</v>
      </c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5"/>
      <c r="Z204" s="205"/>
      <c r="AA204" s="205"/>
      <c r="AB204" s="205"/>
      <c r="AC204" s="205"/>
      <c r="AD204" s="205"/>
      <c r="AE204" s="205"/>
      <c r="AF204" s="205"/>
      <c r="AG204" s="205" t="s">
        <v>220</v>
      </c>
      <c r="AH204" s="205" t="n">
        <v>0</v>
      </c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</row>
    <row r="205" customFormat="false" ht="22.5" hidden="false" customHeight="false" outlineLevel="1" collapsed="false">
      <c r="A205" s="196" t="n">
        <v>41</v>
      </c>
      <c r="B205" s="197" t="s">
        <v>431</v>
      </c>
      <c r="C205" s="198" t="s">
        <v>432</v>
      </c>
      <c r="D205" s="199" t="s">
        <v>294</v>
      </c>
      <c r="E205" s="200" t="n">
        <v>31.68</v>
      </c>
      <c r="F205" s="201"/>
      <c r="G205" s="202" t="n">
        <f aca="false">ROUND(E205*F205,2)</f>
        <v>0</v>
      </c>
      <c r="H205" s="201"/>
      <c r="I205" s="202" t="n">
        <f aca="false">ROUND(E205*H205,2)</f>
        <v>0</v>
      </c>
      <c r="J205" s="201"/>
      <c r="K205" s="202" t="n">
        <f aca="false">ROUND(E205*J205,2)</f>
        <v>0</v>
      </c>
      <c r="L205" s="202" t="n">
        <v>21</v>
      </c>
      <c r="M205" s="202" t="n">
        <f aca="false">G205*(1+L205/100)</f>
        <v>0</v>
      </c>
      <c r="N205" s="202" t="n">
        <v>0.01356</v>
      </c>
      <c r="O205" s="202" t="n">
        <f aca="false">ROUND(E205*N205,2)</f>
        <v>0.43</v>
      </c>
      <c r="P205" s="202" t="n">
        <v>0</v>
      </c>
      <c r="Q205" s="202" t="n">
        <f aca="false">ROUND(E205*P205,2)</f>
        <v>0</v>
      </c>
      <c r="R205" s="202" t="s">
        <v>273</v>
      </c>
      <c r="S205" s="202" t="s">
        <v>213</v>
      </c>
      <c r="T205" s="203" t="s">
        <v>213</v>
      </c>
      <c r="U205" s="204" t="n">
        <v>0.769</v>
      </c>
      <c r="V205" s="204" t="n">
        <f aca="false">ROUND(E205*U205,2)</f>
        <v>24.36</v>
      </c>
      <c r="W205" s="204"/>
      <c r="X205" s="204" t="s">
        <v>165</v>
      </c>
      <c r="Y205" s="205"/>
      <c r="Z205" s="205"/>
      <c r="AA205" s="205"/>
      <c r="AB205" s="205"/>
      <c r="AC205" s="205"/>
      <c r="AD205" s="205"/>
      <c r="AE205" s="205"/>
      <c r="AF205" s="205"/>
      <c r="AG205" s="205" t="s">
        <v>214</v>
      </c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</row>
    <row r="206" customFormat="false" ht="12.75" hidden="false" customHeight="false" outlineLevel="1" collapsed="false">
      <c r="A206" s="206"/>
      <c r="B206" s="207"/>
      <c r="C206" s="210" t="s">
        <v>433</v>
      </c>
      <c r="D206" s="211"/>
      <c r="E206" s="212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5"/>
      <c r="Z206" s="205"/>
      <c r="AA206" s="205"/>
      <c r="AB206" s="205"/>
      <c r="AC206" s="205"/>
      <c r="AD206" s="205"/>
      <c r="AE206" s="205"/>
      <c r="AF206" s="205"/>
      <c r="AG206" s="205" t="s">
        <v>220</v>
      </c>
      <c r="AH206" s="205" t="n">
        <v>0</v>
      </c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</row>
    <row r="207" customFormat="false" ht="12.75" hidden="false" customHeight="false" outlineLevel="1" collapsed="false">
      <c r="A207" s="206"/>
      <c r="B207" s="207"/>
      <c r="C207" s="210" t="s">
        <v>434</v>
      </c>
      <c r="D207" s="211"/>
      <c r="E207" s="212" t="n">
        <v>31.68</v>
      </c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5"/>
      <c r="Z207" s="205"/>
      <c r="AA207" s="205"/>
      <c r="AB207" s="205"/>
      <c r="AC207" s="205"/>
      <c r="AD207" s="205"/>
      <c r="AE207" s="205"/>
      <c r="AF207" s="205"/>
      <c r="AG207" s="205" t="s">
        <v>220</v>
      </c>
      <c r="AH207" s="205" t="n">
        <v>0</v>
      </c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</row>
    <row r="208" customFormat="false" ht="22.5" hidden="false" customHeight="false" outlineLevel="1" collapsed="false">
      <c r="A208" s="196" t="n">
        <v>42</v>
      </c>
      <c r="B208" s="197" t="s">
        <v>435</v>
      </c>
      <c r="C208" s="198" t="s">
        <v>436</v>
      </c>
      <c r="D208" s="199" t="s">
        <v>294</v>
      </c>
      <c r="E208" s="200" t="n">
        <v>79.65</v>
      </c>
      <c r="F208" s="201"/>
      <c r="G208" s="202" t="n">
        <f aca="false">ROUND(E208*F208,2)</f>
        <v>0</v>
      </c>
      <c r="H208" s="201"/>
      <c r="I208" s="202" t="n">
        <f aca="false">ROUND(E208*H208,2)</f>
        <v>0</v>
      </c>
      <c r="J208" s="201"/>
      <c r="K208" s="202" t="n">
        <f aca="false">ROUND(E208*J208,2)</f>
        <v>0</v>
      </c>
      <c r="L208" s="202" t="n">
        <v>21</v>
      </c>
      <c r="M208" s="202" t="n">
        <f aca="false">G208*(1+L208/100)</f>
        <v>0</v>
      </c>
      <c r="N208" s="202" t="n">
        <v>0.01522</v>
      </c>
      <c r="O208" s="202" t="n">
        <f aca="false">ROUND(E208*N208,2)</f>
        <v>1.21</v>
      </c>
      <c r="P208" s="202" t="n">
        <v>0</v>
      </c>
      <c r="Q208" s="202" t="n">
        <f aca="false">ROUND(E208*P208,2)</f>
        <v>0</v>
      </c>
      <c r="R208" s="202" t="s">
        <v>273</v>
      </c>
      <c r="S208" s="202" t="s">
        <v>213</v>
      </c>
      <c r="T208" s="203" t="s">
        <v>213</v>
      </c>
      <c r="U208" s="204" t="n">
        <v>1.235</v>
      </c>
      <c r="V208" s="204" t="n">
        <f aca="false">ROUND(E208*U208,2)</f>
        <v>98.37</v>
      </c>
      <c r="W208" s="204"/>
      <c r="X208" s="204" t="s">
        <v>165</v>
      </c>
      <c r="Y208" s="205"/>
      <c r="Z208" s="205"/>
      <c r="AA208" s="205"/>
      <c r="AB208" s="205"/>
      <c r="AC208" s="205"/>
      <c r="AD208" s="205"/>
      <c r="AE208" s="205"/>
      <c r="AF208" s="205"/>
      <c r="AG208" s="205" t="s">
        <v>214</v>
      </c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</row>
    <row r="209" customFormat="false" ht="12.75" hidden="false" customHeight="true" outlineLevel="1" collapsed="false">
      <c r="A209" s="206"/>
      <c r="B209" s="207"/>
      <c r="C209" s="208" t="s">
        <v>437</v>
      </c>
      <c r="D209" s="208"/>
      <c r="E209" s="208"/>
      <c r="F209" s="208"/>
      <c r="G209" s="208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5"/>
      <c r="Z209" s="205"/>
      <c r="AA209" s="205"/>
      <c r="AB209" s="205"/>
      <c r="AC209" s="205"/>
      <c r="AD209" s="205"/>
      <c r="AE209" s="205"/>
      <c r="AF209" s="205"/>
      <c r="AG209" s="205" t="s">
        <v>216</v>
      </c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</row>
    <row r="210" customFormat="false" ht="12.75" hidden="false" customHeight="true" outlineLevel="1" collapsed="false">
      <c r="A210" s="206"/>
      <c r="B210" s="207"/>
      <c r="C210" s="209" t="s">
        <v>437</v>
      </c>
      <c r="D210" s="209"/>
      <c r="E210" s="209"/>
      <c r="F210" s="209"/>
      <c r="G210" s="209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5"/>
      <c r="Z210" s="205"/>
      <c r="AA210" s="205"/>
      <c r="AB210" s="205"/>
      <c r="AC210" s="205"/>
      <c r="AD210" s="205"/>
      <c r="AE210" s="205"/>
      <c r="AF210" s="205"/>
      <c r="AG210" s="205" t="s">
        <v>217</v>
      </c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</row>
    <row r="211" customFormat="false" ht="12.75" hidden="false" customHeight="false" outlineLevel="1" collapsed="false">
      <c r="A211" s="206"/>
      <c r="B211" s="207"/>
      <c r="C211" s="210" t="s">
        <v>438</v>
      </c>
      <c r="D211" s="211"/>
      <c r="E211" s="212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5"/>
      <c r="Z211" s="205"/>
      <c r="AA211" s="205"/>
      <c r="AB211" s="205"/>
      <c r="AC211" s="205"/>
      <c r="AD211" s="205"/>
      <c r="AE211" s="205"/>
      <c r="AF211" s="205"/>
      <c r="AG211" s="205" t="s">
        <v>220</v>
      </c>
      <c r="AH211" s="205" t="n">
        <v>0</v>
      </c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</row>
    <row r="212" customFormat="false" ht="12.75" hidden="false" customHeight="false" outlineLevel="1" collapsed="false">
      <c r="A212" s="206"/>
      <c r="B212" s="207"/>
      <c r="C212" s="210" t="s">
        <v>439</v>
      </c>
      <c r="D212" s="211"/>
      <c r="E212" s="212" t="n">
        <v>79.65</v>
      </c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5"/>
      <c r="Z212" s="205"/>
      <c r="AA212" s="205"/>
      <c r="AB212" s="205"/>
      <c r="AC212" s="205"/>
      <c r="AD212" s="205"/>
      <c r="AE212" s="205"/>
      <c r="AF212" s="205"/>
      <c r="AG212" s="205" t="s">
        <v>220</v>
      </c>
      <c r="AH212" s="205" t="n">
        <v>0</v>
      </c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</row>
    <row r="213" customFormat="false" ht="33.75" hidden="false" customHeight="false" outlineLevel="1" collapsed="false">
      <c r="A213" s="196" t="n">
        <v>43</v>
      </c>
      <c r="B213" s="197" t="s">
        <v>440</v>
      </c>
      <c r="C213" s="198" t="s">
        <v>441</v>
      </c>
      <c r="D213" s="199" t="s">
        <v>343</v>
      </c>
      <c r="E213" s="200" t="n">
        <v>2</v>
      </c>
      <c r="F213" s="201"/>
      <c r="G213" s="202" t="n">
        <f aca="false">ROUND(E213*F213,2)</f>
        <v>0</v>
      </c>
      <c r="H213" s="201"/>
      <c r="I213" s="202" t="n">
        <f aca="false">ROUND(E213*H213,2)</f>
        <v>0</v>
      </c>
      <c r="J213" s="201"/>
      <c r="K213" s="202" t="n">
        <f aca="false">ROUND(E213*J213,2)</f>
        <v>0</v>
      </c>
      <c r="L213" s="202" t="n">
        <v>21</v>
      </c>
      <c r="M213" s="202" t="n">
        <f aca="false">G213*(1+L213/100)</f>
        <v>0</v>
      </c>
      <c r="N213" s="202" t="n">
        <v>0</v>
      </c>
      <c r="O213" s="202" t="n">
        <f aca="false">ROUND(E213*N213,2)</f>
        <v>0</v>
      </c>
      <c r="P213" s="202" t="n">
        <v>0</v>
      </c>
      <c r="Q213" s="202" t="n">
        <f aca="false">ROUND(E213*P213,2)</f>
        <v>0</v>
      </c>
      <c r="R213" s="202" t="s">
        <v>273</v>
      </c>
      <c r="S213" s="202" t="s">
        <v>213</v>
      </c>
      <c r="T213" s="203" t="s">
        <v>213</v>
      </c>
      <c r="U213" s="204" t="n">
        <v>0.85</v>
      </c>
      <c r="V213" s="204" t="n">
        <f aca="false">ROUND(E213*U213,2)</f>
        <v>1.7</v>
      </c>
      <c r="W213" s="204"/>
      <c r="X213" s="204" t="s">
        <v>165</v>
      </c>
      <c r="Y213" s="205"/>
      <c r="Z213" s="205"/>
      <c r="AA213" s="205"/>
      <c r="AB213" s="205"/>
      <c r="AC213" s="205"/>
      <c r="AD213" s="205"/>
      <c r="AE213" s="205"/>
      <c r="AF213" s="205"/>
      <c r="AG213" s="205" t="s">
        <v>214</v>
      </c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</row>
    <row r="214" customFormat="false" ht="22.5" hidden="false" customHeight="true" outlineLevel="1" collapsed="false">
      <c r="A214" s="206"/>
      <c r="B214" s="207"/>
      <c r="C214" s="222" t="s">
        <v>442</v>
      </c>
      <c r="D214" s="222"/>
      <c r="E214" s="222"/>
      <c r="F214" s="222"/>
      <c r="G214" s="222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5"/>
      <c r="Z214" s="205"/>
      <c r="AA214" s="205"/>
      <c r="AB214" s="205"/>
      <c r="AC214" s="205"/>
      <c r="AD214" s="205"/>
      <c r="AE214" s="205"/>
      <c r="AF214" s="205"/>
      <c r="AG214" s="205" t="s">
        <v>217</v>
      </c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13" t="str">
        <f aca="false">C214</f>
        <v>Včetně kotvení rámů do zdiva a platí pro jakýkoliv způsob provádění (např. bodovým přivařením k obnažené výztuži, uklínováním, zalitím pracen apod.).</v>
      </c>
      <c r="BB214" s="205"/>
      <c r="BC214" s="205"/>
      <c r="BD214" s="205"/>
      <c r="BE214" s="205"/>
      <c r="BF214" s="205"/>
      <c r="BG214" s="205"/>
      <c r="BH214" s="205"/>
    </row>
    <row r="215" customFormat="false" ht="12.75" hidden="false" customHeight="false" outlineLevel="1" collapsed="false">
      <c r="A215" s="206"/>
      <c r="B215" s="207"/>
      <c r="C215" s="210" t="s">
        <v>443</v>
      </c>
      <c r="D215" s="211"/>
      <c r="E215" s="212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5"/>
      <c r="Z215" s="205"/>
      <c r="AA215" s="205"/>
      <c r="AB215" s="205"/>
      <c r="AC215" s="205"/>
      <c r="AD215" s="205"/>
      <c r="AE215" s="205"/>
      <c r="AF215" s="205"/>
      <c r="AG215" s="205" t="s">
        <v>220</v>
      </c>
      <c r="AH215" s="205" t="n">
        <v>0</v>
      </c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</row>
    <row r="216" customFormat="false" ht="12.75" hidden="false" customHeight="false" outlineLevel="1" collapsed="false">
      <c r="A216" s="206"/>
      <c r="B216" s="207"/>
      <c r="C216" s="210" t="s">
        <v>73</v>
      </c>
      <c r="D216" s="211"/>
      <c r="E216" s="212" t="n">
        <v>2</v>
      </c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5"/>
      <c r="Z216" s="205"/>
      <c r="AA216" s="205"/>
      <c r="AB216" s="205"/>
      <c r="AC216" s="205"/>
      <c r="AD216" s="205"/>
      <c r="AE216" s="205"/>
      <c r="AF216" s="205"/>
      <c r="AG216" s="205" t="s">
        <v>220</v>
      </c>
      <c r="AH216" s="205" t="n">
        <v>0</v>
      </c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</row>
    <row r="217" customFormat="false" ht="22.5" hidden="false" customHeight="false" outlineLevel="1" collapsed="false">
      <c r="A217" s="214" t="n">
        <v>44</v>
      </c>
      <c r="B217" s="215" t="s">
        <v>444</v>
      </c>
      <c r="C217" s="216" t="s">
        <v>445</v>
      </c>
      <c r="D217" s="217" t="s">
        <v>343</v>
      </c>
      <c r="E217" s="218" t="n">
        <v>1</v>
      </c>
      <c r="F217" s="219"/>
      <c r="G217" s="220" t="n">
        <f aca="false">ROUND(E217*F217,2)</f>
        <v>0</v>
      </c>
      <c r="H217" s="219"/>
      <c r="I217" s="220" t="n">
        <f aca="false">ROUND(E217*H217,2)</f>
        <v>0</v>
      </c>
      <c r="J217" s="219"/>
      <c r="K217" s="220" t="n">
        <f aca="false">ROUND(E217*J217,2)</f>
        <v>0</v>
      </c>
      <c r="L217" s="220" t="n">
        <v>21</v>
      </c>
      <c r="M217" s="220" t="n">
        <f aca="false">G217*(1+L217/100)</f>
        <v>0</v>
      </c>
      <c r="N217" s="220" t="n">
        <v>0.01216</v>
      </c>
      <c r="O217" s="220" t="n">
        <f aca="false">ROUND(E217*N217,2)</f>
        <v>0.01</v>
      </c>
      <c r="P217" s="220" t="n">
        <v>0</v>
      </c>
      <c r="Q217" s="220" t="n">
        <f aca="false">ROUND(E217*P217,2)</f>
        <v>0</v>
      </c>
      <c r="R217" s="220" t="s">
        <v>423</v>
      </c>
      <c r="S217" s="220" t="s">
        <v>213</v>
      </c>
      <c r="T217" s="221" t="s">
        <v>213</v>
      </c>
      <c r="U217" s="204" t="n">
        <v>0</v>
      </c>
      <c r="V217" s="204" t="n">
        <f aca="false">ROUND(E217*U217,2)</f>
        <v>0</v>
      </c>
      <c r="W217" s="204"/>
      <c r="X217" s="204" t="s">
        <v>424</v>
      </c>
      <c r="Y217" s="205"/>
      <c r="Z217" s="205"/>
      <c r="AA217" s="205"/>
      <c r="AB217" s="205"/>
      <c r="AC217" s="205"/>
      <c r="AD217" s="205"/>
      <c r="AE217" s="205"/>
      <c r="AF217" s="205"/>
      <c r="AG217" s="205" t="s">
        <v>425</v>
      </c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</row>
    <row r="218" customFormat="false" ht="22.5" hidden="false" customHeight="false" outlineLevel="1" collapsed="false">
      <c r="A218" s="214" t="n">
        <v>45</v>
      </c>
      <c r="B218" s="215" t="s">
        <v>446</v>
      </c>
      <c r="C218" s="216" t="s">
        <v>447</v>
      </c>
      <c r="D218" s="217" t="s">
        <v>343</v>
      </c>
      <c r="E218" s="218" t="n">
        <v>1</v>
      </c>
      <c r="F218" s="219"/>
      <c r="G218" s="220" t="n">
        <f aca="false">ROUND(E218*F218,2)</f>
        <v>0</v>
      </c>
      <c r="H218" s="219"/>
      <c r="I218" s="220" t="n">
        <f aca="false">ROUND(E218*H218,2)</f>
        <v>0</v>
      </c>
      <c r="J218" s="219"/>
      <c r="K218" s="220" t="n">
        <f aca="false">ROUND(E218*J218,2)</f>
        <v>0</v>
      </c>
      <c r="L218" s="220" t="n">
        <v>21</v>
      </c>
      <c r="M218" s="220" t="n">
        <f aca="false">G218*(1+L218/100)</f>
        <v>0</v>
      </c>
      <c r="N218" s="220" t="n">
        <v>0.0128</v>
      </c>
      <c r="O218" s="220" t="n">
        <f aca="false">ROUND(E218*N218,2)</f>
        <v>0.01</v>
      </c>
      <c r="P218" s="220" t="n">
        <v>0</v>
      </c>
      <c r="Q218" s="220" t="n">
        <f aca="false">ROUND(E218*P218,2)</f>
        <v>0</v>
      </c>
      <c r="R218" s="220" t="s">
        <v>423</v>
      </c>
      <c r="S218" s="220" t="s">
        <v>213</v>
      </c>
      <c r="T218" s="221" t="s">
        <v>213</v>
      </c>
      <c r="U218" s="204" t="n">
        <v>0</v>
      </c>
      <c r="V218" s="204" t="n">
        <f aca="false">ROUND(E218*U218,2)</f>
        <v>0</v>
      </c>
      <c r="W218" s="204"/>
      <c r="X218" s="204" t="s">
        <v>424</v>
      </c>
      <c r="Y218" s="205"/>
      <c r="Z218" s="205"/>
      <c r="AA218" s="205"/>
      <c r="AB218" s="205"/>
      <c r="AC218" s="205"/>
      <c r="AD218" s="205"/>
      <c r="AE218" s="205"/>
      <c r="AF218" s="205"/>
      <c r="AG218" s="205" t="s">
        <v>425</v>
      </c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</row>
    <row r="219" customFormat="false" ht="12.75" hidden="false" customHeight="false" outlineLevel="0" collapsed="false">
      <c r="A219" s="188" t="s">
        <v>207</v>
      </c>
      <c r="B219" s="189" t="s">
        <v>80</v>
      </c>
      <c r="C219" s="190" t="s">
        <v>81</v>
      </c>
      <c r="D219" s="191"/>
      <c r="E219" s="192"/>
      <c r="F219" s="193"/>
      <c r="G219" s="193" t="n">
        <f aca="false">SUMIF(AG220:AG242,"&lt;&gt;NOR",G220:G242)</f>
        <v>0</v>
      </c>
      <c r="H219" s="193"/>
      <c r="I219" s="193" t="n">
        <f aca="false">SUM(I220:I242)</f>
        <v>0</v>
      </c>
      <c r="J219" s="193"/>
      <c r="K219" s="193" t="n">
        <f aca="false">SUM(K220:K242)</f>
        <v>0</v>
      </c>
      <c r="L219" s="193"/>
      <c r="M219" s="193" t="n">
        <f aca="false">SUM(M220:M242)</f>
        <v>0</v>
      </c>
      <c r="N219" s="193"/>
      <c r="O219" s="193" t="n">
        <f aca="false">SUM(O220:O242)</f>
        <v>23.43</v>
      </c>
      <c r="P219" s="193"/>
      <c r="Q219" s="193" t="n">
        <f aca="false">SUM(Q220:Q242)</f>
        <v>0</v>
      </c>
      <c r="R219" s="193"/>
      <c r="S219" s="193"/>
      <c r="T219" s="194"/>
      <c r="U219" s="195"/>
      <c r="V219" s="195" t="n">
        <f aca="false">SUM(V220:V242)</f>
        <v>82.92</v>
      </c>
      <c r="W219" s="195"/>
      <c r="X219" s="195"/>
      <c r="AG219" s="0" t="s">
        <v>208</v>
      </c>
    </row>
    <row r="220" customFormat="false" ht="12.75" hidden="false" customHeight="false" outlineLevel="1" collapsed="false">
      <c r="A220" s="196" t="n">
        <v>46</v>
      </c>
      <c r="B220" s="197" t="s">
        <v>448</v>
      </c>
      <c r="C220" s="198" t="s">
        <v>449</v>
      </c>
      <c r="D220" s="199" t="s">
        <v>211</v>
      </c>
      <c r="E220" s="200" t="n">
        <v>6.287</v>
      </c>
      <c r="F220" s="201"/>
      <c r="G220" s="202" t="n">
        <f aca="false">ROUND(E220*F220,2)</f>
        <v>0</v>
      </c>
      <c r="H220" s="201"/>
      <c r="I220" s="202" t="n">
        <f aca="false">ROUND(E220*H220,2)</f>
        <v>0</v>
      </c>
      <c r="J220" s="201"/>
      <c r="K220" s="202" t="n">
        <f aca="false">ROUND(E220*J220,2)</f>
        <v>0</v>
      </c>
      <c r="L220" s="202" t="n">
        <v>21</v>
      </c>
      <c r="M220" s="202" t="n">
        <f aca="false">G220*(1+L220/100)</f>
        <v>0</v>
      </c>
      <c r="N220" s="202" t="n">
        <v>2.52511</v>
      </c>
      <c r="O220" s="202" t="n">
        <f aca="false">ROUND(E220*N220,2)</f>
        <v>15.88</v>
      </c>
      <c r="P220" s="202" t="n">
        <v>0</v>
      </c>
      <c r="Q220" s="202" t="n">
        <f aca="false">ROUND(E220*P220,2)</f>
        <v>0</v>
      </c>
      <c r="R220" s="202" t="s">
        <v>273</v>
      </c>
      <c r="S220" s="202" t="s">
        <v>213</v>
      </c>
      <c r="T220" s="203" t="s">
        <v>213</v>
      </c>
      <c r="U220" s="204" t="n">
        <v>1.448</v>
      </c>
      <c r="V220" s="204" t="n">
        <f aca="false">ROUND(E220*U220,2)</f>
        <v>9.1</v>
      </c>
      <c r="W220" s="204"/>
      <c r="X220" s="204" t="s">
        <v>165</v>
      </c>
      <c r="Y220" s="205"/>
      <c r="Z220" s="205"/>
      <c r="AA220" s="205"/>
      <c r="AB220" s="205"/>
      <c r="AC220" s="205"/>
      <c r="AD220" s="205"/>
      <c r="AE220" s="205"/>
      <c r="AF220" s="205"/>
      <c r="AG220" s="205" t="s">
        <v>214</v>
      </c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</row>
    <row r="221" customFormat="false" ht="12.75" hidden="false" customHeight="false" outlineLevel="1" collapsed="false">
      <c r="A221" s="206"/>
      <c r="B221" s="207"/>
      <c r="C221" s="210" t="s">
        <v>450</v>
      </c>
      <c r="D221" s="211"/>
      <c r="E221" s="212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5"/>
      <c r="Z221" s="205"/>
      <c r="AA221" s="205"/>
      <c r="AB221" s="205"/>
      <c r="AC221" s="205"/>
      <c r="AD221" s="205"/>
      <c r="AE221" s="205"/>
      <c r="AF221" s="205"/>
      <c r="AG221" s="205" t="s">
        <v>220</v>
      </c>
      <c r="AH221" s="205" t="n">
        <v>0</v>
      </c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</row>
    <row r="222" customFormat="false" ht="12.75" hidden="false" customHeight="false" outlineLevel="1" collapsed="false">
      <c r="A222" s="206"/>
      <c r="B222" s="207"/>
      <c r="C222" s="210" t="s">
        <v>451</v>
      </c>
      <c r="D222" s="211"/>
      <c r="E222" s="212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5"/>
      <c r="Z222" s="205"/>
      <c r="AA222" s="205"/>
      <c r="AB222" s="205"/>
      <c r="AC222" s="205"/>
      <c r="AD222" s="205"/>
      <c r="AE222" s="205"/>
      <c r="AF222" s="205"/>
      <c r="AG222" s="205" t="s">
        <v>220</v>
      </c>
      <c r="AH222" s="205" t="n">
        <v>0</v>
      </c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</row>
    <row r="223" customFormat="false" ht="12.75" hidden="false" customHeight="false" outlineLevel="1" collapsed="false">
      <c r="A223" s="206"/>
      <c r="B223" s="207"/>
      <c r="C223" s="210" t="s">
        <v>452</v>
      </c>
      <c r="D223" s="211"/>
      <c r="E223" s="212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5"/>
      <c r="Z223" s="205"/>
      <c r="AA223" s="205"/>
      <c r="AB223" s="205"/>
      <c r="AC223" s="205"/>
      <c r="AD223" s="205"/>
      <c r="AE223" s="205"/>
      <c r="AF223" s="205"/>
      <c r="AG223" s="205" t="s">
        <v>220</v>
      </c>
      <c r="AH223" s="205" t="n">
        <v>0</v>
      </c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</row>
    <row r="224" customFormat="false" ht="12.75" hidden="false" customHeight="false" outlineLevel="1" collapsed="false">
      <c r="A224" s="206"/>
      <c r="B224" s="207"/>
      <c r="C224" s="210" t="s">
        <v>453</v>
      </c>
      <c r="D224" s="211"/>
      <c r="E224" s="212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5"/>
      <c r="Z224" s="205"/>
      <c r="AA224" s="205"/>
      <c r="AB224" s="205"/>
      <c r="AC224" s="205"/>
      <c r="AD224" s="205"/>
      <c r="AE224" s="205"/>
      <c r="AF224" s="205"/>
      <c r="AG224" s="205" t="s">
        <v>220</v>
      </c>
      <c r="AH224" s="205" t="n">
        <v>0</v>
      </c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</row>
    <row r="225" customFormat="false" ht="12.75" hidden="false" customHeight="false" outlineLevel="1" collapsed="false">
      <c r="A225" s="206"/>
      <c r="B225" s="207"/>
      <c r="C225" s="210" t="s">
        <v>454</v>
      </c>
      <c r="D225" s="211"/>
      <c r="E225" s="212" t="n">
        <v>6.29</v>
      </c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5"/>
      <c r="Z225" s="205"/>
      <c r="AA225" s="205"/>
      <c r="AB225" s="205"/>
      <c r="AC225" s="205"/>
      <c r="AD225" s="205"/>
      <c r="AE225" s="205"/>
      <c r="AF225" s="205"/>
      <c r="AG225" s="205" t="s">
        <v>220</v>
      </c>
      <c r="AH225" s="205" t="n">
        <v>0</v>
      </c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</row>
    <row r="226" customFormat="false" ht="12.75" hidden="false" customHeight="false" outlineLevel="1" collapsed="false">
      <c r="A226" s="196" t="n">
        <v>47</v>
      </c>
      <c r="B226" s="197" t="s">
        <v>455</v>
      </c>
      <c r="C226" s="198" t="s">
        <v>456</v>
      </c>
      <c r="D226" s="199" t="s">
        <v>294</v>
      </c>
      <c r="E226" s="200" t="n">
        <v>34.022</v>
      </c>
      <c r="F226" s="201"/>
      <c r="G226" s="202" t="n">
        <f aca="false">ROUND(E226*F226,2)</f>
        <v>0</v>
      </c>
      <c r="H226" s="201"/>
      <c r="I226" s="202" t="n">
        <f aca="false">ROUND(E226*H226,2)</f>
        <v>0</v>
      </c>
      <c r="J226" s="201"/>
      <c r="K226" s="202" t="n">
        <f aca="false">ROUND(E226*J226,2)</f>
        <v>0</v>
      </c>
      <c r="L226" s="202" t="n">
        <v>21</v>
      </c>
      <c r="M226" s="202" t="n">
        <f aca="false">G226*(1+L226/100)</f>
        <v>0</v>
      </c>
      <c r="N226" s="202" t="n">
        <v>0.00782</v>
      </c>
      <c r="O226" s="202" t="n">
        <f aca="false">ROUND(E226*N226,2)</f>
        <v>0.27</v>
      </c>
      <c r="P226" s="202" t="n">
        <v>0</v>
      </c>
      <c r="Q226" s="202" t="n">
        <f aca="false">ROUND(E226*P226,2)</f>
        <v>0</v>
      </c>
      <c r="R226" s="202" t="s">
        <v>273</v>
      </c>
      <c r="S226" s="202" t="s">
        <v>213</v>
      </c>
      <c r="T226" s="203" t="s">
        <v>213</v>
      </c>
      <c r="U226" s="204" t="n">
        <v>0.79</v>
      </c>
      <c r="V226" s="204" t="n">
        <f aca="false">ROUND(E226*U226,2)</f>
        <v>26.88</v>
      </c>
      <c r="W226" s="204"/>
      <c r="X226" s="204" t="s">
        <v>165</v>
      </c>
      <c r="Y226" s="205"/>
      <c r="Z226" s="205"/>
      <c r="AA226" s="205"/>
      <c r="AB226" s="205"/>
      <c r="AC226" s="205"/>
      <c r="AD226" s="205"/>
      <c r="AE226" s="205"/>
      <c r="AF226" s="205"/>
      <c r="AG226" s="205" t="s">
        <v>214</v>
      </c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</row>
    <row r="227" customFormat="false" ht="12.75" hidden="false" customHeight="false" outlineLevel="1" collapsed="false">
      <c r="A227" s="206"/>
      <c r="B227" s="207"/>
      <c r="C227" s="210" t="s">
        <v>457</v>
      </c>
      <c r="D227" s="211"/>
      <c r="E227" s="212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5"/>
      <c r="Z227" s="205"/>
      <c r="AA227" s="205"/>
      <c r="AB227" s="205"/>
      <c r="AC227" s="205"/>
      <c r="AD227" s="205"/>
      <c r="AE227" s="205"/>
      <c r="AF227" s="205"/>
      <c r="AG227" s="205" t="s">
        <v>220</v>
      </c>
      <c r="AH227" s="205" t="n">
        <v>0</v>
      </c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</row>
    <row r="228" customFormat="false" ht="12.75" hidden="false" customHeight="false" outlineLevel="1" collapsed="false">
      <c r="A228" s="206"/>
      <c r="B228" s="207"/>
      <c r="C228" s="210" t="s">
        <v>458</v>
      </c>
      <c r="D228" s="211"/>
      <c r="E228" s="212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5"/>
      <c r="Z228" s="205"/>
      <c r="AA228" s="205"/>
      <c r="AB228" s="205"/>
      <c r="AC228" s="205"/>
      <c r="AD228" s="205"/>
      <c r="AE228" s="205"/>
      <c r="AF228" s="205"/>
      <c r="AG228" s="205" t="s">
        <v>220</v>
      </c>
      <c r="AH228" s="205" t="n">
        <v>0</v>
      </c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</row>
    <row r="229" customFormat="false" ht="12.75" hidden="false" customHeight="false" outlineLevel="1" collapsed="false">
      <c r="A229" s="206"/>
      <c r="B229" s="207"/>
      <c r="C229" s="210" t="s">
        <v>459</v>
      </c>
      <c r="D229" s="211"/>
      <c r="E229" s="212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5"/>
      <c r="Z229" s="205"/>
      <c r="AA229" s="205"/>
      <c r="AB229" s="205"/>
      <c r="AC229" s="205"/>
      <c r="AD229" s="205"/>
      <c r="AE229" s="205"/>
      <c r="AF229" s="205"/>
      <c r="AG229" s="205" t="s">
        <v>220</v>
      </c>
      <c r="AH229" s="205" t="n">
        <v>0</v>
      </c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</row>
    <row r="230" customFormat="false" ht="12.75" hidden="false" customHeight="false" outlineLevel="1" collapsed="false">
      <c r="A230" s="206"/>
      <c r="B230" s="207"/>
      <c r="C230" s="210" t="s">
        <v>460</v>
      </c>
      <c r="D230" s="211"/>
      <c r="E230" s="212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5"/>
      <c r="Z230" s="205"/>
      <c r="AA230" s="205"/>
      <c r="AB230" s="205"/>
      <c r="AC230" s="205"/>
      <c r="AD230" s="205"/>
      <c r="AE230" s="205"/>
      <c r="AF230" s="205"/>
      <c r="AG230" s="205" t="s">
        <v>220</v>
      </c>
      <c r="AH230" s="205" t="n">
        <v>0</v>
      </c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</row>
    <row r="231" customFormat="false" ht="12.75" hidden="false" customHeight="false" outlineLevel="1" collapsed="false">
      <c r="A231" s="206"/>
      <c r="B231" s="207"/>
      <c r="C231" s="210" t="s">
        <v>461</v>
      </c>
      <c r="D231" s="211"/>
      <c r="E231" s="212" t="n">
        <v>34.02</v>
      </c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5"/>
      <c r="Z231" s="205"/>
      <c r="AA231" s="205"/>
      <c r="AB231" s="205"/>
      <c r="AC231" s="205"/>
      <c r="AD231" s="205"/>
      <c r="AE231" s="205"/>
      <c r="AF231" s="205"/>
      <c r="AG231" s="205" t="s">
        <v>220</v>
      </c>
      <c r="AH231" s="205" t="n">
        <v>0</v>
      </c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</row>
    <row r="232" customFormat="false" ht="12.75" hidden="false" customHeight="false" outlineLevel="1" collapsed="false">
      <c r="A232" s="214" t="n">
        <v>48</v>
      </c>
      <c r="B232" s="215" t="s">
        <v>462</v>
      </c>
      <c r="C232" s="216" t="s">
        <v>463</v>
      </c>
      <c r="D232" s="217" t="s">
        <v>294</v>
      </c>
      <c r="E232" s="218" t="n">
        <v>34.022</v>
      </c>
      <c r="F232" s="219"/>
      <c r="G232" s="220" t="n">
        <f aca="false">ROUND(E232*F232,2)</f>
        <v>0</v>
      </c>
      <c r="H232" s="219"/>
      <c r="I232" s="220" t="n">
        <f aca="false">ROUND(E232*H232,2)</f>
        <v>0</v>
      </c>
      <c r="J232" s="219"/>
      <c r="K232" s="220" t="n">
        <f aca="false">ROUND(E232*J232,2)</f>
        <v>0</v>
      </c>
      <c r="L232" s="220" t="n">
        <v>21</v>
      </c>
      <c r="M232" s="220" t="n">
        <f aca="false">G232*(1+L232/100)</f>
        <v>0</v>
      </c>
      <c r="N232" s="220" t="n">
        <v>0</v>
      </c>
      <c r="O232" s="220" t="n">
        <f aca="false">ROUND(E232*N232,2)</f>
        <v>0</v>
      </c>
      <c r="P232" s="220" t="n">
        <v>0</v>
      </c>
      <c r="Q232" s="220" t="n">
        <f aca="false">ROUND(E232*P232,2)</f>
        <v>0</v>
      </c>
      <c r="R232" s="220" t="s">
        <v>273</v>
      </c>
      <c r="S232" s="220" t="s">
        <v>213</v>
      </c>
      <c r="T232" s="221" t="s">
        <v>213</v>
      </c>
      <c r="U232" s="204" t="n">
        <v>0.24</v>
      </c>
      <c r="V232" s="204" t="n">
        <f aca="false">ROUND(E232*U232,2)</f>
        <v>8.17</v>
      </c>
      <c r="W232" s="204"/>
      <c r="X232" s="204" t="s">
        <v>165</v>
      </c>
      <c r="Y232" s="205"/>
      <c r="Z232" s="205"/>
      <c r="AA232" s="205"/>
      <c r="AB232" s="205"/>
      <c r="AC232" s="205"/>
      <c r="AD232" s="205"/>
      <c r="AE232" s="205"/>
      <c r="AF232" s="205"/>
      <c r="AG232" s="205" t="s">
        <v>214</v>
      </c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</row>
    <row r="233" customFormat="false" ht="12.75" hidden="false" customHeight="false" outlineLevel="1" collapsed="false">
      <c r="A233" s="196" t="n">
        <v>49</v>
      </c>
      <c r="B233" s="197" t="s">
        <v>464</v>
      </c>
      <c r="C233" s="198" t="s">
        <v>465</v>
      </c>
      <c r="D233" s="199" t="s">
        <v>261</v>
      </c>
      <c r="E233" s="200" t="n">
        <v>0.37722</v>
      </c>
      <c r="F233" s="201"/>
      <c r="G233" s="202" t="n">
        <f aca="false">ROUND(E233*F233,2)</f>
        <v>0</v>
      </c>
      <c r="H233" s="201"/>
      <c r="I233" s="202" t="n">
        <f aca="false">ROUND(E233*H233,2)</f>
        <v>0</v>
      </c>
      <c r="J233" s="201"/>
      <c r="K233" s="202" t="n">
        <f aca="false">ROUND(E233*J233,2)</f>
        <v>0</v>
      </c>
      <c r="L233" s="202" t="n">
        <v>21</v>
      </c>
      <c r="M233" s="202" t="n">
        <f aca="false">G233*(1+L233/100)</f>
        <v>0</v>
      </c>
      <c r="N233" s="202" t="n">
        <v>1.01665</v>
      </c>
      <c r="O233" s="202" t="n">
        <f aca="false">ROUND(E233*N233,2)</f>
        <v>0.38</v>
      </c>
      <c r="P233" s="202" t="n">
        <v>0</v>
      </c>
      <c r="Q233" s="202" t="n">
        <f aca="false">ROUND(E233*P233,2)</f>
        <v>0</v>
      </c>
      <c r="R233" s="202" t="s">
        <v>273</v>
      </c>
      <c r="S233" s="202" t="s">
        <v>213</v>
      </c>
      <c r="T233" s="203" t="s">
        <v>213</v>
      </c>
      <c r="U233" s="204" t="n">
        <v>27.673</v>
      </c>
      <c r="V233" s="204" t="n">
        <f aca="false">ROUND(E233*U233,2)</f>
        <v>10.44</v>
      </c>
      <c r="W233" s="204"/>
      <c r="X233" s="204" t="s">
        <v>165</v>
      </c>
      <c r="Y233" s="205"/>
      <c r="Z233" s="205"/>
      <c r="AA233" s="205"/>
      <c r="AB233" s="205"/>
      <c r="AC233" s="205"/>
      <c r="AD233" s="205"/>
      <c r="AE233" s="205"/>
      <c r="AF233" s="205"/>
      <c r="AG233" s="205" t="s">
        <v>214</v>
      </c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</row>
    <row r="234" customFormat="false" ht="12.75" hidden="false" customHeight="true" outlineLevel="1" collapsed="false">
      <c r="A234" s="206"/>
      <c r="B234" s="207"/>
      <c r="C234" s="208" t="s">
        <v>466</v>
      </c>
      <c r="D234" s="208"/>
      <c r="E234" s="208"/>
      <c r="F234" s="208"/>
      <c r="G234" s="208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5"/>
      <c r="Z234" s="205"/>
      <c r="AA234" s="205"/>
      <c r="AB234" s="205"/>
      <c r="AC234" s="205"/>
      <c r="AD234" s="205"/>
      <c r="AE234" s="205"/>
      <c r="AF234" s="205"/>
      <c r="AG234" s="205" t="s">
        <v>216</v>
      </c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</row>
    <row r="235" customFormat="false" ht="12.75" hidden="false" customHeight="true" outlineLevel="1" collapsed="false">
      <c r="A235" s="206"/>
      <c r="B235" s="207"/>
      <c r="C235" s="209" t="s">
        <v>466</v>
      </c>
      <c r="D235" s="209"/>
      <c r="E235" s="209"/>
      <c r="F235" s="209"/>
      <c r="G235" s="209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5"/>
      <c r="Z235" s="205"/>
      <c r="AA235" s="205"/>
      <c r="AB235" s="205"/>
      <c r="AC235" s="205"/>
      <c r="AD235" s="205"/>
      <c r="AE235" s="205"/>
      <c r="AF235" s="205"/>
      <c r="AG235" s="205" t="s">
        <v>217</v>
      </c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</row>
    <row r="236" customFormat="false" ht="12.75" hidden="false" customHeight="false" outlineLevel="1" collapsed="false">
      <c r="A236" s="206"/>
      <c r="B236" s="207"/>
      <c r="C236" s="210" t="s">
        <v>467</v>
      </c>
      <c r="D236" s="211"/>
      <c r="E236" s="212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5"/>
      <c r="Z236" s="205"/>
      <c r="AA236" s="205"/>
      <c r="AB236" s="205"/>
      <c r="AC236" s="205"/>
      <c r="AD236" s="205"/>
      <c r="AE236" s="205"/>
      <c r="AF236" s="205"/>
      <c r="AG236" s="205" t="s">
        <v>220</v>
      </c>
      <c r="AH236" s="205" t="n">
        <v>0</v>
      </c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</row>
    <row r="237" customFormat="false" ht="12.75" hidden="false" customHeight="false" outlineLevel="1" collapsed="false">
      <c r="A237" s="206"/>
      <c r="B237" s="207"/>
      <c r="C237" s="210" t="s">
        <v>468</v>
      </c>
      <c r="D237" s="211"/>
      <c r="E237" s="212" t="n">
        <v>0.38</v>
      </c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5"/>
      <c r="Z237" s="205"/>
      <c r="AA237" s="205"/>
      <c r="AB237" s="205"/>
      <c r="AC237" s="205"/>
      <c r="AD237" s="205"/>
      <c r="AE237" s="205"/>
      <c r="AF237" s="205"/>
      <c r="AG237" s="205" t="s">
        <v>220</v>
      </c>
      <c r="AH237" s="205" t="n">
        <v>0</v>
      </c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</row>
    <row r="238" customFormat="false" ht="22.5" hidden="false" customHeight="false" outlineLevel="1" collapsed="false">
      <c r="A238" s="196" t="n">
        <v>50</v>
      </c>
      <c r="B238" s="197" t="s">
        <v>469</v>
      </c>
      <c r="C238" s="198" t="s">
        <v>470</v>
      </c>
      <c r="D238" s="199" t="s">
        <v>294</v>
      </c>
      <c r="E238" s="200" t="n">
        <v>11.99</v>
      </c>
      <c r="F238" s="201"/>
      <c r="G238" s="202" t="n">
        <f aca="false">ROUND(E238*F238,2)</f>
        <v>0</v>
      </c>
      <c r="H238" s="201"/>
      <c r="I238" s="202" t="n">
        <f aca="false">ROUND(E238*H238,2)</f>
        <v>0</v>
      </c>
      <c r="J238" s="201"/>
      <c r="K238" s="202" t="n">
        <f aca="false">ROUND(E238*J238,2)</f>
        <v>0</v>
      </c>
      <c r="L238" s="202" t="n">
        <v>21</v>
      </c>
      <c r="M238" s="202" t="n">
        <f aca="false">G238*(1+L238/100)</f>
        <v>0</v>
      </c>
      <c r="N238" s="202" t="n">
        <v>0.57571</v>
      </c>
      <c r="O238" s="202" t="n">
        <f aca="false">ROUND(E238*N238,2)</f>
        <v>6.9</v>
      </c>
      <c r="P238" s="202" t="n">
        <v>0</v>
      </c>
      <c r="Q238" s="202" t="n">
        <f aca="false">ROUND(E238*P238,2)</f>
        <v>0</v>
      </c>
      <c r="R238" s="202" t="s">
        <v>227</v>
      </c>
      <c r="S238" s="202" t="s">
        <v>213</v>
      </c>
      <c r="T238" s="203" t="s">
        <v>213</v>
      </c>
      <c r="U238" s="204" t="n">
        <v>2.36265</v>
      </c>
      <c r="V238" s="204" t="n">
        <f aca="false">ROUND(E238*U238,2)</f>
        <v>28.33</v>
      </c>
      <c r="W238" s="204"/>
      <c r="X238" s="204" t="s">
        <v>228</v>
      </c>
      <c r="Y238" s="205"/>
      <c r="Z238" s="205"/>
      <c r="AA238" s="205"/>
      <c r="AB238" s="205"/>
      <c r="AC238" s="205"/>
      <c r="AD238" s="205"/>
      <c r="AE238" s="205"/>
      <c r="AF238" s="205"/>
      <c r="AG238" s="205" t="s">
        <v>471</v>
      </c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</row>
    <row r="239" customFormat="false" ht="22.5" hidden="false" customHeight="true" outlineLevel="1" collapsed="false">
      <c r="A239" s="206"/>
      <c r="B239" s="207"/>
      <c r="C239" s="208" t="s">
        <v>472</v>
      </c>
      <c r="D239" s="208"/>
      <c r="E239" s="208"/>
      <c r="F239" s="208"/>
      <c r="G239" s="208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5"/>
      <c r="Z239" s="205"/>
      <c r="AA239" s="205"/>
      <c r="AB239" s="205"/>
      <c r="AC239" s="205"/>
      <c r="AD239" s="205"/>
      <c r="AE239" s="205"/>
      <c r="AF239" s="205"/>
      <c r="AG239" s="205" t="s">
        <v>216</v>
      </c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13" t="str">
        <f aca="false">C239</f>
        <v>beton stropů deskových, výztuž z betonářské oceli 11 375, bednění stropů deskových plných rovných, podpěrná konstrukce stropů výšky do 6 m.</v>
      </c>
      <c r="BB239" s="205"/>
      <c r="BC239" s="205"/>
      <c r="BD239" s="205"/>
      <c r="BE239" s="205"/>
      <c r="BF239" s="205"/>
      <c r="BG239" s="205"/>
      <c r="BH239" s="205"/>
    </row>
    <row r="240" customFormat="false" ht="22.5" hidden="false" customHeight="true" outlineLevel="1" collapsed="false">
      <c r="A240" s="206"/>
      <c r="B240" s="207"/>
      <c r="C240" s="209" t="s">
        <v>472</v>
      </c>
      <c r="D240" s="209"/>
      <c r="E240" s="209"/>
      <c r="F240" s="209"/>
      <c r="G240" s="209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5"/>
      <c r="Z240" s="205"/>
      <c r="AA240" s="205"/>
      <c r="AB240" s="205"/>
      <c r="AC240" s="205"/>
      <c r="AD240" s="205"/>
      <c r="AE240" s="205"/>
      <c r="AF240" s="205"/>
      <c r="AG240" s="205" t="s">
        <v>217</v>
      </c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13" t="str">
        <f aca="false">C240</f>
        <v>beton stropů deskových, výztuž z betonářské oceli 11 375, bednění stropů deskových plných rovných, podpěrná konstrukce stropů výšky do 6 m.</v>
      </c>
      <c r="BB240" s="205"/>
      <c r="BC240" s="205"/>
      <c r="BD240" s="205"/>
      <c r="BE240" s="205"/>
      <c r="BF240" s="205"/>
      <c r="BG240" s="205"/>
      <c r="BH240" s="205"/>
    </row>
    <row r="241" customFormat="false" ht="12.75" hidden="false" customHeight="false" outlineLevel="1" collapsed="false">
      <c r="A241" s="206"/>
      <c r="B241" s="207"/>
      <c r="C241" s="210" t="s">
        <v>473</v>
      </c>
      <c r="D241" s="211"/>
      <c r="E241" s="212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5"/>
      <c r="Z241" s="205"/>
      <c r="AA241" s="205"/>
      <c r="AB241" s="205"/>
      <c r="AC241" s="205"/>
      <c r="AD241" s="205"/>
      <c r="AE241" s="205"/>
      <c r="AF241" s="205"/>
      <c r="AG241" s="205" t="s">
        <v>220</v>
      </c>
      <c r="AH241" s="205" t="n">
        <v>0</v>
      </c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</row>
    <row r="242" customFormat="false" ht="12.75" hidden="false" customHeight="false" outlineLevel="1" collapsed="false">
      <c r="A242" s="206"/>
      <c r="B242" s="207"/>
      <c r="C242" s="210" t="s">
        <v>474</v>
      </c>
      <c r="D242" s="211"/>
      <c r="E242" s="212" t="n">
        <v>11.99</v>
      </c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5"/>
      <c r="Z242" s="205"/>
      <c r="AA242" s="205"/>
      <c r="AB242" s="205"/>
      <c r="AC242" s="205"/>
      <c r="AD242" s="205"/>
      <c r="AE242" s="205"/>
      <c r="AF242" s="205"/>
      <c r="AG242" s="205" t="s">
        <v>220</v>
      </c>
      <c r="AH242" s="205" t="n">
        <v>0</v>
      </c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</row>
    <row r="243" customFormat="false" ht="12.75" hidden="false" customHeight="false" outlineLevel="0" collapsed="false">
      <c r="A243" s="188" t="s">
        <v>207</v>
      </c>
      <c r="B243" s="189" t="s">
        <v>82</v>
      </c>
      <c r="C243" s="190" t="s">
        <v>81</v>
      </c>
      <c r="D243" s="191"/>
      <c r="E243" s="192"/>
      <c r="F243" s="193"/>
      <c r="G243" s="193" t="n">
        <f aca="false">SUMIF(AG244:AG278,"&lt;&gt;NOR",G244:G278)</f>
        <v>0</v>
      </c>
      <c r="H243" s="193"/>
      <c r="I243" s="193" t="n">
        <f aca="false">SUM(I244:I278)</f>
        <v>0</v>
      </c>
      <c r="J243" s="193"/>
      <c r="K243" s="193" t="n">
        <f aca="false">SUM(K244:K278)</f>
        <v>0</v>
      </c>
      <c r="L243" s="193"/>
      <c r="M243" s="193" t="n">
        <f aca="false">SUM(M244:M278)</f>
        <v>0</v>
      </c>
      <c r="N243" s="193"/>
      <c r="O243" s="193" t="n">
        <f aca="false">SUM(O244:O278)</f>
        <v>30.52</v>
      </c>
      <c r="P243" s="193"/>
      <c r="Q243" s="193" t="n">
        <f aca="false">SUM(Q244:Q278)</f>
        <v>0</v>
      </c>
      <c r="R243" s="193"/>
      <c r="S243" s="193"/>
      <c r="T243" s="194"/>
      <c r="U243" s="195"/>
      <c r="V243" s="195" t="n">
        <f aca="false">SUM(V244:V278)</f>
        <v>217.73</v>
      </c>
      <c r="W243" s="195"/>
      <c r="X243" s="195"/>
      <c r="AG243" s="0" t="s">
        <v>208</v>
      </c>
    </row>
    <row r="244" customFormat="false" ht="22.5" hidden="false" customHeight="false" outlineLevel="1" collapsed="false">
      <c r="A244" s="196" t="n">
        <v>51</v>
      </c>
      <c r="B244" s="197" t="s">
        <v>475</v>
      </c>
      <c r="C244" s="198" t="s">
        <v>476</v>
      </c>
      <c r="D244" s="199" t="s">
        <v>211</v>
      </c>
      <c r="E244" s="200" t="n">
        <v>10.95835</v>
      </c>
      <c r="F244" s="201"/>
      <c r="G244" s="202" t="n">
        <f aca="false">ROUND(E244*F244,2)</f>
        <v>0</v>
      </c>
      <c r="H244" s="201"/>
      <c r="I244" s="202" t="n">
        <f aca="false">ROUND(E244*H244,2)</f>
        <v>0</v>
      </c>
      <c r="J244" s="201"/>
      <c r="K244" s="202" t="n">
        <f aca="false">ROUND(E244*J244,2)</f>
        <v>0</v>
      </c>
      <c r="L244" s="202" t="n">
        <v>21</v>
      </c>
      <c r="M244" s="202" t="n">
        <f aca="false">G244*(1+L244/100)</f>
        <v>0</v>
      </c>
      <c r="N244" s="202" t="n">
        <v>2.52508</v>
      </c>
      <c r="O244" s="202" t="n">
        <f aca="false">ROUND(E244*N244,2)</f>
        <v>27.67</v>
      </c>
      <c r="P244" s="202" t="n">
        <v>0</v>
      </c>
      <c r="Q244" s="202" t="n">
        <f aca="false">ROUND(E244*P244,2)</f>
        <v>0</v>
      </c>
      <c r="R244" s="202" t="s">
        <v>273</v>
      </c>
      <c r="S244" s="202" t="s">
        <v>213</v>
      </c>
      <c r="T244" s="203" t="s">
        <v>213</v>
      </c>
      <c r="U244" s="204" t="n">
        <v>3.675</v>
      </c>
      <c r="V244" s="204" t="n">
        <f aca="false">ROUND(E244*U244,2)</f>
        <v>40.27</v>
      </c>
      <c r="W244" s="204"/>
      <c r="X244" s="204" t="s">
        <v>165</v>
      </c>
      <c r="Y244" s="205"/>
      <c r="Z244" s="205"/>
      <c r="AA244" s="205"/>
      <c r="AB244" s="205"/>
      <c r="AC244" s="205"/>
      <c r="AD244" s="205"/>
      <c r="AE244" s="205"/>
      <c r="AF244" s="205"/>
      <c r="AG244" s="205" t="s">
        <v>214</v>
      </c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</row>
    <row r="245" customFormat="false" ht="12.75" hidden="false" customHeight="true" outlineLevel="1" collapsed="false">
      <c r="A245" s="206"/>
      <c r="B245" s="207"/>
      <c r="C245" s="222" t="s">
        <v>477</v>
      </c>
      <c r="D245" s="222"/>
      <c r="E245" s="222"/>
      <c r="F245" s="222"/>
      <c r="G245" s="222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5"/>
      <c r="Z245" s="205"/>
      <c r="AA245" s="205"/>
      <c r="AB245" s="205"/>
      <c r="AC245" s="205"/>
      <c r="AD245" s="205"/>
      <c r="AE245" s="205"/>
      <c r="AF245" s="205"/>
      <c r="AG245" s="205" t="s">
        <v>217</v>
      </c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</row>
    <row r="246" customFormat="false" ht="22.5" hidden="false" customHeight="false" outlineLevel="1" collapsed="false">
      <c r="A246" s="206"/>
      <c r="B246" s="207"/>
      <c r="C246" s="210" t="s">
        <v>478</v>
      </c>
      <c r="D246" s="211"/>
      <c r="E246" s="212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5"/>
      <c r="Z246" s="205"/>
      <c r="AA246" s="205"/>
      <c r="AB246" s="205"/>
      <c r="AC246" s="205"/>
      <c r="AD246" s="205"/>
      <c r="AE246" s="205"/>
      <c r="AF246" s="205"/>
      <c r="AG246" s="205" t="s">
        <v>220</v>
      </c>
      <c r="AH246" s="205" t="n">
        <v>0</v>
      </c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</row>
    <row r="247" customFormat="false" ht="12.75" hidden="false" customHeight="false" outlineLevel="1" collapsed="false">
      <c r="A247" s="206"/>
      <c r="B247" s="207"/>
      <c r="C247" s="210" t="s">
        <v>479</v>
      </c>
      <c r="D247" s="211"/>
      <c r="E247" s="212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5"/>
      <c r="Z247" s="205"/>
      <c r="AA247" s="205"/>
      <c r="AB247" s="205"/>
      <c r="AC247" s="205"/>
      <c r="AD247" s="205"/>
      <c r="AE247" s="205"/>
      <c r="AF247" s="205"/>
      <c r="AG247" s="205" t="s">
        <v>220</v>
      </c>
      <c r="AH247" s="205" t="n">
        <v>0</v>
      </c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</row>
    <row r="248" customFormat="false" ht="12.75" hidden="false" customHeight="false" outlineLevel="1" collapsed="false">
      <c r="A248" s="206"/>
      <c r="B248" s="207"/>
      <c r="C248" s="210" t="s">
        <v>480</v>
      </c>
      <c r="D248" s="211"/>
      <c r="E248" s="212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5"/>
      <c r="Z248" s="205"/>
      <c r="AA248" s="205"/>
      <c r="AB248" s="205"/>
      <c r="AC248" s="205"/>
      <c r="AD248" s="205"/>
      <c r="AE248" s="205"/>
      <c r="AF248" s="205"/>
      <c r="AG248" s="205" t="s">
        <v>220</v>
      </c>
      <c r="AH248" s="205" t="n">
        <v>0</v>
      </c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</row>
    <row r="249" customFormat="false" ht="12.75" hidden="false" customHeight="false" outlineLevel="1" collapsed="false">
      <c r="A249" s="206"/>
      <c r="B249" s="207"/>
      <c r="C249" s="210" t="s">
        <v>481</v>
      </c>
      <c r="D249" s="211"/>
      <c r="E249" s="212" t="n">
        <v>10.96</v>
      </c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5"/>
      <c r="Z249" s="205"/>
      <c r="AA249" s="205"/>
      <c r="AB249" s="205"/>
      <c r="AC249" s="205"/>
      <c r="AD249" s="205"/>
      <c r="AE249" s="205"/>
      <c r="AF249" s="205"/>
      <c r="AG249" s="205" t="s">
        <v>220</v>
      </c>
      <c r="AH249" s="205" t="n">
        <v>0</v>
      </c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</row>
    <row r="250" customFormat="false" ht="22.5" hidden="false" customHeight="false" outlineLevel="1" collapsed="false">
      <c r="A250" s="196" t="n">
        <v>52</v>
      </c>
      <c r="B250" s="197" t="s">
        <v>482</v>
      </c>
      <c r="C250" s="198" t="s">
        <v>483</v>
      </c>
      <c r="D250" s="199" t="s">
        <v>261</v>
      </c>
      <c r="E250" s="200" t="n">
        <v>0.295</v>
      </c>
      <c r="F250" s="201"/>
      <c r="G250" s="202" t="n">
        <f aca="false">ROUND(E250*F250,2)</f>
        <v>0</v>
      </c>
      <c r="H250" s="201"/>
      <c r="I250" s="202" t="n">
        <f aca="false">ROUND(E250*H250,2)</f>
        <v>0</v>
      </c>
      <c r="J250" s="201"/>
      <c r="K250" s="202" t="n">
        <f aca="false">ROUND(E250*J250,2)</f>
        <v>0</v>
      </c>
      <c r="L250" s="202" t="n">
        <v>21</v>
      </c>
      <c r="M250" s="202" t="n">
        <f aca="false">G250*(1+L250/100)</f>
        <v>0</v>
      </c>
      <c r="N250" s="202" t="n">
        <v>1.05844</v>
      </c>
      <c r="O250" s="202" t="n">
        <f aca="false">ROUND(E250*N250,2)</f>
        <v>0.31</v>
      </c>
      <c r="P250" s="202" t="n">
        <v>0</v>
      </c>
      <c r="Q250" s="202" t="n">
        <f aca="false">ROUND(E250*P250,2)</f>
        <v>0</v>
      </c>
      <c r="R250" s="202" t="s">
        <v>273</v>
      </c>
      <c r="S250" s="202" t="s">
        <v>213</v>
      </c>
      <c r="T250" s="203" t="s">
        <v>213</v>
      </c>
      <c r="U250" s="204" t="n">
        <v>22.648</v>
      </c>
      <c r="V250" s="204" t="n">
        <f aca="false">ROUND(E250*U250,2)</f>
        <v>6.68</v>
      </c>
      <c r="W250" s="204"/>
      <c r="X250" s="204" t="s">
        <v>165</v>
      </c>
      <c r="Y250" s="205"/>
      <c r="Z250" s="205"/>
      <c r="AA250" s="205"/>
      <c r="AB250" s="205"/>
      <c r="AC250" s="205"/>
      <c r="AD250" s="205"/>
      <c r="AE250" s="205"/>
      <c r="AF250" s="205"/>
      <c r="AG250" s="205" t="s">
        <v>214</v>
      </c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</row>
    <row r="251" customFormat="false" ht="12.75" hidden="false" customHeight="true" outlineLevel="1" collapsed="false">
      <c r="A251" s="206"/>
      <c r="B251" s="207"/>
      <c r="C251" s="208" t="s">
        <v>466</v>
      </c>
      <c r="D251" s="208"/>
      <c r="E251" s="208"/>
      <c r="F251" s="208"/>
      <c r="G251" s="208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5"/>
      <c r="Z251" s="205"/>
      <c r="AA251" s="205"/>
      <c r="AB251" s="205"/>
      <c r="AC251" s="205"/>
      <c r="AD251" s="205"/>
      <c r="AE251" s="205"/>
      <c r="AF251" s="205"/>
      <c r="AG251" s="205" t="s">
        <v>216</v>
      </c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</row>
    <row r="252" customFormat="false" ht="12.75" hidden="false" customHeight="true" outlineLevel="1" collapsed="false">
      <c r="A252" s="206"/>
      <c r="B252" s="207"/>
      <c r="C252" s="209" t="s">
        <v>466</v>
      </c>
      <c r="D252" s="209"/>
      <c r="E252" s="209"/>
      <c r="F252" s="209"/>
      <c r="G252" s="209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5"/>
      <c r="Z252" s="205"/>
      <c r="AA252" s="205"/>
      <c r="AB252" s="205"/>
      <c r="AC252" s="205"/>
      <c r="AD252" s="205"/>
      <c r="AE252" s="205"/>
      <c r="AF252" s="205"/>
      <c r="AG252" s="205" t="s">
        <v>217</v>
      </c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</row>
    <row r="253" customFormat="false" ht="12.75" hidden="false" customHeight="false" outlineLevel="1" collapsed="false">
      <c r="A253" s="206"/>
      <c r="B253" s="207"/>
      <c r="C253" s="210" t="s">
        <v>484</v>
      </c>
      <c r="D253" s="211"/>
      <c r="E253" s="212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5"/>
      <c r="Z253" s="205"/>
      <c r="AA253" s="205"/>
      <c r="AB253" s="205"/>
      <c r="AC253" s="205"/>
      <c r="AD253" s="205"/>
      <c r="AE253" s="205"/>
      <c r="AF253" s="205"/>
      <c r="AG253" s="205" t="s">
        <v>220</v>
      </c>
      <c r="AH253" s="205" t="n">
        <v>0</v>
      </c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</row>
    <row r="254" customFormat="false" ht="12.75" hidden="false" customHeight="false" outlineLevel="1" collapsed="false">
      <c r="A254" s="206"/>
      <c r="B254" s="207"/>
      <c r="C254" s="210" t="s">
        <v>485</v>
      </c>
      <c r="D254" s="211"/>
      <c r="E254" s="212" t="n">
        <v>0.3</v>
      </c>
      <c r="F254" s="204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5"/>
      <c r="Z254" s="205"/>
      <c r="AA254" s="205"/>
      <c r="AB254" s="205"/>
      <c r="AC254" s="205"/>
      <c r="AD254" s="205"/>
      <c r="AE254" s="205"/>
      <c r="AF254" s="205"/>
      <c r="AG254" s="205" t="s">
        <v>220</v>
      </c>
      <c r="AH254" s="205" t="n">
        <v>0</v>
      </c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</row>
    <row r="255" customFormat="false" ht="22.5" hidden="false" customHeight="false" outlineLevel="1" collapsed="false">
      <c r="A255" s="196" t="n">
        <v>53</v>
      </c>
      <c r="B255" s="197" t="s">
        <v>486</v>
      </c>
      <c r="C255" s="198" t="s">
        <v>487</v>
      </c>
      <c r="D255" s="199" t="s">
        <v>261</v>
      </c>
      <c r="E255" s="200" t="n">
        <v>0.399</v>
      </c>
      <c r="F255" s="201"/>
      <c r="G255" s="202" t="n">
        <f aca="false">ROUND(E255*F255,2)</f>
        <v>0</v>
      </c>
      <c r="H255" s="201"/>
      <c r="I255" s="202" t="n">
        <f aca="false">ROUND(E255*H255,2)</f>
        <v>0</v>
      </c>
      <c r="J255" s="201"/>
      <c r="K255" s="202" t="n">
        <f aca="false">ROUND(E255*J255,2)</f>
        <v>0</v>
      </c>
      <c r="L255" s="202" t="n">
        <v>21</v>
      </c>
      <c r="M255" s="202" t="n">
        <f aca="false">G255*(1+L255/100)</f>
        <v>0</v>
      </c>
      <c r="N255" s="202" t="n">
        <v>1.02092</v>
      </c>
      <c r="O255" s="202" t="n">
        <f aca="false">ROUND(E255*N255,2)</f>
        <v>0.41</v>
      </c>
      <c r="P255" s="202" t="n">
        <v>0</v>
      </c>
      <c r="Q255" s="202" t="n">
        <f aca="false">ROUND(E255*P255,2)</f>
        <v>0</v>
      </c>
      <c r="R255" s="202" t="s">
        <v>273</v>
      </c>
      <c r="S255" s="202" t="s">
        <v>213</v>
      </c>
      <c r="T255" s="203" t="s">
        <v>213</v>
      </c>
      <c r="U255" s="204" t="n">
        <v>54.168</v>
      </c>
      <c r="V255" s="204" t="n">
        <f aca="false">ROUND(E255*U255,2)</f>
        <v>21.61</v>
      </c>
      <c r="W255" s="204"/>
      <c r="X255" s="204" t="s">
        <v>165</v>
      </c>
      <c r="Y255" s="205"/>
      <c r="Z255" s="205"/>
      <c r="AA255" s="205"/>
      <c r="AB255" s="205"/>
      <c r="AC255" s="205"/>
      <c r="AD255" s="205"/>
      <c r="AE255" s="205"/>
      <c r="AF255" s="205"/>
      <c r="AG255" s="205" t="s">
        <v>214</v>
      </c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</row>
    <row r="256" customFormat="false" ht="12.75" hidden="false" customHeight="true" outlineLevel="1" collapsed="false">
      <c r="A256" s="206"/>
      <c r="B256" s="207"/>
      <c r="C256" s="208" t="s">
        <v>466</v>
      </c>
      <c r="D256" s="208"/>
      <c r="E256" s="208"/>
      <c r="F256" s="208"/>
      <c r="G256" s="208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5"/>
      <c r="Z256" s="205"/>
      <c r="AA256" s="205"/>
      <c r="AB256" s="205"/>
      <c r="AC256" s="205"/>
      <c r="AD256" s="205"/>
      <c r="AE256" s="205"/>
      <c r="AF256" s="205"/>
      <c r="AG256" s="205" t="s">
        <v>216</v>
      </c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</row>
    <row r="257" customFormat="false" ht="12.75" hidden="false" customHeight="true" outlineLevel="1" collapsed="false">
      <c r="A257" s="206"/>
      <c r="B257" s="207"/>
      <c r="C257" s="209" t="s">
        <v>466</v>
      </c>
      <c r="D257" s="209"/>
      <c r="E257" s="209"/>
      <c r="F257" s="209"/>
      <c r="G257" s="209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5"/>
      <c r="Z257" s="205"/>
      <c r="AA257" s="205"/>
      <c r="AB257" s="205"/>
      <c r="AC257" s="205"/>
      <c r="AD257" s="205"/>
      <c r="AE257" s="205"/>
      <c r="AF257" s="205"/>
      <c r="AG257" s="205" t="s">
        <v>217</v>
      </c>
      <c r="AH257" s="205"/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</row>
    <row r="258" customFormat="false" ht="12.75" hidden="false" customHeight="false" outlineLevel="1" collapsed="false">
      <c r="A258" s="206"/>
      <c r="B258" s="207"/>
      <c r="C258" s="210" t="s">
        <v>488</v>
      </c>
      <c r="D258" s="211"/>
      <c r="E258" s="212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5"/>
      <c r="Z258" s="205"/>
      <c r="AA258" s="205"/>
      <c r="AB258" s="205"/>
      <c r="AC258" s="205"/>
      <c r="AD258" s="205"/>
      <c r="AE258" s="205"/>
      <c r="AF258" s="205"/>
      <c r="AG258" s="205" t="s">
        <v>220</v>
      </c>
      <c r="AH258" s="205" t="n">
        <v>0</v>
      </c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</row>
    <row r="259" customFormat="false" ht="12.75" hidden="false" customHeight="false" outlineLevel="1" collapsed="false">
      <c r="A259" s="206"/>
      <c r="B259" s="207"/>
      <c r="C259" s="210" t="s">
        <v>489</v>
      </c>
      <c r="D259" s="211"/>
      <c r="E259" s="212" t="n">
        <v>0.4</v>
      </c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5"/>
      <c r="Z259" s="205"/>
      <c r="AA259" s="205"/>
      <c r="AB259" s="205"/>
      <c r="AC259" s="205"/>
      <c r="AD259" s="205"/>
      <c r="AE259" s="205"/>
      <c r="AF259" s="205"/>
      <c r="AG259" s="205" t="s">
        <v>220</v>
      </c>
      <c r="AH259" s="205" t="n">
        <v>0</v>
      </c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</row>
    <row r="260" customFormat="false" ht="12.75" hidden="false" customHeight="false" outlineLevel="1" collapsed="false">
      <c r="A260" s="196" t="n">
        <v>54</v>
      </c>
      <c r="B260" s="197" t="s">
        <v>490</v>
      </c>
      <c r="C260" s="198" t="s">
        <v>491</v>
      </c>
      <c r="D260" s="199" t="s">
        <v>294</v>
      </c>
      <c r="E260" s="200" t="n">
        <v>34.22</v>
      </c>
      <c r="F260" s="201"/>
      <c r="G260" s="202" t="n">
        <f aca="false">ROUND(E260*F260,2)</f>
        <v>0</v>
      </c>
      <c r="H260" s="201"/>
      <c r="I260" s="202" t="n">
        <f aca="false">ROUND(E260*H260,2)</f>
        <v>0</v>
      </c>
      <c r="J260" s="201"/>
      <c r="K260" s="202" t="n">
        <f aca="false">ROUND(E260*J260,2)</f>
        <v>0</v>
      </c>
      <c r="L260" s="202" t="n">
        <v>21</v>
      </c>
      <c r="M260" s="202" t="n">
        <f aca="false">G260*(1+L260/100)</f>
        <v>0</v>
      </c>
      <c r="N260" s="202" t="n">
        <v>0.04597</v>
      </c>
      <c r="O260" s="202" t="n">
        <f aca="false">ROUND(E260*N260,2)</f>
        <v>1.57</v>
      </c>
      <c r="P260" s="202" t="n">
        <v>0</v>
      </c>
      <c r="Q260" s="202" t="n">
        <f aca="false">ROUND(E260*P260,2)</f>
        <v>0</v>
      </c>
      <c r="R260" s="202" t="s">
        <v>273</v>
      </c>
      <c r="S260" s="202" t="s">
        <v>213</v>
      </c>
      <c r="T260" s="203" t="s">
        <v>213</v>
      </c>
      <c r="U260" s="204" t="n">
        <v>2.3</v>
      </c>
      <c r="V260" s="204" t="n">
        <f aca="false">ROUND(E260*U260,2)</f>
        <v>78.71</v>
      </c>
      <c r="W260" s="204"/>
      <c r="X260" s="204" t="s">
        <v>165</v>
      </c>
      <c r="Y260" s="205"/>
      <c r="Z260" s="205"/>
      <c r="AA260" s="205"/>
      <c r="AB260" s="205"/>
      <c r="AC260" s="205"/>
      <c r="AD260" s="205"/>
      <c r="AE260" s="205"/>
      <c r="AF260" s="205"/>
      <c r="AG260" s="205" t="s">
        <v>214</v>
      </c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</row>
    <row r="261" customFormat="false" ht="12.75" hidden="false" customHeight="true" outlineLevel="1" collapsed="false">
      <c r="A261" s="206"/>
      <c r="B261" s="207"/>
      <c r="C261" s="208" t="s">
        <v>492</v>
      </c>
      <c r="D261" s="208"/>
      <c r="E261" s="208"/>
      <c r="F261" s="208"/>
      <c r="G261" s="208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  <c r="Z261" s="205"/>
      <c r="AA261" s="205"/>
      <c r="AB261" s="205"/>
      <c r="AC261" s="205"/>
      <c r="AD261" s="205"/>
      <c r="AE261" s="205"/>
      <c r="AF261" s="205"/>
      <c r="AG261" s="205" t="s">
        <v>216</v>
      </c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</row>
    <row r="262" customFormat="false" ht="12.75" hidden="false" customHeight="true" outlineLevel="1" collapsed="false">
      <c r="A262" s="206"/>
      <c r="B262" s="207"/>
      <c r="C262" s="209" t="s">
        <v>492</v>
      </c>
      <c r="D262" s="209"/>
      <c r="E262" s="209"/>
      <c r="F262" s="209"/>
      <c r="G262" s="209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  <c r="Z262" s="205"/>
      <c r="AA262" s="205"/>
      <c r="AB262" s="205"/>
      <c r="AC262" s="205"/>
      <c r="AD262" s="205"/>
      <c r="AE262" s="205"/>
      <c r="AF262" s="205"/>
      <c r="AG262" s="205" t="s">
        <v>217</v>
      </c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</row>
    <row r="263" customFormat="false" ht="12.75" hidden="false" customHeight="false" outlineLevel="1" collapsed="false">
      <c r="A263" s="206"/>
      <c r="B263" s="207"/>
      <c r="C263" s="210" t="s">
        <v>493</v>
      </c>
      <c r="D263" s="211"/>
      <c r="E263" s="212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5"/>
      <c r="Z263" s="205"/>
      <c r="AA263" s="205"/>
      <c r="AB263" s="205"/>
      <c r="AC263" s="205"/>
      <c r="AD263" s="205"/>
      <c r="AE263" s="205"/>
      <c r="AF263" s="205"/>
      <c r="AG263" s="205" t="s">
        <v>220</v>
      </c>
      <c r="AH263" s="205" t="n">
        <v>0</v>
      </c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</row>
    <row r="264" customFormat="false" ht="12.75" hidden="false" customHeight="false" outlineLevel="1" collapsed="false">
      <c r="A264" s="206"/>
      <c r="B264" s="207"/>
      <c r="C264" s="210" t="s">
        <v>494</v>
      </c>
      <c r="D264" s="211"/>
      <c r="E264" s="212" t="n">
        <v>34.22</v>
      </c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5"/>
      <c r="Z264" s="205"/>
      <c r="AA264" s="205"/>
      <c r="AB264" s="205"/>
      <c r="AC264" s="205"/>
      <c r="AD264" s="205"/>
      <c r="AE264" s="205"/>
      <c r="AF264" s="205"/>
      <c r="AG264" s="205" t="s">
        <v>220</v>
      </c>
      <c r="AH264" s="205" t="n">
        <v>0</v>
      </c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</row>
    <row r="265" customFormat="false" ht="12.75" hidden="false" customHeight="false" outlineLevel="1" collapsed="false">
      <c r="A265" s="196" t="n">
        <v>55</v>
      </c>
      <c r="B265" s="197" t="s">
        <v>495</v>
      </c>
      <c r="C265" s="198" t="s">
        <v>496</v>
      </c>
      <c r="D265" s="199" t="s">
        <v>294</v>
      </c>
      <c r="E265" s="200" t="n">
        <v>34.22</v>
      </c>
      <c r="F265" s="201"/>
      <c r="G265" s="202" t="n">
        <f aca="false">ROUND(E265*F265,2)</f>
        <v>0</v>
      </c>
      <c r="H265" s="201"/>
      <c r="I265" s="202" t="n">
        <f aca="false">ROUND(E265*H265,2)</f>
        <v>0</v>
      </c>
      <c r="J265" s="201"/>
      <c r="K265" s="202" t="n">
        <f aca="false">ROUND(E265*J265,2)</f>
        <v>0</v>
      </c>
      <c r="L265" s="202" t="n">
        <v>21</v>
      </c>
      <c r="M265" s="202" t="n">
        <f aca="false">G265*(1+L265/100)</f>
        <v>0</v>
      </c>
      <c r="N265" s="202" t="n">
        <v>0</v>
      </c>
      <c r="O265" s="202" t="n">
        <f aca="false">ROUND(E265*N265,2)</f>
        <v>0</v>
      </c>
      <c r="P265" s="202" t="n">
        <v>0</v>
      </c>
      <c r="Q265" s="202" t="n">
        <f aca="false">ROUND(E265*P265,2)</f>
        <v>0</v>
      </c>
      <c r="R265" s="202" t="s">
        <v>273</v>
      </c>
      <c r="S265" s="202" t="s">
        <v>213</v>
      </c>
      <c r="T265" s="203" t="s">
        <v>213</v>
      </c>
      <c r="U265" s="204" t="n">
        <v>0.338</v>
      </c>
      <c r="V265" s="204" t="n">
        <f aca="false">ROUND(E265*U265,2)</f>
        <v>11.57</v>
      </c>
      <c r="W265" s="204"/>
      <c r="X265" s="204" t="s">
        <v>165</v>
      </c>
      <c r="Y265" s="205"/>
      <c r="Z265" s="205"/>
      <c r="AA265" s="205"/>
      <c r="AB265" s="205"/>
      <c r="AC265" s="205"/>
      <c r="AD265" s="205"/>
      <c r="AE265" s="205"/>
      <c r="AF265" s="205"/>
      <c r="AG265" s="205" t="s">
        <v>214</v>
      </c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</row>
    <row r="266" customFormat="false" ht="12.75" hidden="false" customHeight="true" outlineLevel="1" collapsed="false">
      <c r="A266" s="206"/>
      <c r="B266" s="207"/>
      <c r="C266" s="208" t="s">
        <v>492</v>
      </c>
      <c r="D266" s="208"/>
      <c r="E266" s="208"/>
      <c r="F266" s="208"/>
      <c r="G266" s="208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5"/>
      <c r="Z266" s="205"/>
      <c r="AA266" s="205"/>
      <c r="AB266" s="205"/>
      <c r="AC266" s="205"/>
      <c r="AD266" s="205"/>
      <c r="AE266" s="205"/>
      <c r="AF266" s="205"/>
      <c r="AG266" s="205" t="s">
        <v>216</v>
      </c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</row>
    <row r="267" customFormat="false" ht="12.75" hidden="false" customHeight="true" outlineLevel="1" collapsed="false">
      <c r="A267" s="206"/>
      <c r="B267" s="207"/>
      <c r="C267" s="209" t="s">
        <v>492</v>
      </c>
      <c r="D267" s="209"/>
      <c r="E267" s="209"/>
      <c r="F267" s="209"/>
      <c r="G267" s="209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5"/>
      <c r="Z267" s="205"/>
      <c r="AA267" s="205"/>
      <c r="AB267" s="205"/>
      <c r="AC267" s="205"/>
      <c r="AD267" s="205"/>
      <c r="AE267" s="205"/>
      <c r="AF267" s="205"/>
      <c r="AG267" s="205" t="s">
        <v>217</v>
      </c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</row>
    <row r="268" customFormat="false" ht="22.5" hidden="false" customHeight="false" outlineLevel="1" collapsed="false">
      <c r="A268" s="196" t="n">
        <v>56</v>
      </c>
      <c r="B268" s="197" t="s">
        <v>497</v>
      </c>
      <c r="C268" s="198" t="s">
        <v>498</v>
      </c>
      <c r="D268" s="199" t="s">
        <v>294</v>
      </c>
      <c r="E268" s="200" t="n">
        <v>4.20646</v>
      </c>
      <c r="F268" s="201"/>
      <c r="G268" s="202" t="n">
        <f aca="false">ROUND(E268*F268,2)</f>
        <v>0</v>
      </c>
      <c r="H268" s="201"/>
      <c r="I268" s="202" t="n">
        <f aca="false">ROUND(E268*H268,2)</f>
        <v>0</v>
      </c>
      <c r="J268" s="201"/>
      <c r="K268" s="202" t="n">
        <f aca="false">ROUND(E268*J268,2)</f>
        <v>0</v>
      </c>
      <c r="L268" s="202" t="n">
        <v>21</v>
      </c>
      <c r="M268" s="202" t="n">
        <f aca="false">G268*(1+L268/100)</f>
        <v>0</v>
      </c>
      <c r="N268" s="202" t="n">
        <v>0.0023</v>
      </c>
      <c r="O268" s="202" t="n">
        <f aca="false">ROUND(E268*N268,2)</f>
        <v>0.01</v>
      </c>
      <c r="P268" s="202" t="n">
        <v>0</v>
      </c>
      <c r="Q268" s="202" t="n">
        <f aca="false">ROUND(E268*P268,2)</f>
        <v>0</v>
      </c>
      <c r="R268" s="202" t="s">
        <v>273</v>
      </c>
      <c r="S268" s="202" t="s">
        <v>213</v>
      </c>
      <c r="T268" s="203" t="s">
        <v>213</v>
      </c>
      <c r="U268" s="204" t="n">
        <v>0.174</v>
      </c>
      <c r="V268" s="204" t="n">
        <f aca="false">ROUND(E268*U268,2)</f>
        <v>0.73</v>
      </c>
      <c r="W268" s="204"/>
      <c r="X268" s="204" t="s">
        <v>165</v>
      </c>
      <c r="Y268" s="205"/>
      <c r="Z268" s="205"/>
      <c r="AA268" s="205"/>
      <c r="AB268" s="205"/>
      <c r="AC268" s="205"/>
      <c r="AD268" s="205"/>
      <c r="AE268" s="205"/>
      <c r="AF268" s="205"/>
      <c r="AG268" s="205" t="s">
        <v>214</v>
      </c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</row>
    <row r="269" customFormat="false" ht="12.75" hidden="false" customHeight="true" outlineLevel="1" collapsed="false">
      <c r="A269" s="206"/>
      <c r="B269" s="207"/>
      <c r="C269" s="208" t="s">
        <v>492</v>
      </c>
      <c r="D269" s="208"/>
      <c r="E269" s="208"/>
      <c r="F269" s="208"/>
      <c r="G269" s="208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  <c r="Z269" s="205"/>
      <c r="AA269" s="205"/>
      <c r="AB269" s="205"/>
      <c r="AC269" s="205"/>
      <c r="AD269" s="205"/>
      <c r="AE269" s="205"/>
      <c r="AF269" s="205"/>
      <c r="AG269" s="205" t="s">
        <v>216</v>
      </c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</row>
    <row r="270" customFormat="false" ht="12.75" hidden="false" customHeight="true" outlineLevel="1" collapsed="false">
      <c r="A270" s="206"/>
      <c r="B270" s="207"/>
      <c r="C270" s="209" t="s">
        <v>492</v>
      </c>
      <c r="D270" s="209"/>
      <c r="E270" s="209"/>
      <c r="F270" s="209"/>
      <c r="G270" s="209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5"/>
      <c r="Z270" s="205"/>
      <c r="AA270" s="205"/>
      <c r="AB270" s="205"/>
      <c r="AC270" s="205"/>
      <c r="AD270" s="205"/>
      <c r="AE270" s="205"/>
      <c r="AF270" s="205"/>
      <c r="AG270" s="205" t="s">
        <v>217</v>
      </c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</row>
    <row r="271" customFormat="false" ht="22.5" hidden="false" customHeight="false" outlineLevel="1" collapsed="false">
      <c r="A271" s="196" t="n">
        <v>57</v>
      </c>
      <c r="B271" s="197" t="s">
        <v>499</v>
      </c>
      <c r="C271" s="198" t="s">
        <v>500</v>
      </c>
      <c r="D271" s="199" t="s">
        <v>294</v>
      </c>
      <c r="E271" s="200" t="n">
        <v>4.20646</v>
      </c>
      <c r="F271" s="201"/>
      <c r="G271" s="202" t="n">
        <f aca="false">ROUND(E271*F271,2)</f>
        <v>0</v>
      </c>
      <c r="H271" s="201"/>
      <c r="I271" s="202" t="n">
        <f aca="false">ROUND(E271*H271,2)</f>
        <v>0</v>
      </c>
      <c r="J271" s="201"/>
      <c r="K271" s="202" t="n">
        <f aca="false">ROUND(E271*J271,2)</f>
        <v>0</v>
      </c>
      <c r="L271" s="202" t="n">
        <v>21</v>
      </c>
      <c r="M271" s="202" t="n">
        <f aca="false">G271*(1+L271/100)</f>
        <v>0</v>
      </c>
      <c r="N271" s="202" t="n">
        <v>0</v>
      </c>
      <c r="O271" s="202" t="n">
        <f aca="false">ROUND(E271*N271,2)</f>
        <v>0</v>
      </c>
      <c r="P271" s="202" t="n">
        <v>0</v>
      </c>
      <c r="Q271" s="202" t="n">
        <f aca="false">ROUND(E271*P271,2)</f>
        <v>0</v>
      </c>
      <c r="R271" s="202" t="s">
        <v>273</v>
      </c>
      <c r="S271" s="202" t="s">
        <v>213</v>
      </c>
      <c r="T271" s="203" t="s">
        <v>213</v>
      </c>
      <c r="U271" s="204" t="n">
        <v>0.04</v>
      </c>
      <c r="V271" s="204" t="n">
        <f aca="false">ROUND(E271*U271,2)</f>
        <v>0.17</v>
      </c>
      <c r="W271" s="204"/>
      <c r="X271" s="204" t="s">
        <v>165</v>
      </c>
      <c r="Y271" s="205"/>
      <c r="Z271" s="205"/>
      <c r="AA271" s="205"/>
      <c r="AB271" s="205"/>
      <c r="AC271" s="205"/>
      <c r="AD271" s="205"/>
      <c r="AE271" s="205"/>
      <c r="AF271" s="205"/>
      <c r="AG271" s="205" t="s">
        <v>214</v>
      </c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</row>
    <row r="272" customFormat="false" ht="12.75" hidden="false" customHeight="true" outlineLevel="1" collapsed="false">
      <c r="A272" s="206"/>
      <c r="B272" s="207"/>
      <c r="C272" s="208" t="s">
        <v>492</v>
      </c>
      <c r="D272" s="208"/>
      <c r="E272" s="208"/>
      <c r="F272" s="208"/>
      <c r="G272" s="208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5"/>
      <c r="Z272" s="205"/>
      <c r="AA272" s="205"/>
      <c r="AB272" s="205"/>
      <c r="AC272" s="205"/>
      <c r="AD272" s="205"/>
      <c r="AE272" s="205"/>
      <c r="AF272" s="205"/>
      <c r="AG272" s="205" t="s">
        <v>216</v>
      </c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</row>
    <row r="273" customFormat="false" ht="12.75" hidden="false" customHeight="true" outlineLevel="1" collapsed="false">
      <c r="A273" s="206"/>
      <c r="B273" s="207"/>
      <c r="C273" s="209" t="s">
        <v>492</v>
      </c>
      <c r="D273" s="209"/>
      <c r="E273" s="209"/>
      <c r="F273" s="209"/>
      <c r="G273" s="209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5"/>
      <c r="Z273" s="205"/>
      <c r="AA273" s="205"/>
      <c r="AB273" s="205"/>
      <c r="AC273" s="205"/>
      <c r="AD273" s="205"/>
      <c r="AE273" s="205"/>
      <c r="AF273" s="205"/>
      <c r="AG273" s="205" t="s">
        <v>217</v>
      </c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</row>
    <row r="274" customFormat="false" ht="22.5" hidden="false" customHeight="false" outlineLevel="1" collapsed="false">
      <c r="A274" s="196" t="n">
        <v>58</v>
      </c>
      <c r="B274" s="197" t="s">
        <v>501</v>
      </c>
      <c r="C274" s="198" t="s">
        <v>502</v>
      </c>
      <c r="D274" s="199" t="s">
        <v>294</v>
      </c>
      <c r="E274" s="200" t="n">
        <v>32.225</v>
      </c>
      <c r="F274" s="201"/>
      <c r="G274" s="202" t="n">
        <f aca="false">ROUND(E274*F274,2)</f>
        <v>0</v>
      </c>
      <c r="H274" s="201"/>
      <c r="I274" s="202" t="n">
        <f aca="false">ROUND(E274*H274,2)</f>
        <v>0</v>
      </c>
      <c r="J274" s="201"/>
      <c r="K274" s="202" t="n">
        <f aca="false">ROUND(E274*J274,2)</f>
        <v>0</v>
      </c>
      <c r="L274" s="202" t="n">
        <v>21</v>
      </c>
      <c r="M274" s="202" t="n">
        <f aca="false">G274*(1+L274/100)</f>
        <v>0</v>
      </c>
      <c r="N274" s="202" t="n">
        <v>0.01693</v>
      </c>
      <c r="O274" s="202" t="n">
        <f aca="false">ROUND(E274*N274,2)</f>
        <v>0.55</v>
      </c>
      <c r="P274" s="202" t="n">
        <v>0</v>
      </c>
      <c r="Q274" s="202" t="n">
        <f aca="false">ROUND(E274*P274,2)</f>
        <v>0</v>
      </c>
      <c r="R274" s="202" t="s">
        <v>273</v>
      </c>
      <c r="S274" s="202" t="s">
        <v>213</v>
      </c>
      <c r="T274" s="203" t="s">
        <v>213</v>
      </c>
      <c r="U274" s="204" t="n">
        <v>1.5396</v>
      </c>
      <c r="V274" s="204" t="n">
        <f aca="false">ROUND(E274*U274,2)</f>
        <v>49.61</v>
      </c>
      <c r="W274" s="204"/>
      <c r="X274" s="204" t="s">
        <v>165</v>
      </c>
      <c r="Y274" s="205"/>
      <c r="Z274" s="205"/>
      <c r="AA274" s="205"/>
      <c r="AB274" s="205"/>
      <c r="AC274" s="205"/>
      <c r="AD274" s="205"/>
      <c r="AE274" s="205"/>
      <c r="AF274" s="205"/>
      <c r="AG274" s="205" t="s">
        <v>214</v>
      </c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</row>
    <row r="275" customFormat="false" ht="12.75" hidden="false" customHeight="false" outlineLevel="1" collapsed="false">
      <c r="A275" s="206"/>
      <c r="B275" s="207"/>
      <c r="C275" s="210" t="s">
        <v>503</v>
      </c>
      <c r="D275" s="211"/>
      <c r="E275" s="212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5"/>
      <c r="Z275" s="205"/>
      <c r="AA275" s="205"/>
      <c r="AB275" s="205"/>
      <c r="AC275" s="205"/>
      <c r="AD275" s="205"/>
      <c r="AE275" s="205"/>
      <c r="AF275" s="205"/>
      <c r="AG275" s="205" t="s">
        <v>220</v>
      </c>
      <c r="AH275" s="205" t="n">
        <v>0</v>
      </c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</row>
    <row r="276" customFormat="false" ht="12.75" hidden="false" customHeight="false" outlineLevel="1" collapsed="false">
      <c r="A276" s="206"/>
      <c r="B276" s="207"/>
      <c r="C276" s="210" t="s">
        <v>504</v>
      </c>
      <c r="D276" s="211"/>
      <c r="E276" s="212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5"/>
      <c r="Z276" s="205"/>
      <c r="AA276" s="205"/>
      <c r="AB276" s="205"/>
      <c r="AC276" s="205"/>
      <c r="AD276" s="205"/>
      <c r="AE276" s="205"/>
      <c r="AF276" s="205"/>
      <c r="AG276" s="205" t="s">
        <v>220</v>
      </c>
      <c r="AH276" s="205" t="n">
        <v>0</v>
      </c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</row>
    <row r="277" customFormat="false" ht="12.75" hidden="false" customHeight="false" outlineLevel="1" collapsed="false">
      <c r="A277" s="206"/>
      <c r="B277" s="207"/>
      <c r="C277" s="210" t="s">
        <v>505</v>
      </c>
      <c r="D277" s="211"/>
      <c r="E277" s="212" t="n">
        <v>32.23</v>
      </c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5"/>
      <c r="Z277" s="205"/>
      <c r="AA277" s="205"/>
      <c r="AB277" s="205"/>
      <c r="AC277" s="205"/>
      <c r="AD277" s="205"/>
      <c r="AE277" s="205"/>
      <c r="AF277" s="205"/>
      <c r="AG277" s="205" t="s">
        <v>220</v>
      </c>
      <c r="AH277" s="205" t="n">
        <v>0</v>
      </c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</row>
    <row r="278" customFormat="false" ht="22.5" hidden="false" customHeight="false" outlineLevel="1" collapsed="false">
      <c r="A278" s="214" t="n">
        <v>59</v>
      </c>
      <c r="B278" s="215" t="s">
        <v>506</v>
      </c>
      <c r="C278" s="216" t="s">
        <v>507</v>
      </c>
      <c r="D278" s="217" t="s">
        <v>294</v>
      </c>
      <c r="E278" s="218" t="n">
        <v>32.225</v>
      </c>
      <c r="F278" s="219"/>
      <c r="G278" s="220" t="n">
        <f aca="false">ROUND(E278*F278,2)</f>
        <v>0</v>
      </c>
      <c r="H278" s="219"/>
      <c r="I278" s="220" t="n">
        <f aca="false">ROUND(E278*H278,2)</f>
        <v>0</v>
      </c>
      <c r="J278" s="219"/>
      <c r="K278" s="220" t="n">
        <f aca="false">ROUND(E278*J278,2)</f>
        <v>0</v>
      </c>
      <c r="L278" s="220" t="n">
        <v>21</v>
      </c>
      <c r="M278" s="220" t="n">
        <f aca="false">G278*(1+L278/100)</f>
        <v>0</v>
      </c>
      <c r="N278" s="220" t="n">
        <v>0</v>
      </c>
      <c r="O278" s="220" t="n">
        <f aca="false">ROUND(E278*N278,2)</f>
        <v>0</v>
      </c>
      <c r="P278" s="220" t="n">
        <v>0</v>
      </c>
      <c r="Q278" s="220" t="n">
        <f aca="false">ROUND(E278*P278,2)</f>
        <v>0</v>
      </c>
      <c r="R278" s="220" t="s">
        <v>273</v>
      </c>
      <c r="S278" s="220" t="s">
        <v>213</v>
      </c>
      <c r="T278" s="221" t="s">
        <v>213</v>
      </c>
      <c r="U278" s="204" t="n">
        <v>0.26</v>
      </c>
      <c r="V278" s="204" t="n">
        <f aca="false">ROUND(E278*U278,2)</f>
        <v>8.38</v>
      </c>
      <c r="W278" s="204"/>
      <c r="X278" s="204" t="s">
        <v>165</v>
      </c>
      <c r="Y278" s="205"/>
      <c r="Z278" s="205"/>
      <c r="AA278" s="205"/>
      <c r="AB278" s="205"/>
      <c r="AC278" s="205"/>
      <c r="AD278" s="205"/>
      <c r="AE278" s="205"/>
      <c r="AF278" s="205"/>
      <c r="AG278" s="205" t="s">
        <v>214</v>
      </c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</row>
    <row r="279" customFormat="false" ht="12.75" hidden="false" customHeight="false" outlineLevel="0" collapsed="false">
      <c r="A279" s="188" t="s">
        <v>207</v>
      </c>
      <c r="B279" s="189" t="s">
        <v>83</v>
      </c>
      <c r="C279" s="190" t="s">
        <v>84</v>
      </c>
      <c r="D279" s="191"/>
      <c r="E279" s="192"/>
      <c r="F279" s="193"/>
      <c r="G279" s="193" t="n">
        <f aca="false">SUMIF(AG280:AG301,"&lt;&gt;NOR",G280:G301)</f>
        <v>0</v>
      </c>
      <c r="H279" s="193"/>
      <c r="I279" s="193" t="n">
        <f aca="false">SUM(I280:I301)</f>
        <v>0</v>
      </c>
      <c r="J279" s="193"/>
      <c r="K279" s="193" t="n">
        <f aca="false">SUM(K280:K301)</f>
        <v>0</v>
      </c>
      <c r="L279" s="193"/>
      <c r="M279" s="193" t="n">
        <f aca="false">SUM(M280:M301)</f>
        <v>0</v>
      </c>
      <c r="N279" s="193"/>
      <c r="O279" s="193" t="n">
        <f aca="false">SUM(O280:O301)</f>
        <v>15.69</v>
      </c>
      <c r="P279" s="193"/>
      <c r="Q279" s="193" t="n">
        <f aca="false">SUM(Q280:Q301)</f>
        <v>25.19</v>
      </c>
      <c r="R279" s="193"/>
      <c r="S279" s="193"/>
      <c r="T279" s="194"/>
      <c r="U279" s="195"/>
      <c r="V279" s="195" t="n">
        <f aca="false">SUM(V280:V301)</f>
        <v>51.58</v>
      </c>
      <c r="W279" s="195"/>
      <c r="X279" s="195"/>
      <c r="AG279" s="0" t="s">
        <v>208</v>
      </c>
    </row>
    <row r="280" customFormat="false" ht="22.5" hidden="false" customHeight="false" outlineLevel="1" collapsed="false">
      <c r="A280" s="196" t="n">
        <v>60</v>
      </c>
      <c r="B280" s="197" t="s">
        <v>508</v>
      </c>
      <c r="C280" s="198" t="s">
        <v>509</v>
      </c>
      <c r="D280" s="199" t="s">
        <v>294</v>
      </c>
      <c r="E280" s="200" t="n">
        <v>25</v>
      </c>
      <c r="F280" s="201"/>
      <c r="G280" s="202" t="n">
        <f aca="false">ROUND(E280*F280,2)</f>
        <v>0</v>
      </c>
      <c r="H280" s="201"/>
      <c r="I280" s="202" t="n">
        <f aca="false">ROUND(E280*H280,2)</f>
        <v>0</v>
      </c>
      <c r="J280" s="201"/>
      <c r="K280" s="202" t="n">
        <f aca="false">ROUND(E280*J280,2)</f>
        <v>0</v>
      </c>
      <c r="L280" s="202" t="n">
        <v>21</v>
      </c>
      <c r="M280" s="202" t="n">
        <f aca="false">G280*(1+L280/100)</f>
        <v>0</v>
      </c>
      <c r="N280" s="202" t="n">
        <v>0</v>
      </c>
      <c r="O280" s="202" t="n">
        <f aca="false">ROUND(E280*N280,2)</f>
        <v>0</v>
      </c>
      <c r="P280" s="202" t="n">
        <v>0.33</v>
      </c>
      <c r="Q280" s="202" t="n">
        <f aca="false">ROUND(E280*P280,2)</f>
        <v>8.25</v>
      </c>
      <c r="R280" s="202" t="s">
        <v>510</v>
      </c>
      <c r="S280" s="202" t="s">
        <v>213</v>
      </c>
      <c r="T280" s="203" t="s">
        <v>213</v>
      </c>
      <c r="U280" s="204" t="n">
        <v>0.5265</v>
      </c>
      <c r="V280" s="204" t="n">
        <f aca="false">ROUND(E280*U280,2)</f>
        <v>13.16</v>
      </c>
      <c r="W280" s="204"/>
      <c r="X280" s="204" t="s">
        <v>165</v>
      </c>
      <c r="Y280" s="205"/>
      <c r="Z280" s="205"/>
      <c r="AA280" s="205"/>
      <c r="AB280" s="205"/>
      <c r="AC280" s="205"/>
      <c r="AD280" s="205"/>
      <c r="AE280" s="205"/>
      <c r="AF280" s="205"/>
      <c r="AG280" s="205" t="s">
        <v>214</v>
      </c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</row>
    <row r="281" customFormat="false" ht="12.75" hidden="false" customHeight="false" outlineLevel="1" collapsed="false">
      <c r="A281" s="206"/>
      <c r="B281" s="207"/>
      <c r="C281" s="210" t="s">
        <v>511</v>
      </c>
      <c r="D281" s="211"/>
      <c r="E281" s="212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5"/>
      <c r="Z281" s="205"/>
      <c r="AA281" s="205"/>
      <c r="AB281" s="205"/>
      <c r="AC281" s="205"/>
      <c r="AD281" s="205"/>
      <c r="AE281" s="205"/>
      <c r="AF281" s="205"/>
      <c r="AG281" s="205" t="s">
        <v>220</v>
      </c>
      <c r="AH281" s="205" t="n">
        <v>0</v>
      </c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</row>
    <row r="282" customFormat="false" ht="12.75" hidden="false" customHeight="false" outlineLevel="1" collapsed="false">
      <c r="A282" s="206"/>
      <c r="B282" s="207"/>
      <c r="C282" s="210" t="s">
        <v>512</v>
      </c>
      <c r="D282" s="211"/>
      <c r="E282" s="212" t="n">
        <v>25</v>
      </c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5"/>
      <c r="Z282" s="205"/>
      <c r="AA282" s="205"/>
      <c r="AB282" s="205"/>
      <c r="AC282" s="205"/>
      <c r="AD282" s="205"/>
      <c r="AE282" s="205"/>
      <c r="AF282" s="205"/>
      <c r="AG282" s="205" t="s">
        <v>220</v>
      </c>
      <c r="AH282" s="205" t="n">
        <v>0</v>
      </c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</row>
    <row r="283" customFormat="false" ht="22.5" hidden="false" customHeight="false" outlineLevel="1" collapsed="false">
      <c r="A283" s="196" t="n">
        <v>61</v>
      </c>
      <c r="B283" s="197" t="s">
        <v>513</v>
      </c>
      <c r="C283" s="198" t="s">
        <v>514</v>
      </c>
      <c r="D283" s="199" t="s">
        <v>294</v>
      </c>
      <c r="E283" s="200" t="n">
        <v>13</v>
      </c>
      <c r="F283" s="201"/>
      <c r="G283" s="202" t="n">
        <f aca="false">ROUND(E283*F283,2)</f>
        <v>0</v>
      </c>
      <c r="H283" s="201"/>
      <c r="I283" s="202" t="n">
        <f aca="false">ROUND(E283*H283,2)</f>
        <v>0</v>
      </c>
      <c r="J283" s="201"/>
      <c r="K283" s="202" t="n">
        <f aca="false">ROUND(E283*J283,2)</f>
        <v>0</v>
      </c>
      <c r="L283" s="202" t="n">
        <v>21</v>
      </c>
      <c r="M283" s="202" t="n">
        <f aca="false">G283*(1+L283/100)</f>
        <v>0</v>
      </c>
      <c r="N283" s="202" t="n">
        <v>0</v>
      </c>
      <c r="O283" s="202" t="n">
        <f aca="false">ROUND(E283*N283,2)</f>
        <v>0</v>
      </c>
      <c r="P283" s="202" t="n">
        <v>0.66</v>
      </c>
      <c r="Q283" s="202" t="n">
        <f aca="false">ROUND(E283*P283,2)</f>
        <v>8.58</v>
      </c>
      <c r="R283" s="202" t="s">
        <v>510</v>
      </c>
      <c r="S283" s="202" t="s">
        <v>213</v>
      </c>
      <c r="T283" s="203" t="s">
        <v>213</v>
      </c>
      <c r="U283" s="204" t="n">
        <v>1.053</v>
      </c>
      <c r="V283" s="204" t="n">
        <f aca="false">ROUND(E283*U283,2)</f>
        <v>13.69</v>
      </c>
      <c r="W283" s="204"/>
      <c r="X283" s="204" t="s">
        <v>165</v>
      </c>
      <c r="Y283" s="205"/>
      <c r="Z283" s="205"/>
      <c r="AA283" s="205"/>
      <c r="AB283" s="205"/>
      <c r="AC283" s="205"/>
      <c r="AD283" s="205"/>
      <c r="AE283" s="205"/>
      <c r="AF283" s="205"/>
      <c r="AG283" s="205" t="s">
        <v>214</v>
      </c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</row>
    <row r="284" customFormat="false" ht="12.75" hidden="false" customHeight="false" outlineLevel="1" collapsed="false">
      <c r="A284" s="206"/>
      <c r="B284" s="207"/>
      <c r="C284" s="210" t="s">
        <v>515</v>
      </c>
      <c r="D284" s="211"/>
      <c r="E284" s="212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5"/>
      <c r="Z284" s="205"/>
      <c r="AA284" s="205"/>
      <c r="AB284" s="205"/>
      <c r="AC284" s="205"/>
      <c r="AD284" s="205"/>
      <c r="AE284" s="205"/>
      <c r="AF284" s="205"/>
      <c r="AG284" s="205" t="s">
        <v>220</v>
      </c>
      <c r="AH284" s="205" t="n">
        <v>0</v>
      </c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</row>
    <row r="285" customFormat="false" ht="12.75" hidden="false" customHeight="false" outlineLevel="1" collapsed="false">
      <c r="A285" s="206"/>
      <c r="B285" s="207"/>
      <c r="C285" s="210" t="s">
        <v>516</v>
      </c>
      <c r="D285" s="211"/>
      <c r="E285" s="212" t="n">
        <v>13</v>
      </c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5"/>
      <c r="Z285" s="205"/>
      <c r="AA285" s="205"/>
      <c r="AB285" s="205"/>
      <c r="AC285" s="205"/>
      <c r="AD285" s="205"/>
      <c r="AE285" s="205"/>
      <c r="AF285" s="205"/>
      <c r="AG285" s="205" t="s">
        <v>220</v>
      </c>
      <c r="AH285" s="205" t="n">
        <v>0</v>
      </c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</row>
    <row r="286" customFormat="false" ht="22.5" hidden="false" customHeight="false" outlineLevel="1" collapsed="false">
      <c r="A286" s="196" t="n">
        <v>62</v>
      </c>
      <c r="B286" s="197" t="s">
        <v>517</v>
      </c>
      <c r="C286" s="198" t="s">
        <v>518</v>
      </c>
      <c r="D286" s="199" t="s">
        <v>294</v>
      </c>
      <c r="E286" s="200" t="n">
        <v>38</v>
      </c>
      <c r="F286" s="201"/>
      <c r="G286" s="202" t="n">
        <f aca="false">ROUND(E286*F286,2)</f>
        <v>0</v>
      </c>
      <c r="H286" s="201"/>
      <c r="I286" s="202" t="n">
        <f aca="false">ROUND(E286*H286,2)</f>
        <v>0</v>
      </c>
      <c r="J286" s="201"/>
      <c r="K286" s="202" t="n">
        <f aca="false">ROUND(E286*J286,2)</f>
        <v>0</v>
      </c>
      <c r="L286" s="202" t="n">
        <v>21</v>
      </c>
      <c r="M286" s="202" t="n">
        <f aca="false">G286*(1+L286/100)</f>
        <v>0</v>
      </c>
      <c r="N286" s="202" t="n">
        <v>0</v>
      </c>
      <c r="O286" s="202" t="n">
        <f aca="false">ROUND(E286*N286,2)</f>
        <v>0</v>
      </c>
      <c r="P286" s="202" t="n">
        <v>0.22</v>
      </c>
      <c r="Q286" s="202" t="n">
        <f aca="false">ROUND(E286*P286,2)</f>
        <v>8.36</v>
      </c>
      <c r="R286" s="202" t="s">
        <v>510</v>
      </c>
      <c r="S286" s="202" t="s">
        <v>213</v>
      </c>
      <c r="T286" s="203" t="s">
        <v>213</v>
      </c>
      <c r="U286" s="204" t="n">
        <v>0.375</v>
      </c>
      <c r="V286" s="204" t="n">
        <f aca="false">ROUND(E286*U286,2)</f>
        <v>14.25</v>
      </c>
      <c r="W286" s="204"/>
      <c r="X286" s="204" t="s">
        <v>165</v>
      </c>
      <c r="Y286" s="205"/>
      <c r="Z286" s="205"/>
      <c r="AA286" s="205"/>
      <c r="AB286" s="205"/>
      <c r="AC286" s="205"/>
      <c r="AD286" s="205"/>
      <c r="AE286" s="205"/>
      <c r="AF286" s="205"/>
      <c r="AG286" s="205" t="s">
        <v>214</v>
      </c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</row>
    <row r="287" customFormat="false" ht="12.75" hidden="false" customHeight="false" outlineLevel="1" collapsed="false">
      <c r="A287" s="206"/>
      <c r="B287" s="207"/>
      <c r="C287" s="210" t="s">
        <v>511</v>
      </c>
      <c r="D287" s="211"/>
      <c r="E287" s="212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5"/>
      <c r="Z287" s="205"/>
      <c r="AA287" s="205"/>
      <c r="AB287" s="205"/>
      <c r="AC287" s="205"/>
      <c r="AD287" s="205"/>
      <c r="AE287" s="205"/>
      <c r="AF287" s="205"/>
      <c r="AG287" s="205" t="s">
        <v>220</v>
      </c>
      <c r="AH287" s="205" t="n">
        <v>0</v>
      </c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</row>
    <row r="288" customFormat="false" ht="12.75" hidden="false" customHeight="false" outlineLevel="1" collapsed="false">
      <c r="A288" s="206"/>
      <c r="B288" s="207"/>
      <c r="C288" s="210" t="s">
        <v>515</v>
      </c>
      <c r="D288" s="211"/>
      <c r="E288" s="212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5"/>
      <c r="Z288" s="205"/>
      <c r="AA288" s="205"/>
      <c r="AB288" s="205"/>
      <c r="AC288" s="205"/>
      <c r="AD288" s="205"/>
      <c r="AE288" s="205"/>
      <c r="AF288" s="205"/>
      <c r="AG288" s="205" t="s">
        <v>220</v>
      </c>
      <c r="AH288" s="205" t="n">
        <v>0</v>
      </c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</row>
    <row r="289" customFormat="false" ht="12.75" hidden="false" customHeight="false" outlineLevel="1" collapsed="false">
      <c r="A289" s="206"/>
      <c r="B289" s="207"/>
      <c r="C289" s="210" t="s">
        <v>519</v>
      </c>
      <c r="D289" s="211"/>
      <c r="E289" s="212" t="n">
        <v>38</v>
      </c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5"/>
      <c r="Z289" s="205"/>
      <c r="AA289" s="205"/>
      <c r="AB289" s="205"/>
      <c r="AC289" s="205"/>
      <c r="AD289" s="205"/>
      <c r="AE289" s="205"/>
      <c r="AF289" s="205"/>
      <c r="AG289" s="205" t="s">
        <v>220</v>
      </c>
      <c r="AH289" s="205" t="n">
        <v>0</v>
      </c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</row>
    <row r="290" customFormat="false" ht="12.75" hidden="false" customHeight="false" outlineLevel="1" collapsed="false">
      <c r="A290" s="196" t="n">
        <v>63</v>
      </c>
      <c r="B290" s="197" t="s">
        <v>520</v>
      </c>
      <c r="C290" s="198" t="s">
        <v>521</v>
      </c>
      <c r="D290" s="199" t="s">
        <v>294</v>
      </c>
      <c r="E290" s="200" t="n">
        <v>25</v>
      </c>
      <c r="F290" s="201"/>
      <c r="G290" s="202" t="n">
        <f aca="false">ROUND(E290*F290,2)</f>
        <v>0</v>
      </c>
      <c r="H290" s="201"/>
      <c r="I290" s="202" t="n">
        <f aca="false">ROUND(E290*H290,2)</f>
        <v>0</v>
      </c>
      <c r="J290" s="201"/>
      <c r="K290" s="202" t="n">
        <f aca="false">ROUND(E290*J290,2)</f>
        <v>0</v>
      </c>
      <c r="L290" s="202" t="n">
        <v>21</v>
      </c>
      <c r="M290" s="202" t="n">
        <f aca="false">G290*(1+L290/100)</f>
        <v>0</v>
      </c>
      <c r="N290" s="202" t="n">
        <v>0.36834</v>
      </c>
      <c r="O290" s="202" t="n">
        <f aca="false">ROUND(E290*N290,2)</f>
        <v>9.21</v>
      </c>
      <c r="P290" s="202" t="n">
        <v>0</v>
      </c>
      <c r="Q290" s="202" t="n">
        <f aca="false">ROUND(E290*P290,2)</f>
        <v>0</v>
      </c>
      <c r="R290" s="202" t="s">
        <v>510</v>
      </c>
      <c r="S290" s="202" t="s">
        <v>213</v>
      </c>
      <c r="T290" s="203" t="s">
        <v>213</v>
      </c>
      <c r="U290" s="204" t="n">
        <v>0.055</v>
      </c>
      <c r="V290" s="204" t="n">
        <f aca="false">ROUND(E290*U290,2)</f>
        <v>1.38</v>
      </c>
      <c r="W290" s="204"/>
      <c r="X290" s="204" t="s">
        <v>165</v>
      </c>
      <c r="Y290" s="205"/>
      <c r="Z290" s="205"/>
      <c r="AA290" s="205"/>
      <c r="AB290" s="205"/>
      <c r="AC290" s="205"/>
      <c r="AD290" s="205"/>
      <c r="AE290" s="205"/>
      <c r="AF290" s="205"/>
      <c r="AG290" s="205" t="s">
        <v>214</v>
      </c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</row>
    <row r="291" customFormat="false" ht="12.75" hidden="false" customHeight="true" outlineLevel="1" collapsed="false">
      <c r="A291" s="206"/>
      <c r="B291" s="207"/>
      <c r="C291" s="208" t="s">
        <v>522</v>
      </c>
      <c r="D291" s="208"/>
      <c r="E291" s="208"/>
      <c r="F291" s="208"/>
      <c r="G291" s="208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5"/>
      <c r="Z291" s="205"/>
      <c r="AA291" s="205"/>
      <c r="AB291" s="205"/>
      <c r="AC291" s="205"/>
      <c r="AD291" s="205"/>
      <c r="AE291" s="205"/>
      <c r="AF291" s="205"/>
      <c r="AG291" s="205" t="s">
        <v>216</v>
      </c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13" t="str">
        <f aca="false">C291</f>
        <v>kamenivo hrubé drcené vel. 32 - 63 mm s výplňovým kamenivem (vibrovaný štěrk), s rozprostřením, vlhčením a zhutněním</v>
      </c>
      <c r="BB291" s="205"/>
      <c r="BC291" s="205"/>
      <c r="BD291" s="205"/>
      <c r="BE291" s="205"/>
      <c r="BF291" s="205"/>
      <c r="BG291" s="205"/>
      <c r="BH291" s="205"/>
    </row>
    <row r="292" customFormat="false" ht="12.75" hidden="false" customHeight="true" outlineLevel="1" collapsed="false">
      <c r="A292" s="206"/>
      <c r="B292" s="207"/>
      <c r="C292" s="209" t="s">
        <v>522</v>
      </c>
      <c r="D292" s="209"/>
      <c r="E292" s="209"/>
      <c r="F292" s="209"/>
      <c r="G292" s="209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5"/>
      <c r="Z292" s="205"/>
      <c r="AA292" s="205"/>
      <c r="AB292" s="205"/>
      <c r="AC292" s="205"/>
      <c r="AD292" s="205"/>
      <c r="AE292" s="205"/>
      <c r="AF292" s="205"/>
      <c r="AG292" s="205" t="s">
        <v>217</v>
      </c>
      <c r="AH292" s="205"/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13" t="str">
        <f aca="false">C292</f>
        <v>kamenivo hrubé drcené vel. 32 - 63 mm s výplňovým kamenivem (vibrovaný štěrk), s rozprostřením, vlhčením a zhutněním</v>
      </c>
      <c r="BB292" s="205"/>
      <c r="BC292" s="205"/>
      <c r="BD292" s="205"/>
      <c r="BE292" s="205"/>
      <c r="BF292" s="205"/>
      <c r="BG292" s="205"/>
      <c r="BH292" s="205"/>
    </row>
    <row r="293" customFormat="false" ht="12.75" hidden="false" customHeight="false" outlineLevel="1" collapsed="false">
      <c r="A293" s="206"/>
      <c r="B293" s="207"/>
      <c r="C293" s="210" t="s">
        <v>511</v>
      </c>
      <c r="D293" s="211"/>
      <c r="E293" s="212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5"/>
      <c r="Z293" s="205"/>
      <c r="AA293" s="205"/>
      <c r="AB293" s="205"/>
      <c r="AC293" s="205"/>
      <c r="AD293" s="205"/>
      <c r="AE293" s="205"/>
      <c r="AF293" s="205"/>
      <c r="AG293" s="205" t="s">
        <v>220</v>
      </c>
      <c r="AH293" s="205" t="n">
        <v>0</v>
      </c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</row>
    <row r="294" customFormat="false" ht="12.75" hidden="false" customHeight="false" outlineLevel="1" collapsed="false">
      <c r="A294" s="206"/>
      <c r="B294" s="207"/>
      <c r="C294" s="210" t="s">
        <v>512</v>
      </c>
      <c r="D294" s="211"/>
      <c r="E294" s="212" t="n">
        <v>25</v>
      </c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5"/>
      <c r="Z294" s="205"/>
      <c r="AA294" s="205"/>
      <c r="AB294" s="205"/>
      <c r="AC294" s="205"/>
      <c r="AD294" s="205"/>
      <c r="AE294" s="205"/>
      <c r="AF294" s="205"/>
      <c r="AG294" s="205" t="s">
        <v>220</v>
      </c>
      <c r="AH294" s="205" t="n">
        <v>0</v>
      </c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</row>
    <row r="295" customFormat="false" ht="22.5" hidden="false" customHeight="false" outlineLevel="1" collapsed="false">
      <c r="A295" s="196" t="n">
        <v>64</v>
      </c>
      <c r="B295" s="197" t="s">
        <v>523</v>
      </c>
      <c r="C295" s="198" t="s">
        <v>524</v>
      </c>
      <c r="D295" s="199" t="s">
        <v>294</v>
      </c>
      <c r="E295" s="200" t="n">
        <v>50</v>
      </c>
      <c r="F295" s="201"/>
      <c r="G295" s="202" t="n">
        <f aca="false">ROUND(E295*F295,2)</f>
        <v>0</v>
      </c>
      <c r="H295" s="201"/>
      <c r="I295" s="202" t="n">
        <f aca="false">ROUND(E295*H295,2)</f>
        <v>0</v>
      </c>
      <c r="J295" s="201"/>
      <c r="K295" s="202" t="n">
        <f aca="false">ROUND(E295*J295,2)</f>
        <v>0</v>
      </c>
      <c r="L295" s="202" t="n">
        <v>21</v>
      </c>
      <c r="M295" s="202" t="n">
        <f aca="false">G295*(1+L295/100)</f>
        <v>0</v>
      </c>
      <c r="N295" s="202" t="n">
        <v>0.12966</v>
      </c>
      <c r="O295" s="202" t="n">
        <f aca="false">ROUND(E295*N295,2)</f>
        <v>6.48</v>
      </c>
      <c r="P295" s="202" t="n">
        <v>0</v>
      </c>
      <c r="Q295" s="202" t="n">
        <f aca="false">ROUND(E295*P295,2)</f>
        <v>0</v>
      </c>
      <c r="R295" s="202" t="s">
        <v>510</v>
      </c>
      <c r="S295" s="202" t="s">
        <v>213</v>
      </c>
      <c r="T295" s="203" t="s">
        <v>213</v>
      </c>
      <c r="U295" s="204" t="n">
        <v>0.072</v>
      </c>
      <c r="V295" s="204" t="n">
        <f aca="false">ROUND(E295*U295,2)</f>
        <v>3.6</v>
      </c>
      <c r="W295" s="204"/>
      <c r="X295" s="204" t="s">
        <v>165</v>
      </c>
      <c r="Y295" s="205"/>
      <c r="Z295" s="205"/>
      <c r="AA295" s="205"/>
      <c r="AB295" s="205"/>
      <c r="AC295" s="205"/>
      <c r="AD295" s="205"/>
      <c r="AE295" s="205"/>
      <c r="AF295" s="205"/>
      <c r="AG295" s="205" t="s">
        <v>214</v>
      </c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</row>
    <row r="296" customFormat="false" ht="12.75" hidden="false" customHeight="false" outlineLevel="1" collapsed="false">
      <c r="A296" s="206"/>
      <c r="B296" s="207"/>
      <c r="C296" s="210" t="s">
        <v>525</v>
      </c>
      <c r="D296" s="211"/>
      <c r="E296" s="212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5"/>
      <c r="Z296" s="205"/>
      <c r="AA296" s="205"/>
      <c r="AB296" s="205"/>
      <c r="AC296" s="205"/>
      <c r="AD296" s="205"/>
      <c r="AE296" s="205"/>
      <c r="AF296" s="205"/>
      <c r="AG296" s="205" t="s">
        <v>220</v>
      </c>
      <c r="AH296" s="205" t="n">
        <v>0</v>
      </c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</row>
    <row r="297" customFormat="false" ht="12.75" hidden="false" customHeight="false" outlineLevel="1" collapsed="false">
      <c r="A297" s="206"/>
      <c r="B297" s="207"/>
      <c r="C297" s="210" t="s">
        <v>526</v>
      </c>
      <c r="D297" s="211"/>
      <c r="E297" s="212" t="n">
        <v>50</v>
      </c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5"/>
      <c r="Z297" s="205"/>
      <c r="AA297" s="205"/>
      <c r="AB297" s="205"/>
      <c r="AC297" s="205"/>
      <c r="AD297" s="205"/>
      <c r="AE297" s="205"/>
      <c r="AF297" s="205"/>
      <c r="AG297" s="205" t="s">
        <v>220</v>
      </c>
      <c r="AH297" s="205" t="n">
        <v>0</v>
      </c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</row>
    <row r="298" customFormat="false" ht="12.75" hidden="false" customHeight="false" outlineLevel="1" collapsed="false">
      <c r="A298" s="196" t="n">
        <v>65</v>
      </c>
      <c r="B298" s="197" t="s">
        <v>527</v>
      </c>
      <c r="C298" s="198" t="s">
        <v>528</v>
      </c>
      <c r="D298" s="199" t="s">
        <v>380</v>
      </c>
      <c r="E298" s="200" t="n">
        <v>20</v>
      </c>
      <c r="F298" s="201"/>
      <c r="G298" s="202" t="n">
        <f aca="false">ROUND(E298*F298,2)</f>
        <v>0</v>
      </c>
      <c r="H298" s="201"/>
      <c r="I298" s="202" t="n">
        <f aca="false">ROUND(E298*H298,2)</f>
        <v>0</v>
      </c>
      <c r="J298" s="201"/>
      <c r="K298" s="202" t="n">
        <f aca="false">ROUND(E298*J298,2)</f>
        <v>0</v>
      </c>
      <c r="L298" s="202" t="n">
        <v>21</v>
      </c>
      <c r="M298" s="202" t="n">
        <f aca="false">G298*(1+L298/100)</f>
        <v>0</v>
      </c>
      <c r="N298" s="202" t="n">
        <v>0</v>
      </c>
      <c r="O298" s="202" t="n">
        <f aca="false">ROUND(E298*N298,2)</f>
        <v>0</v>
      </c>
      <c r="P298" s="202" t="n">
        <v>0</v>
      </c>
      <c r="Q298" s="202" t="n">
        <f aca="false">ROUND(E298*P298,2)</f>
        <v>0</v>
      </c>
      <c r="R298" s="202"/>
      <c r="S298" s="202" t="s">
        <v>213</v>
      </c>
      <c r="T298" s="203" t="s">
        <v>213</v>
      </c>
      <c r="U298" s="204" t="n">
        <v>0.275</v>
      </c>
      <c r="V298" s="204" t="n">
        <f aca="false">ROUND(E298*U298,2)</f>
        <v>5.5</v>
      </c>
      <c r="W298" s="204"/>
      <c r="X298" s="204" t="s">
        <v>165</v>
      </c>
      <c r="Y298" s="205"/>
      <c r="Z298" s="205"/>
      <c r="AA298" s="205"/>
      <c r="AB298" s="205"/>
      <c r="AC298" s="205"/>
      <c r="AD298" s="205"/>
      <c r="AE298" s="205"/>
      <c r="AF298" s="205"/>
      <c r="AG298" s="205" t="s">
        <v>214</v>
      </c>
      <c r="AH298" s="205"/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</row>
    <row r="299" customFormat="false" ht="12.75" hidden="false" customHeight="false" outlineLevel="1" collapsed="false">
      <c r="A299" s="206"/>
      <c r="B299" s="207"/>
      <c r="C299" s="210" t="s">
        <v>529</v>
      </c>
      <c r="D299" s="211"/>
      <c r="E299" s="212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5"/>
      <c r="Z299" s="205"/>
      <c r="AA299" s="205"/>
      <c r="AB299" s="205"/>
      <c r="AC299" s="205"/>
      <c r="AD299" s="205"/>
      <c r="AE299" s="205"/>
      <c r="AF299" s="205"/>
      <c r="AG299" s="205" t="s">
        <v>220</v>
      </c>
      <c r="AH299" s="205" t="n">
        <v>0</v>
      </c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</row>
    <row r="300" customFormat="false" ht="12.75" hidden="false" customHeight="false" outlineLevel="1" collapsed="false">
      <c r="A300" s="206"/>
      <c r="B300" s="207"/>
      <c r="C300" s="210" t="s">
        <v>530</v>
      </c>
      <c r="D300" s="211"/>
      <c r="E300" s="212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5"/>
      <c r="Z300" s="205"/>
      <c r="AA300" s="205"/>
      <c r="AB300" s="205"/>
      <c r="AC300" s="205"/>
      <c r="AD300" s="205"/>
      <c r="AE300" s="205"/>
      <c r="AF300" s="205"/>
      <c r="AG300" s="205" t="s">
        <v>220</v>
      </c>
      <c r="AH300" s="205" t="n">
        <v>0</v>
      </c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</row>
    <row r="301" customFormat="false" ht="12.75" hidden="false" customHeight="false" outlineLevel="1" collapsed="false">
      <c r="A301" s="206"/>
      <c r="B301" s="207"/>
      <c r="C301" s="210" t="s">
        <v>531</v>
      </c>
      <c r="D301" s="211"/>
      <c r="E301" s="212" t="n">
        <v>20</v>
      </c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5"/>
      <c r="Z301" s="205"/>
      <c r="AA301" s="205"/>
      <c r="AB301" s="205"/>
      <c r="AC301" s="205"/>
      <c r="AD301" s="205"/>
      <c r="AE301" s="205"/>
      <c r="AF301" s="205"/>
      <c r="AG301" s="205" t="s">
        <v>220</v>
      </c>
      <c r="AH301" s="205" t="n">
        <v>0</v>
      </c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</row>
    <row r="302" customFormat="false" ht="12.75" hidden="false" customHeight="false" outlineLevel="0" collapsed="false">
      <c r="A302" s="188" t="s">
        <v>207</v>
      </c>
      <c r="B302" s="189" t="s">
        <v>87</v>
      </c>
      <c r="C302" s="190" t="s">
        <v>89</v>
      </c>
      <c r="D302" s="191"/>
      <c r="E302" s="192"/>
      <c r="F302" s="193"/>
      <c r="G302" s="193" t="n">
        <f aca="false">SUMIF(AG303:AG409,"&lt;&gt;NOR",G303:G409)</f>
        <v>0</v>
      </c>
      <c r="H302" s="193"/>
      <c r="I302" s="193" t="n">
        <f aca="false">SUM(I303:I409)</f>
        <v>0</v>
      </c>
      <c r="J302" s="193"/>
      <c r="K302" s="193" t="n">
        <f aca="false">SUM(K303:K409)</f>
        <v>0</v>
      </c>
      <c r="L302" s="193"/>
      <c r="M302" s="193" t="n">
        <f aca="false">SUM(M303:M409)</f>
        <v>0</v>
      </c>
      <c r="N302" s="193"/>
      <c r="O302" s="193" t="n">
        <f aca="false">SUM(O303:O409)</f>
        <v>22.15</v>
      </c>
      <c r="P302" s="193"/>
      <c r="Q302" s="193" t="n">
        <f aca="false">SUM(Q303:Q409)</f>
        <v>0</v>
      </c>
      <c r="R302" s="193"/>
      <c r="S302" s="193"/>
      <c r="T302" s="194"/>
      <c r="U302" s="195"/>
      <c r="V302" s="195" t="n">
        <f aca="false">SUM(V303:V409)</f>
        <v>562.82</v>
      </c>
      <c r="W302" s="195"/>
      <c r="X302" s="195"/>
      <c r="AG302" s="0" t="s">
        <v>208</v>
      </c>
    </row>
    <row r="303" customFormat="false" ht="22.5" hidden="false" customHeight="false" outlineLevel="1" collapsed="false">
      <c r="A303" s="196" t="n">
        <v>66</v>
      </c>
      <c r="B303" s="197" t="s">
        <v>532</v>
      </c>
      <c r="C303" s="198" t="s">
        <v>533</v>
      </c>
      <c r="D303" s="199" t="s">
        <v>294</v>
      </c>
      <c r="E303" s="200" t="n">
        <v>141.7</v>
      </c>
      <c r="F303" s="201"/>
      <c r="G303" s="202" t="n">
        <f aca="false">ROUND(E303*F303,2)</f>
        <v>0</v>
      </c>
      <c r="H303" s="201"/>
      <c r="I303" s="202" t="n">
        <f aca="false">ROUND(E303*H303,2)</f>
        <v>0</v>
      </c>
      <c r="J303" s="201"/>
      <c r="K303" s="202" t="n">
        <f aca="false">ROUND(E303*J303,2)</f>
        <v>0</v>
      </c>
      <c r="L303" s="202" t="n">
        <v>21</v>
      </c>
      <c r="M303" s="202" t="n">
        <f aca="false">G303*(1+L303/100)</f>
        <v>0</v>
      </c>
      <c r="N303" s="202" t="n">
        <v>0.007</v>
      </c>
      <c r="O303" s="202" t="n">
        <f aca="false">ROUND(E303*N303,2)</f>
        <v>0.99</v>
      </c>
      <c r="P303" s="202" t="n">
        <v>0</v>
      </c>
      <c r="Q303" s="202" t="n">
        <f aca="false">ROUND(E303*P303,2)</f>
        <v>0</v>
      </c>
      <c r="R303" s="202" t="s">
        <v>273</v>
      </c>
      <c r="S303" s="202" t="s">
        <v>213</v>
      </c>
      <c r="T303" s="203" t="s">
        <v>213</v>
      </c>
      <c r="U303" s="204" t="n">
        <v>0.295</v>
      </c>
      <c r="V303" s="204" t="n">
        <f aca="false">ROUND(E303*U303,2)</f>
        <v>41.8</v>
      </c>
      <c r="W303" s="204"/>
      <c r="X303" s="204" t="s">
        <v>165</v>
      </c>
      <c r="Y303" s="205"/>
      <c r="Z303" s="205"/>
      <c r="AA303" s="205"/>
      <c r="AB303" s="205"/>
      <c r="AC303" s="205"/>
      <c r="AD303" s="205"/>
      <c r="AE303" s="205"/>
      <c r="AF303" s="205"/>
      <c r="AG303" s="205" t="s">
        <v>214</v>
      </c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</row>
    <row r="304" customFormat="false" ht="12.75" hidden="false" customHeight="true" outlineLevel="1" collapsed="false">
      <c r="A304" s="206"/>
      <c r="B304" s="207"/>
      <c r="C304" s="208" t="s">
        <v>534</v>
      </c>
      <c r="D304" s="208"/>
      <c r="E304" s="208"/>
      <c r="F304" s="208"/>
      <c r="G304" s="208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5"/>
      <c r="Z304" s="205"/>
      <c r="AA304" s="205"/>
      <c r="AB304" s="205"/>
      <c r="AC304" s="205"/>
      <c r="AD304" s="205"/>
      <c r="AE304" s="205"/>
      <c r="AF304" s="205"/>
      <c r="AG304" s="205" t="s">
        <v>216</v>
      </c>
      <c r="AH304" s="205"/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</row>
    <row r="305" customFormat="false" ht="12.75" hidden="false" customHeight="true" outlineLevel="1" collapsed="false">
      <c r="A305" s="206"/>
      <c r="B305" s="207"/>
      <c r="C305" s="209" t="s">
        <v>534</v>
      </c>
      <c r="D305" s="209"/>
      <c r="E305" s="209"/>
      <c r="F305" s="209"/>
      <c r="G305" s="209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5"/>
      <c r="Z305" s="205"/>
      <c r="AA305" s="205"/>
      <c r="AB305" s="205"/>
      <c r="AC305" s="205"/>
      <c r="AD305" s="205"/>
      <c r="AE305" s="205"/>
      <c r="AF305" s="205"/>
      <c r="AG305" s="205" t="s">
        <v>217</v>
      </c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</row>
    <row r="306" customFormat="false" ht="12.75" hidden="false" customHeight="true" outlineLevel="1" collapsed="false">
      <c r="A306" s="206"/>
      <c r="B306" s="207"/>
      <c r="C306" s="209" t="s">
        <v>535</v>
      </c>
      <c r="D306" s="209"/>
      <c r="E306" s="209"/>
      <c r="F306" s="209"/>
      <c r="G306" s="209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5"/>
      <c r="Z306" s="205"/>
      <c r="AA306" s="205"/>
      <c r="AB306" s="205"/>
      <c r="AC306" s="205"/>
      <c r="AD306" s="205"/>
      <c r="AE306" s="205"/>
      <c r="AF306" s="205"/>
      <c r="AG306" s="205" t="s">
        <v>217</v>
      </c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</row>
    <row r="307" customFormat="false" ht="12.75" hidden="false" customHeight="false" outlineLevel="1" collapsed="false">
      <c r="A307" s="206"/>
      <c r="B307" s="207"/>
      <c r="C307" s="210" t="s">
        <v>536</v>
      </c>
      <c r="D307" s="211"/>
      <c r="E307" s="212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5"/>
      <c r="Z307" s="205"/>
      <c r="AA307" s="205"/>
      <c r="AB307" s="205"/>
      <c r="AC307" s="205"/>
      <c r="AD307" s="205"/>
      <c r="AE307" s="205"/>
      <c r="AF307" s="205"/>
      <c r="AG307" s="205" t="s">
        <v>220</v>
      </c>
      <c r="AH307" s="205" t="n">
        <v>0</v>
      </c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</row>
    <row r="308" customFormat="false" ht="12.75" hidden="false" customHeight="false" outlineLevel="1" collapsed="false">
      <c r="A308" s="206"/>
      <c r="B308" s="207"/>
      <c r="C308" s="210" t="s">
        <v>537</v>
      </c>
      <c r="D308" s="211"/>
      <c r="E308" s="212" t="n">
        <v>141.7</v>
      </c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5"/>
      <c r="Z308" s="205"/>
      <c r="AA308" s="205"/>
      <c r="AB308" s="205"/>
      <c r="AC308" s="205"/>
      <c r="AD308" s="205"/>
      <c r="AE308" s="205"/>
      <c r="AF308" s="205"/>
      <c r="AG308" s="205" t="s">
        <v>220</v>
      </c>
      <c r="AH308" s="205" t="n">
        <v>0</v>
      </c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</row>
    <row r="309" customFormat="false" ht="12.75" hidden="false" customHeight="false" outlineLevel="1" collapsed="false">
      <c r="A309" s="196" t="n">
        <v>67</v>
      </c>
      <c r="B309" s="197" t="s">
        <v>538</v>
      </c>
      <c r="C309" s="198" t="s">
        <v>539</v>
      </c>
      <c r="D309" s="199" t="s">
        <v>294</v>
      </c>
      <c r="E309" s="200" t="n">
        <v>16.22</v>
      </c>
      <c r="F309" s="201"/>
      <c r="G309" s="202" t="n">
        <f aca="false">ROUND(E309*F309,2)</f>
        <v>0</v>
      </c>
      <c r="H309" s="201"/>
      <c r="I309" s="202" t="n">
        <f aca="false">ROUND(E309*H309,2)</f>
        <v>0</v>
      </c>
      <c r="J309" s="201"/>
      <c r="K309" s="202" t="n">
        <f aca="false">ROUND(E309*J309,2)</f>
        <v>0</v>
      </c>
      <c r="L309" s="202" t="n">
        <v>21</v>
      </c>
      <c r="M309" s="202" t="n">
        <f aca="false">G309*(1+L309/100)</f>
        <v>0</v>
      </c>
      <c r="N309" s="202" t="n">
        <v>4E-005</v>
      </c>
      <c r="O309" s="202" t="n">
        <f aca="false">ROUND(E309*N309,2)</f>
        <v>0</v>
      </c>
      <c r="P309" s="202" t="n">
        <v>0</v>
      </c>
      <c r="Q309" s="202" t="n">
        <f aca="false">ROUND(E309*P309,2)</f>
        <v>0</v>
      </c>
      <c r="R309" s="202" t="s">
        <v>273</v>
      </c>
      <c r="S309" s="202" t="s">
        <v>213</v>
      </c>
      <c r="T309" s="203" t="s">
        <v>213</v>
      </c>
      <c r="U309" s="204" t="n">
        <v>0.078</v>
      </c>
      <c r="V309" s="204" t="n">
        <f aca="false">ROUND(E309*U309,2)</f>
        <v>1.27</v>
      </c>
      <c r="W309" s="204"/>
      <c r="X309" s="204" t="s">
        <v>165</v>
      </c>
      <c r="Y309" s="205"/>
      <c r="Z309" s="205"/>
      <c r="AA309" s="205"/>
      <c r="AB309" s="205"/>
      <c r="AC309" s="205"/>
      <c r="AD309" s="205"/>
      <c r="AE309" s="205"/>
      <c r="AF309" s="205"/>
      <c r="AG309" s="205" t="s">
        <v>214</v>
      </c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</row>
    <row r="310" customFormat="false" ht="22.5" hidden="false" customHeight="true" outlineLevel="1" collapsed="false">
      <c r="A310" s="206"/>
      <c r="B310" s="207"/>
      <c r="C310" s="208" t="s">
        <v>540</v>
      </c>
      <c r="D310" s="208"/>
      <c r="E310" s="208"/>
      <c r="F310" s="208"/>
      <c r="G310" s="208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5"/>
      <c r="Z310" s="205"/>
      <c r="AA310" s="205"/>
      <c r="AB310" s="205"/>
      <c r="AC310" s="205"/>
      <c r="AD310" s="205"/>
      <c r="AE310" s="205"/>
      <c r="AF310" s="205"/>
      <c r="AG310" s="205" t="s">
        <v>216</v>
      </c>
      <c r="AH310" s="205"/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13" t="str">
        <f aca="false">C310</f>
        <v>které se zřizují před úpravami povrchu, a obalení osazených dveřních zárubní před znečištěním při úpravách povrchu nástřikem plastických maltovin včetně pozdějšího odkrytí,</v>
      </c>
      <c r="BB310" s="205"/>
      <c r="BC310" s="205"/>
      <c r="BD310" s="205"/>
      <c r="BE310" s="205"/>
      <c r="BF310" s="205"/>
      <c r="BG310" s="205"/>
      <c r="BH310" s="205"/>
    </row>
    <row r="311" customFormat="false" ht="22.5" hidden="false" customHeight="true" outlineLevel="1" collapsed="false">
      <c r="A311" s="206"/>
      <c r="B311" s="207"/>
      <c r="C311" s="209" t="s">
        <v>540</v>
      </c>
      <c r="D311" s="209"/>
      <c r="E311" s="209"/>
      <c r="F311" s="209"/>
      <c r="G311" s="209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5"/>
      <c r="Z311" s="205"/>
      <c r="AA311" s="205"/>
      <c r="AB311" s="205"/>
      <c r="AC311" s="205"/>
      <c r="AD311" s="205"/>
      <c r="AE311" s="205"/>
      <c r="AF311" s="205"/>
      <c r="AG311" s="205" t="s">
        <v>217</v>
      </c>
      <c r="AH311" s="205"/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13" t="str">
        <f aca="false">C311</f>
        <v>které se zřizují před úpravami povrchu, a obalení osazených dveřních zárubní před znečištěním při úpravách povrchu nástřikem plastických maltovin včetně pozdějšího odkrytí,</v>
      </c>
      <c r="BB311" s="205"/>
      <c r="BC311" s="205"/>
      <c r="BD311" s="205"/>
      <c r="BE311" s="205"/>
      <c r="BF311" s="205"/>
      <c r="BG311" s="205"/>
      <c r="BH311" s="205"/>
    </row>
    <row r="312" customFormat="false" ht="12.75" hidden="false" customHeight="false" outlineLevel="1" collapsed="false">
      <c r="A312" s="206"/>
      <c r="B312" s="207"/>
      <c r="C312" s="210" t="s">
        <v>541</v>
      </c>
      <c r="D312" s="211"/>
      <c r="E312" s="212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5"/>
      <c r="Z312" s="205"/>
      <c r="AA312" s="205"/>
      <c r="AB312" s="205"/>
      <c r="AC312" s="205"/>
      <c r="AD312" s="205"/>
      <c r="AE312" s="205"/>
      <c r="AF312" s="205"/>
      <c r="AG312" s="205" t="s">
        <v>220</v>
      </c>
      <c r="AH312" s="205" t="n">
        <v>0</v>
      </c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</row>
    <row r="313" customFormat="false" ht="12.75" hidden="false" customHeight="false" outlineLevel="1" collapsed="false">
      <c r="A313" s="206"/>
      <c r="B313" s="207"/>
      <c r="C313" s="210" t="s">
        <v>542</v>
      </c>
      <c r="D313" s="211"/>
      <c r="E313" s="212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5"/>
      <c r="Z313" s="205"/>
      <c r="AA313" s="205"/>
      <c r="AB313" s="205"/>
      <c r="AC313" s="205"/>
      <c r="AD313" s="205"/>
      <c r="AE313" s="205"/>
      <c r="AF313" s="205"/>
      <c r="AG313" s="205" t="s">
        <v>220</v>
      </c>
      <c r="AH313" s="205" t="n">
        <v>0</v>
      </c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</row>
    <row r="314" customFormat="false" ht="12.75" hidden="false" customHeight="false" outlineLevel="1" collapsed="false">
      <c r="A314" s="206"/>
      <c r="B314" s="207"/>
      <c r="C314" s="210" t="s">
        <v>543</v>
      </c>
      <c r="D314" s="211"/>
      <c r="E314" s="212" t="n">
        <v>16.22</v>
      </c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5"/>
      <c r="Z314" s="205"/>
      <c r="AA314" s="205"/>
      <c r="AB314" s="205"/>
      <c r="AC314" s="205"/>
      <c r="AD314" s="205"/>
      <c r="AE314" s="205"/>
      <c r="AF314" s="205"/>
      <c r="AG314" s="205" t="s">
        <v>220</v>
      </c>
      <c r="AH314" s="205" t="n">
        <v>0</v>
      </c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</row>
    <row r="315" customFormat="false" ht="12.75" hidden="false" customHeight="false" outlineLevel="1" collapsed="false">
      <c r="A315" s="196" t="n">
        <v>68</v>
      </c>
      <c r="B315" s="197" t="s">
        <v>544</v>
      </c>
      <c r="C315" s="198" t="s">
        <v>545</v>
      </c>
      <c r="D315" s="199" t="s">
        <v>380</v>
      </c>
      <c r="E315" s="200" t="n">
        <v>23.2</v>
      </c>
      <c r="F315" s="201"/>
      <c r="G315" s="202" t="n">
        <f aca="false">ROUND(E315*F315,2)</f>
        <v>0</v>
      </c>
      <c r="H315" s="201"/>
      <c r="I315" s="202" t="n">
        <f aca="false">ROUND(E315*H315,2)</f>
        <v>0</v>
      </c>
      <c r="J315" s="201"/>
      <c r="K315" s="202" t="n">
        <f aca="false">ROUND(E315*J315,2)</f>
        <v>0</v>
      </c>
      <c r="L315" s="202" t="n">
        <v>21</v>
      </c>
      <c r="M315" s="202" t="n">
        <f aca="false">G315*(1+L315/100)</f>
        <v>0</v>
      </c>
      <c r="N315" s="202" t="n">
        <v>0.00023</v>
      </c>
      <c r="O315" s="202" t="n">
        <f aca="false">ROUND(E315*N315,2)</f>
        <v>0.01</v>
      </c>
      <c r="P315" s="202" t="n">
        <v>0</v>
      </c>
      <c r="Q315" s="202" t="n">
        <f aca="false">ROUND(E315*P315,2)</f>
        <v>0</v>
      </c>
      <c r="R315" s="202" t="s">
        <v>273</v>
      </c>
      <c r="S315" s="202" t="s">
        <v>213</v>
      </c>
      <c r="T315" s="203" t="s">
        <v>213</v>
      </c>
      <c r="U315" s="204" t="n">
        <v>0.05</v>
      </c>
      <c r="V315" s="204" t="n">
        <f aca="false">ROUND(E315*U315,2)</f>
        <v>1.16</v>
      </c>
      <c r="W315" s="204"/>
      <c r="X315" s="204" t="s">
        <v>165</v>
      </c>
      <c r="Y315" s="205"/>
      <c r="Z315" s="205"/>
      <c r="AA315" s="205"/>
      <c r="AB315" s="205"/>
      <c r="AC315" s="205"/>
      <c r="AD315" s="205"/>
      <c r="AE315" s="205"/>
      <c r="AF315" s="205"/>
      <c r="AG315" s="205" t="s">
        <v>214</v>
      </c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</row>
    <row r="316" customFormat="false" ht="12.75" hidden="false" customHeight="true" outlineLevel="1" collapsed="false">
      <c r="A316" s="206"/>
      <c r="B316" s="207"/>
      <c r="C316" s="208" t="s">
        <v>546</v>
      </c>
      <c r="D316" s="208"/>
      <c r="E316" s="208"/>
      <c r="F316" s="208"/>
      <c r="G316" s="208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5"/>
      <c r="Z316" s="205"/>
      <c r="AA316" s="205"/>
      <c r="AB316" s="205"/>
      <c r="AC316" s="205"/>
      <c r="AD316" s="205"/>
      <c r="AE316" s="205"/>
      <c r="AF316" s="205"/>
      <c r="AG316" s="205" t="s">
        <v>216</v>
      </c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</row>
    <row r="317" customFormat="false" ht="12.75" hidden="false" customHeight="true" outlineLevel="1" collapsed="false">
      <c r="A317" s="206"/>
      <c r="B317" s="207"/>
      <c r="C317" s="209" t="s">
        <v>546</v>
      </c>
      <c r="D317" s="209"/>
      <c r="E317" s="209"/>
      <c r="F317" s="209"/>
      <c r="G317" s="209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5"/>
      <c r="Z317" s="205"/>
      <c r="AA317" s="205"/>
      <c r="AB317" s="205"/>
      <c r="AC317" s="205"/>
      <c r="AD317" s="205"/>
      <c r="AE317" s="205"/>
      <c r="AF317" s="205"/>
      <c r="AG317" s="205" t="s">
        <v>217</v>
      </c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</row>
    <row r="318" customFormat="false" ht="12.75" hidden="false" customHeight="false" outlineLevel="1" collapsed="false">
      <c r="A318" s="206"/>
      <c r="B318" s="207"/>
      <c r="C318" s="210" t="s">
        <v>547</v>
      </c>
      <c r="D318" s="211"/>
      <c r="E318" s="212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5"/>
      <c r="Z318" s="205"/>
      <c r="AA318" s="205"/>
      <c r="AB318" s="205"/>
      <c r="AC318" s="205"/>
      <c r="AD318" s="205"/>
      <c r="AE318" s="205"/>
      <c r="AF318" s="205"/>
      <c r="AG318" s="205" t="s">
        <v>220</v>
      </c>
      <c r="AH318" s="205" t="n">
        <v>0</v>
      </c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</row>
    <row r="319" customFormat="false" ht="12.75" hidden="false" customHeight="false" outlineLevel="1" collapsed="false">
      <c r="A319" s="206"/>
      <c r="B319" s="207"/>
      <c r="C319" s="210" t="s">
        <v>548</v>
      </c>
      <c r="D319" s="211"/>
      <c r="E319" s="212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5"/>
      <c r="Z319" s="205"/>
      <c r="AA319" s="205"/>
      <c r="AB319" s="205"/>
      <c r="AC319" s="205"/>
      <c r="AD319" s="205"/>
      <c r="AE319" s="205"/>
      <c r="AF319" s="205"/>
      <c r="AG319" s="205" t="s">
        <v>220</v>
      </c>
      <c r="AH319" s="205" t="n">
        <v>0</v>
      </c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</row>
    <row r="320" customFormat="false" ht="12.75" hidden="false" customHeight="false" outlineLevel="1" collapsed="false">
      <c r="A320" s="206"/>
      <c r="B320" s="207"/>
      <c r="C320" s="210" t="s">
        <v>549</v>
      </c>
      <c r="D320" s="211"/>
      <c r="E320" s="212" t="n">
        <v>23.2</v>
      </c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5"/>
      <c r="Z320" s="205"/>
      <c r="AA320" s="205"/>
      <c r="AB320" s="205"/>
      <c r="AC320" s="205"/>
      <c r="AD320" s="205"/>
      <c r="AE320" s="205"/>
      <c r="AF320" s="205"/>
      <c r="AG320" s="205" t="s">
        <v>220</v>
      </c>
      <c r="AH320" s="205" t="n">
        <v>0</v>
      </c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</row>
    <row r="321" customFormat="false" ht="12.75" hidden="false" customHeight="false" outlineLevel="1" collapsed="false">
      <c r="A321" s="214" t="n">
        <v>69</v>
      </c>
      <c r="B321" s="215" t="s">
        <v>550</v>
      </c>
      <c r="C321" s="216" t="s">
        <v>551</v>
      </c>
      <c r="D321" s="217" t="s">
        <v>294</v>
      </c>
      <c r="E321" s="218" t="n">
        <v>3</v>
      </c>
      <c r="F321" s="219"/>
      <c r="G321" s="220" t="n">
        <f aca="false">ROUND(E321*F321,2)</f>
        <v>0</v>
      </c>
      <c r="H321" s="219"/>
      <c r="I321" s="220" t="n">
        <f aca="false">ROUND(E321*H321,2)</f>
        <v>0</v>
      </c>
      <c r="J321" s="219"/>
      <c r="K321" s="220" t="n">
        <f aca="false">ROUND(E321*J321,2)</f>
        <v>0</v>
      </c>
      <c r="L321" s="220" t="n">
        <v>21</v>
      </c>
      <c r="M321" s="220" t="n">
        <f aca="false">G321*(1+L321/100)</f>
        <v>0</v>
      </c>
      <c r="N321" s="220" t="n">
        <v>0.10712</v>
      </c>
      <c r="O321" s="220" t="n">
        <f aca="false">ROUND(E321*N321,2)</f>
        <v>0.32</v>
      </c>
      <c r="P321" s="220" t="n">
        <v>0</v>
      </c>
      <c r="Q321" s="220" t="n">
        <f aca="false">ROUND(E321*P321,2)</f>
        <v>0</v>
      </c>
      <c r="R321" s="220" t="s">
        <v>303</v>
      </c>
      <c r="S321" s="220" t="s">
        <v>213</v>
      </c>
      <c r="T321" s="221" t="s">
        <v>213</v>
      </c>
      <c r="U321" s="204" t="n">
        <v>0.80545</v>
      </c>
      <c r="V321" s="204" t="n">
        <f aca="false">ROUND(E321*U321,2)</f>
        <v>2.42</v>
      </c>
      <c r="W321" s="204"/>
      <c r="X321" s="204" t="s">
        <v>165</v>
      </c>
      <c r="Y321" s="205"/>
      <c r="Z321" s="205"/>
      <c r="AA321" s="205"/>
      <c r="AB321" s="205"/>
      <c r="AC321" s="205"/>
      <c r="AD321" s="205"/>
      <c r="AE321" s="205"/>
      <c r="AF321" s="205"/>
      <c r="AG321" s="205" t="s">
        <v>214</v>
      </c>
      <c r="AH321" s="205"/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</row>
    <row r="322" customFormat="false" ht="12.75" hidden="false" customHeight="false" outlineLevel="1" collapsed="false">
      <c r="A322" s="196" t="n">
        <v>70</v>
      </c>
      <c r="B322" s="197" t="s">
        <v>552</v>
      </c>
      <c r="C322" s="198" t="s">
        <v>553</v>
      </c>
      <c r="D322" s="199" t="s">
        <v>294</v>
      </c>
      <c r="E322" s="200" t="n">
        <v>19.62</v>
      </c>
      <c r="F322" s="201"/>
      <c r="G322" s="202" t="n">
        <f aca="false">ROUND(E322*F322,2)</f>
        <v>0</v>
      </c>
      <c r="H322" s="201"/>
      <c r="I322" s="202" t="n">
        <f aca="false">ROUND(E322*H322,2)</f>
        <v>0</v>
      </c>
      <c r="J322" s="201"/>
      <c r="K322" s="202" t="n">
        <f aca="false">ROUND(E322*J322,2)</f>
        <v>0</v>
      </c>
      <c r="L322" s="202" t="n">
        <v>21</v>
      </c>
      <c r="M322" s="202" t="n">
        <f aca="false">G322*(1+L322/100)</f>
        <v>0</v>
      </c>
      <c r="N322" s="202" t="n">
        <v>0.03714</v>
      </c>
      <c r="O322" s="202" t="n">
        <f aca="false">ROUND(E322*N322,2)</f>
        <v>0.73</v>
      </c>
      <c r="P322" s="202" t="n">
        <v>0</v>
      </c>
      <c r="Q322" s="202" t="n">
        <f aca="false">ROUND(E322*P322,2)</f>
        <v>0</v>
      </c>
      <c r="R322" s="202" t="s">
        <v>273</v>
      </c>
      <c r="S322" s="202" t="s">
        <v>213</v>
      </c>
      <c r="T322" s="203" t="s">
        <v>213</v>
      </c>
      <c r="U322" s="204" t="n">
        <v>0.6987</v>
      </c>
      <c r="V322" s="204" t="n">
        <f aca="false">ROUND(E322*U322,2)</f>
        <v>13.71</v>
      </c>
      <c r="W322" s="204"/>
      <c r="X322" s="204" t="s">
        <v>165</v>
      </c>
      <c r="Y322" s="205"/>
      <c r="Z322" s="205"/>
      <c r="AA322" s="205"/>
      <c r="AB322" s="205"/>
      <c r="AC322" s="205"/>
      <c r="AD322" s="205"/>
      <c r="AE322" s="205"/>
      <c r="AF322" s="205"/>
      <c r="AG322" s="205" t="s">
        <v>214</v>
      </c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</row>
    <row r="323" customFormat="false" ht="12.75" hidden="false" customHeight="true" outlineLevel="1" collapsed="false">
      <c r="A323" s="206"/>
      <c r="B323" s="207"/>
      <c r="C323" s="208" t="s">
        <v>554</v>
      </c>
      <c r="D323" s="208"/>
      <c r="E323" s="208"/>
      <c r="F323" s="208"/>
      <c r="G323" s="208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5"/>
      <c r="Z323" s="205"/>
      <c r="AA323" s="205"/>
      <c r="AB323" s="205"/>
      <c r="AC323" s="205"/>
      <c r="AD323" s="205"/>
      <c r="AE323" s="205"/>
      <c r="AF323" s="205"/>
      <c r="AG323" s="205" t="s">
        <v>216</v>
      </c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</row>
    <row r="324" customFormat="false" ht="12.75" hidden="false" customHeight="true" outlineLevel="1" collapsed="false">
      <c r="A324" s="206"/>
      <c r="B324" s="207"/>
      <c r="C324" s="209" t="s">
        <v>554</v>
      </c>
      <c r="D324" s="209"/>
      <c r="E324" s="209"/>
      <c r="F324" s="209"/>
      <c r="G324" s="209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5"/>
      <c r="Z324" s="205"/>
      <c r="AA324" s="205"/>
      <c r="AB324" s="205"/>
      <c r="AC324" s="205"/>
      <c r="AD324" s="205"/>
      <c r="AE324" s="205"/>
      <c r="AF324" s="205"/>
      <c r="AG324" s="205" t="s">
        <v>217</v>
      </c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</row>
    <row r="325" customFormat="false" ht="12.75" hidden="false" customHeight="false" outlineLevel="1" collapsed="false">
      <c r="A325" s="206"/>
      <c r="B325" s="207"/>
      <c r="C325" s="210" t="s">
        <v>555</v>
      </c>
      <c r="D325" s="211"/>
      <c r="E325" s="212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5"/>
      <c r="Z325" s="205"/>
      <c r="AA325" s="205"/>
      <c r="AB325" s="205"/>
      <c r="AC325" s="205"/>
      <c r="AD325" s="205"/>
      <c r="AE325" s="205"/>
      <c r="AF325" s="205"/>
      <c r="AG325" s="205" t="s">
        <v>220</v>
      </c>
      <c r="AH325" s="205" t="n">
        <v>0</v>
      </c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</row>
    <row r="326" customFormat="false" ht="12.75" hidden="false" customHeight="false" outlineLevel="1" collapsed="false">
      <c r="A326" s="206"/>
      <c r="B326" s="207"/>
      <c r="C326" s="210" t="s">
        <v>556</v>
      </c>
      <c r="D326" s="211"/>
      <c r="E326" s="212" t="n">
        <v>19.62</v>
      </c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5"/>
      <c r="Z326" s="205"/>
      <c r="AA326" s="205"/>
      <c r="AB326" s="205"/>
      <c r="AC326" s="205"/>
      <c r="AD326" s="205"/>
      <c r="AE326" s="205"/>
      <c r="AF326" s="205"/>
      <c r="AG326" s="205" t="s">
        <v>220</v>
      </c>
      <c r="AH326" s="205" t="n">
        <v>0</v>
      </c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</row>
    <row r="327" customFormat="false" ht="22.5" hidden="false" customHeight="false" outlineLevel="1" collapsed="false">
      <c r="A327" s="196" t="n">
        <v>71</v>
      </c>
      <c r="B327" s="197" t="s">
        <v>557</v>
      </c>
      <c r="C327" s="198" t="s">
        <v>558</v>
      </c>
      <c r="D327" s="199" t="s">
        <v>294</v>
      </c>
      <c r="E327" s="200" t="n">
        <v>1.47</v>
      </c>
      <c r="F327" s="201"/>
      <c r="G327" s="202" t="n">
        <f aca="false">ROUND(E327*F327,2)</f>
        <v>0</v>
      </c>
      <c r="H327" s="201"/>
      <c r="I327" s="202" t="n">
        <f aca="false">ROUND(E327*H327,2)</f>
        <v>0</v>
      </c>
      <c r="J327" s="201"/>
      <c r="K327" s="202" t="n">
        <f aca="false">ROUND(E327*J327,2)</f>
        <v>0</v>
      </c>
      <c r="L327" s="202" t="n">
        <v>21</v>
      </c>
      <c r="M327" s="202" t="n">
        <f aca="false">G327*(1+L327/100)</f>
        <v>0</v>
      </c>
      <c r="N327" s="202" t="n">
        <v>0.04555</v>
      </c>
      <c r="O327" s="202" t="n">
        <f aca="false">ROUND(E327*N327,2)</f>
        <v>0.07</v>
      </c>
      <c r="P327" s="202" t="n">
        <v>0</v>
      </c>
      <c r="Q327" s="202" t="n">
        <f aca="false">ROUND(E327*P327,2)</f>
        <v>0</v>
      </c>
      <c r="R327" s="202" t="s">
        <v>303</v>
      </c>
      <c r="S327" s="202" t="s">
        <v>213</v>
      </c>
      <c r="T327" s="203" t="s">
        <v>213</v>
      </c>
      <c r="U327" s="204" t="n">
        <v>2.09177</v>
      </c>
      <c r="V327" s="204" t="n">
        <f aca="false">ROUND(E327*U327,2)</f>
        <v>3.07</v>
      </c>
      <c r="W327" s="204"/>
      <c r="X327" s="204" t="s">
        <v>165</v>
      </c>
      <c r="Y327" s="205"/>
      <c r="Z327" s="205"/>
      <c r="AA327" s="205"/>
      <c r="AB327" s="205"/>
      <c r="AC327" s="205"/>
      <c r="AD327" s="205"/>
      <c r="AE327" s="205"/>
      <c r="AF327" s="205"/>
      <c r="AG327" s="205" t="s">
        <v>214</v>
      </c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</row>
    <row r="328" customFormat="false" ht="12.75" hidden="false" customHeight="true" outlineLevel="1" collapsed="false">
      <c r="A328" s="206"/>
      <c r="B328" s="207"/>
      <c r="C328" s="208" t="s">
        <v>559</v>
      </c>
      <c r="D328" s="208"/>
      <c r="E328" s="208"/>
      <c r="F328" s="208"/>
      <c r="G328" s="208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5"/>
      <c r="Z328" s="205"/>
      <c r="AA328" s="205"/>
      <c r="AB328" s="205"/>
      <c r="AC328" s="205"/>
      <c r="AD328" s="205"/>
      <c r="AE328" s="205"/>
      <c r="AF328" s="205"/>
      <c r="AG328" s="205" t="s">
        <v>216</v>
      </c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</row>
    <row r="329" customFormat="false" ht="12.75" hidden="false" customHeight="true" outlineLevel="1" collapsed="false">
      <c r="A329" s="206"/>
      <c r="B329" s="207"/>
      <c r="C329" s="209" t="s">
        <v>559</v>
      </c>
      <c r="D329" s="209"/>
      <c r="E329" s="209"/>
      <c r="F329" s="209"/>
      <c r="G329" s="209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5"/>
      <c r="Z329" s="205"/>
      <c r="AA329" s="205"/>
      <c r="AB329" s="205"/>
      <c r="AC329" s="205"/>
      <c r="AD329" s="205"/>
      <c r="AE329" s="205"/>
      <c r="AF329" s="205"/>
      <c r="AG329" s="205" t="s">
        <v>217</v>
      </c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</row>
    <row r="330" customFormat="false" ht="12.75" hidden="false" customHeight="false" outlineLevel="1" collapsed="false">
      <c r="A330" s="206"/>
      <c r="B330" s="207"/>
      <c r="C330" s="210" t="s">
        <v>560</v>
      </c>
      <c r="D330" s="211"/>
      <c r="E330" s="212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5"/>
      <c r="Z330" s="205"/>
      <c r="AA330" s="205"/>
      <c r="AB330" s="205"/>
      <c r="AC330" s="205"/>
      <c r="AD330" s="205"/>
      <c r="AE330" s="205"/>
      <c r="AF330" s="205"/>
      <c r="AG330" s="205" t="s">
        <v>220</v>
      </c>
      <c r="AH330" s="205" t="n">
        <v>0</v>
      </c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</row>
    <row r="331" customFormat="false" ht="12.75" hidden="false" customHeight="false" outlineLevel="1" collapsed="false">
      <c r="A331" s="206"/>
      <c r="B331" s="207"/>
      <c r="C331" s="210" t="s">
        <v>561</v>
      </c>
      <c r="D331" s="211"/>
      <c r="E331" s="212" t="n">
        <v>1.47</v>
      </c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5"/>
      <c r="Z331" s="205"/>
      <c r="AA331" s="205"/>
      <c r="AB331" s="205"/>
      <c r="AC331" s="205"/>
      <c r="AD331" s="205"/>
      <c r="AE331" s="205"/>
      <c r="AF331" s="205"/>
      <c r="AG331" s="205" t="s">
        <v>220</v>
      </c>
      <c r="AH331" s="205" t="n">
        <v>0</v>
      </c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</row>
    <row r="332" customFormat="false" ht="12.75" hidden="false" customHeight="false" outlineLevel="1" collapsed="false">
      <c r="A332" s="196" t="n">
        <v>72</v>
      </c>
      <c r="B332" s="197" t="s">
        <v>562</v>
      </c>
      <c r="C332" s="198" t="s">
        <v>563</v>
      </c>
      <c r="D332" s="199" t="s">
        <v>294</v>
      </c>
      <c r="E332" s="200" t="n">
        <v>7.8</v>
      </c>
      <c r="F332" s="201"/>
      <c r="G332" s="202" t="n">
        <f aca="false">ROUND(E332*F332,2)</f>
        <v>0</v>
      </c>
      <c r="H332" s="201"/>
      <c r="I332" s="202" t="n">
        <f aca="false">ROUND(E332*H332,2)</f>
        <v>0</v>
      </c>
      <c r="J332" s="201"/>
      <c r="K332" s="202" t="n">
        <f aca="false">ROUND(E332*J332,2)</f>
        <v>0</v>
      </c>
      <c r="L332" s="202" t="n">
        <v>21</v>
      </c>
      <c r="M332" s="202" t="n">
        <f aca="false">G332*(1+L332/100)</f>
        <v>0</v>
      </c>
      <c r="N332" s="202" t="n">
        <v>0.05384</v>
      </c>
      <c r="O332" s="202" t="n">
        <f aca="false">ROUND(E332*N332,2)</f>
        <v>0.42</v>
      </c>
      <c r="P332" s="202" t="n">
        <v>0</v>
      </c>
      <c r="Q332" s="202" t="n">
        <f aca="false">ROUND(E332*P332,2)</f>
        <v>0</v>
      </c>
      <c r="R332" s="202" t="s">
        <v>273</v>
      </c>
      <c r="S332" s="202" t="s">
        <v>213</v>
      </c>
      <c r="T332" s="203" t="s">
        <v>213</v>
      </c>
      <c r="U332" s="204" t="n">
        <v>1.149</v>
      </c>
      <c r="V332" s="204" t="n">
        <f aca="false">ROUND(E332*U332,2)</f>
        <v>8.96</v>
      </c>
      <c r="W332" s="204"/>
      <c r="X332" s="204" t="s">
        <v>165</v>
      </c>
      <c r="Y332" s="205"/>
      <c r="Z332" s="205"/>
      <c r="AA332" s="205"/>
      <c r="AB332" s="205"/>
      <c r="AC332" s="205"/>
      <c r="AD332" s="205"/>
      <c r="AE332" s="205"/>
      <c r="AF332" s="205"/>
      <c r="AG332" s="205" t="s">
        <v>214</v>
      </c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</row>
    <row r="333" customFormat="false" ht="12.75" hidden="false" customHeight="true" outlineLevel="1" collapsed="false">
      <c r="A333" s="206"/>
      <c r="B333" s="207"/>
      <c r="C333" s="208" t="s">
        <v>554</v>
      </c>
      <c r="D333" s="208"/>
      <c r="E333" s="208"/>
      <c r="F333" s="208"/>
      <c r="G333" s="208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5"/>
      <c r="Z333" s="205"/>
      <c r="AA333" s="205"/>
      <c r="AB333" s="205"/>
      <c r="AC333" s="205"/>
      <c r="AD333" s="205"/>
      <c r="AE333" s="205"/>
      <c r="AF333" s="205"/>
      <c r="AG333" s="205" t="s">
        <v>216</v>
      </c>
      <c r="AH333" s="205"/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</row>
    <row r="334" customFormat="false" ht="12.75" hidden="false" customHeight="true" outlineLevel="1" collapsed="false">
      <c r="A334" s="206"/>
      <c r="B334" s="207"/>
      <c r="C334" s="209" t="s">
        <v>554</v>
      </c>
      <c r="D334" s="209"/>
      <c r="E334" s="209"/>
      <c r="F334" s="209"/>
      <c r="G334" s="209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5"/>
      <c r="Z334" s="205"/>
      <c r="AA334" s="205"/>
      <c r="AB334" s="205"/>
      <c r="AC334" s="205"/>
      <c r="AD334" s="205"/>
      <c r="AE334" s="205"/>
      <c r="AF334" s="205"/>
      <c r="AG334" s="205" t="s">
        <v>217</v>
      </c>
      <c r="AH334" s="205"/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</row>
    <row r="335" customFormat="false" ht="12.75" hidden="false" customHeight="false" outlineLevel="1" collapsed="false">
      <c r="A335" s="206"/>
      <c r="B335" s="207"/>
      <c r="C335" s="210" t="s">
        <v>564</v>
      </c>
      <c r="D335" s="211"/>
      <c r="E335" s="212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5"/>
      <c r="Z335" s="205"/>
      <c r="AA335" s="205"/>
      <c r="AB335" s="205"/>
      <c r="AC335" s="205"/>
      <c r="AD335" s="205"/>
      <c r="AE335" s="205"/>
      <c r="AF335" s="205"/>
      <c r="AG335" s="205" t="s">
        <v>220</v>
      </c>
      <c r="AH335" s="205" t="n">
        <v>0</v>
      </c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</row>
    <row r="336" customFormat="false" ht="12.75" hidden="false" customHeight="false" outlineLevel="1" collapsed="false">
      <c r="A336" s="206"/>
      <c r="B336" s="207"/>
      <c r="C336" s="210" t="s">
        <v>565</v>
      </c>
      <c r="D336" s="211"/>
      <c r="E336" s="212" t="n">
        <v>7.8</v>
      </c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5"/>
      <c r="Z336" s="205"/>
      <c r="AA336" s="205"/>
      <c r="AB336" s="205"/>
      <c r="AC336" s="205"/>
      <c r="AD336" s="205"/>
      <c r="AE336" s="205"/>
      <c r="AF336" s="205"/>
      <c r="AG336" s="205" t="s">
        <v>220</v>
      </c>
      <c r="AH336" s="205" t="n">
        <v>0</v>
      </c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</row>
    <row r="337" customFormat="false" ht="22.5" hidden="false" customHeight="false" outlineLevel="1" collapsed="false">
      <c r="A337" s="196" t="n">
        <v>73</v>
      </c>
      <c r="B337" s="197" t="s">
        <v>566</v>
      </c>
      <c r="C337" s="198" t="s">
        <v>567</v>
      </c>
      <c r="D337" s="199" t="s">
        <v>294</v>
      </c>
      <c r="E337" s="200" t="n">
        <v>10.545</v>
      </c>
      <c r="F337" s="201"/>
      <c r="G337" s="202" t="n">
        <f aca="false">ROUND(E337*F337,2)</f>
        <v>0</v>
      </c>
      <c r="H337" s="201"/>
      <c r="I337" s="202" t="n">
        <f aca="false">ROUND(E337*H337,2)</f>
        <v>0</v>
      </c>
      <c r="J337" s="201"/>
      <c r="K337" s="202" t="n">
        <f aca="false">ROUND(E337*J337,2)</f>
        <v>0</v>
      </c>
      <c r="L337" s="202" t="n">
        <v>21</v>
      </c>
      <c r="M337" s="202" t="n">
        <f aca="false">G337*(1+L337/100)</f>
        <v>0</v>
      </c>
      <c r="N337" s="202" t="n">
        <v>0.02848</v>
      </c>
      <c r="O337" s="202" t="n">
        <f aca="false">ROUND(E337*N337,2)</f>
        <v>0.3</v>
      </c>
      <c r="P337" s="202" t="n">
        <v>0</v>
      </c>
      <c r="Q337" s="202" t="n">
        <f aca="false">ROUND(E337*P337,2)</f>
        <v>0</v>
      </c>
      <c r="R337" s="202" t="s">
        <v>273</v>
      </c>
      <c r="S337" s="202" t="s">
        <v>213</v>
      </c>
      <c r="T337" s="203" t="s">
        <v>213</v>
      </c>
      <c r="U337" s="204" t="n">
        <v>0.461</v>
      </c>
      <c r="V337" s="204" t="n">
        <f aca="false">ROUND(E337*U337,2)</f>
        <v>4.86</v>
      </c>
      <c r="W337" s="204"/>
      <c r="X337" s="204" t="s">
        <v>165</v>
      </c>
      <c r="Y337" s="205"/>
      <c r="Z337" s="205"/>
      <c r="AA337" s="205"/>
      <c r="AB337" s="205"/>
      <c r="AC337" s="205"/>
      <c r="AD337" s="205"/>
      <c r="AE337" s="205"/>
      <c r="AF337" s="205"/>
      <c r="AG337" s="205" t="s">
        <v>214</v>
      </c>
      <c r="AH337" s="205"/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</row>
    <row r="338" customFormat="false" ht="12.75" hidden="false" customHeight="true" outlineLevel="1" collapsed="false">
      <c r="A338" s="206"/>
      <c r="B338" s="207"/>
      <c r="C338" s="208" t="s">
        <v>568</v>
      </c>
      <c r="D338" s="208"/>
      <c r="E338" s="208"/>
      <c r="F338" s="208"/>
      <c r="G338" s="208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5"/>
      <c r="Z338" s="205"/>
      <c r="AA338" s="205"/>
      <c r="AB338" s="205"/>
      <c r="AC338" s="205"/>
      <c r="AD338" s="205"/>
      <c r="AE338" s="205"/>
      <c r="AF338" s="205"/>
      <c r="AG338" s="205" t="s">
        <v>216</v>
      </c>
      <c r="AH338" s="205"/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C338" s="205"/>
      <c r="BD338" s="205"/>
      <c r="BE338" s="205"/>
      <c r="BF338" s="205"/>
      <c r="BG338" s="205"/>
      <c r="BH338" s="205"/>
    </row>
    <row r="339" customFormat="false" ht="12.75" hidden="false" customHeight="true" outlineLevel="1" collapsed="false">
      <c r="A339" s="206"/>
      <c r="B339" s="207"/>
      <c r="C339" s="209" t="s">
        <v>568</v>
      </c>
      <c r="D339" s="209"/>
      <c r="E339" s="209"/>
      <c r="F339" s="209"/>
      <c r="G339" s="209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5"/>
      <c r="Z339" s="205"/>
      <c r="AA339" s="205"/>
      <c r="AB339" s="205"/>
      <c r="AC339" s="205"/>
      <c r="AD339" s="205"/>
      <c r="AE339" s="205"/>
      <c r="AF339" s="205"/>
      <c r="AG339" s="205" t="s">
        <v>217</v>
      </c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</row>
    <row r="340" customFormat="false" ht="12.75" hidden="false" customHeight="false" outlineLevel="1" collapsed="false">
      <c r="A340" s="206"/>
      <c r="B340" s="207"/>
      <c r="C340" s="210" t="s">
        <v>569</v>
      </c>
      <c r="D340" s="211"/>
      <c r="E340" s="212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5"/>
      <c r="Z340" s="205"/>
      <c r="AA340" s="205"/>
      <c r="AB340" s="205"/>
      <c r="AC340" s="205"/>
      <c r="AD340" s="205"/>
      <c r="AE340" s="205"/>
      <c r="AF340" s="205"/>
      <c r="AG340" s="205" t="s">
        <v>220</v>
      </c>
      <c r="AH340" s="205" t="n">
        <v>0</v>
      </c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</row>
    <row r="341" customFormat="false" ht="12.75" hidden="false" customHeight="false" outlineLevel="1" collapsed="false">
      <c r="A341" s="206"/>
      <c r="B341" s="207"/>
      <c r="C341" s="210" t="s">
        <v>570</v>
      </c>
      <c r="D341" s="211"/>
      <c r="E341" s="212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5"/>
      <c r="Z341" s="205"/>
      <c r="AA341" s="205"/>
      <c r="AB341" s="205"/>
      <c r="AC341" s="205"/>
      <c r="AD341" s="205"/>
      <c r="AE341" s="205"/>
      <c r="AF341" s="205"/>
      <c r="AG341" s="205" t="s">
        <v>220</v>
      </c>
      <c r="AH341" s="205" t="n">
        <v>0</v>
      </c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</row>
    <row r="342" customFormat="false" ht="12.75" hidden="false" customHeight="false" outlineLevel="1" collapsed="false">
      <c r="A342" s="206"/>
      <c r="B342" s="207"/>
      <c r="C342" s="210" t="s">
        <v>571</v>
      </c>
      <c r="D342" s="211"/>
      <c r="E342" s="212" t="n">
        <v>10.54</v>
      </c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5"/>
      <c r="Z342" s="205"/>
      <c r="AA342" s="205"/>
      <c r="AB342" s="205"/>
      <c r="AC342" s="205"/>
      <c r="AD342" s="205"/>
      <c r="AE342" s="205"/>
      <c r="AF342" s="205"/>
      <c r="AG342" s="205" t="s">
        <v>220</v>
      </c>
      <c r="AH342" s="205" t="n">
        <v>0</v>
      </c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</row>
    <row r="343" customFormat="false" ht="22.5" hidden="false" customHeight="false" outlineLevel="1" collapsed="false">
      <c r="A343" s="196" t="n">
        <v>74</v>
      </c>
      <c r="B343" s="197" t="s">
        <v>572</v>
      </c>
      <c r="C343" s="198" t="s">
        <v>573</v>
      </c>
      <c r="D343" s="199" t="s">
        <v>380</v>
      </c>
      <c r="E343" s="200" t="n">
        <v>8</v>
      </c>
      <c r="F343" s="201"/>
      <c r="G343" s="202" t="n">
        <f aca="false">ROUND(E343*F343,2)</f>
        <v>0</v>
      </c>
      <c r="H343" s="201"/>
      <c r="I343" s="202" t="n">
        <f aca="false">ROUND(E343*H343,2)</f>
        <v>0</v>
      </c>
      <c r="J343" s="201"/>
      <c r="K343" s="202" t="n">
        <f aca="false">ROUND(E343*J343,2)</f>
        <v>0</v>
      </c>
      <c r="L343" s="202" t="n">
        <v>21</v>
      </c>
      <c r="M343" s="202" t="n">
        <f aca="false">G343*(1+L343/100)</f>
        <v>0</v>
      </c>
      <c r="N343" s="202" t="n">
        <v>0.01733</v>
      </c>
      <c r="O343" s="202" t="n">
        <f aca="false">ROUND(E343*N343,2)</f>
        <v>0.14</v>
      </c>
      <c r="P343" s="202" t="n">
        <v>0</v>
      </c>
      <c r="Q343" s="202" t="n">
        <f aca="false">ROUND(E343*P343,2)</f>
        <v>0</v>
      </c>
      <c r="R343" s="202" t="s">
        <v>303</v>
      </c>
      <c r="S343" s="202" t="s">
        <v>213</v>
      </c>
      <c r="T343" s="203" t="s">
        <v>213</v>
      </c>
      <c r="U343" s="204" t="n">
        <v>0.253</v>
      </c>
      <c r="V343" s="204" t="n">
        <f aca="false">ROUND(E343*U343,2)</f>
        <v>2.02</v>
      </c>
      <c r="W343" s="204"/>
      <c r="X343" s="204" t="s">
        <v>165</v>
      </c>
      <c r="Y343" s="205"/>
      <c r="Z343" s="205"/>
      <c r="AA343" s="205"/>
      <c r="AB343" s="205"/>
      <c r="AC343" s="205"/>
      <c r="AD343" s="205"/>
      <c r="AE343" s="205"/>
      <c r="AF343" s="205"/>
      <c r="AG343" s="205" t="s">
        <v>214</v>
      </c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</row>
    <row r="344" customFormat="false" ht="12.75" hidden="false" customHeight="true" outlineLevel="1" collapsed="false">
      <c r="A344" s="206"/>
      <c r="B344" s="207"/>
      <c r="C344" s="208" t="s">
        <v>574</v>
      </c>
      <c r="D344" s="208"/>
      <c r="E344" s="208"/>
      <c r="F344" s="208"/>
      <c r="G344" s="208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5"/>
      <c r="Z344" s="205"/>
      <c r="AA344" s="205"/>
      <c r="AB344" s="205"/>
      <c r="AC344" s="205"/>
      <c r="AD344" s="205"/>
      <c r="AE344" s="205"/>
      <c r="AF344" s="205"/>
      <c r="AG344" s="205" t="s">
        <v>216</v>
      </c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</row>
    <row r="345" customFormat="false" ht="12.75" hidden="false" customHeight="true" outlineLevel="1" collapsed="false">
      <c r="A345" s="206"/>
      <c r="B345" s="207"/>
      <c r="C345" s="209" t="s">
        <v>574</v>
      </c>
      <c r="D345" s="209"/>
      <c r="E345" s="209"/>
      <c r="F345" s="209"/>
      <c r="G345" s="209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5"/>
      <c r="Z345" s="205"/>
      <c r="AA345" s="205"/>
      <c r="AB345" s="205"/>
      <c r="AC345" s="205"/>
      <c r="AD345" s="205"/>
      <c r="AE345" s="205"/>
      <c r="AF345" s="205"/>
      <c r="AG345" s="205" t="s">
        <v>217</v>
      </c>
      <c r="AH345" s="205"/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</row>
    <row r="346" customFormat="false" ht="12.75" hidden="false" customHeight="false" outlineLevel="1" collapsed="false">
      <c r="A346" s="206"/>
      <c r="B346" s="207"/>
      <c r="C346" s="210" t="s">
        <v>575</v>
      </c>
      <c r="D346" s="211"/>
      <c r="E346" s="212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5"/>
      <c r="Z346" s="205"/>
      <c r="AA346" s="205"/>
      <c r="AB346" s="205"/>
      <c r="AC346" s="205"/>
      <c r="AD346" s="205"/>
      <c r="AE346" s="205"/>
      <c r="AF346" s="205"/>
      <c r="AG346" s="205" t="s">
        <v>220</v>
      </c>
      <c r="AH346" s="205" t="n">
        <v>0</v>
      </c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</row>
    <row r="347" customFormat="false" ht="12.75" hidden="false" customHeight="false" outlineLevel="1" collapsed="false">
      <c r="A347" s="206"/>
      <c r="B347" s="207"/>
      <c r="C347" s="210" t="s">
        <v>95</v>
      </c>
      <c r="D347" s="211"/>
      <c r="E347" s="212" t="n">
        <v>8</v>
      </c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5"/>
      <c r="Z347" s="205"/>
      <c r="AA347" s="205"/>
      <c r="AB347" s="205"/>
      <c r="AC347" s="205"/>
      <c r="AD347" s="205"/>
      <c r="AE347" s="205"/>
      <c r="AF347" s="205"/>
      <c r="AG347" s="205" t="s">
        <v>220</v>
      </c>
      <c r="AH347" s="205" t="n">
        <v>0</v>
      </c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</row>
    <row r="348" customFormat="false" ht="12.75" hidden="false" customHeight="false" outlineLevel="1" collapsed="false">
      <c r="A348" s="196" t="n">
        <v>75</v>
      </c>
      <c r="B348" s="197" t="s">
        <v>576</v>
      </c>
      <c r="C348" s="198" t="s">
        <v>577</v>
      </c>
      <c r="D348" s="199" t="s">
        <v>380</v>
      </c>
      <c r="E348" s="200" t="n">
        <v>128.6</v>
      </c>
      <c r="F348" s="201"/>
      <c r="G348" s="202" t="n">
        <f aca="false">ROUND(E348*F348,2)</f>
        <v>0</v>
      </c>
      <c r="H348" s="201"/>
      <c r="I348" s="202" t="n">
        <f aca="false">ROUND(E348*H348,2)</f>
        <v>0</v>
      </c>
      <c r="J348" s="201"/>
      <c r="K348" s="202" t="n">
        <f aca="false">ROUND(E348*J348,2)</f>
        <v>0</v>
      </c>
      <c r="L348" s="202" t="n">
        <v>21</v>
      </c>
      <c r="M348" s="202" t="n">
        <f aca="false">G348*(1+L348/100)</f>
        <v>0</v>
      </c>
      <c r="N348" s="202" t="n">
        <v>0.00238</v>
      </c>
      <c r="O348" s="202" t="n">
        <f aca="false">ROUND(E348*N348,2)</f>
        <v>0.31</v>
      </c>
      <c r="P348" s="202" t="n">
        <v>0</v>
      </c>
      <c r="Q348" s="202" t="n">
        <f aca="false">ROUND(E348*P348,2)</f>
        <v>0</v>
      </c>
      <c r="R348" s="202" t="s">
        <v>303</v>
      </c>
      <c r="S348" s="202" t="s">
        <v>213</v>
      </c>
      <c r="T348" s="203" t="s">
        <v>213</v>
      </c>
      <c r="U348" s="204" t="n">
        <v>0.18233</v>
      </c>
      <c r="V348" s="204" t="n">
        <f aca="false">ROUND(E348*U348,2)</f>
        <v>23.45</v>
      </c>
      <c r="W348" s="204"/>
      <c r="X348" s="204" t="s">
        <v>165</v>
      </c>
      <c r="Y348" s="205"/>
      <c r="Z348" s="205"/>
      <c r="AA348" s="205"/>
      <c r="AB348" s="205"/>
      <c r="AC348" s="205"/>
      <c r="AD348" s="205"/>
      <c r="AE348" s="205"/>
      <c r="AF348" s="205"/>
      <c r="AG348" s="205" t="s">
        <v>214</v>
      </c>
      <c r="AH348" s="205"/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</row>
    <row r="349" customFormat="false" ht="12.75" hidden="false" customHeight="false" outlineLevel="1" collapsed="false">
      <c r="A349" s="206"/>
      <c r="B349" s="207"/>
      <c r="C349" s="210" t="s">
        <v>578</v>
      </c>
      <c r="D349" s="211"/>
      <c r="E349" s="212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5"/>
      <c r="Z349" s="205"/>
      <c r="AA349" s="205"/>
      <c r="AB349" s="205"/>
      <c r="AC349" s="205"/>
      <c r="AD349" s="205"/>
      <c r="AE349" s="205"/>
      <c r="AF349" s="205"/>
      <c r="AG349" s="205" t="s">
        <v>220</v>
      </c>
      <c r="AH349" s="205" t="n">
        <v>0</v>
      </c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</row>
    <row r="350" customFormat="false" ht="12.75" hidden="false" customHeight="false" outlineLevel="1" collapsed="false">
      <c r="A350" s="206"/>
      <c r="B350" s="207"/>
      <c r="C350" s="210" t="s">
        <v>579</v>
      </c>
      <c r="D350" s="211"/>
      <c r="E350" s="212" t="n">
        <v>128.6</v>
      </c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5"/>
      <c r="Z350" s="205"/>
      <c r="AA350" s="205"/>
      <c r="AB350" s="205"/>
      <c r="AC350" s="205"/>
      <c r="AD350" s="205"/>
      <c r="AE350" s="205"/>
      <c r="AF350" s="205"/>
      <c r="AG350" s="205" t="s">
        <v>220</v>
      </c>
      <c r="AH350" s="205" t="n">
        <v>0</v>
      </c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</row>
    <row r="351" customFormat="false" ht="12.75" hidden="false" customHeight="false" outlineLevel="1" collapsed="false">
      <c r="A351" s="196" t="n">
        <v>76</v>
      </c>
      <c r="B351" s="197" t="s">
        <v>580</v>
      </c>
      <c r="C351" s="198" t="s">
        <v>581</v>
      </c>
      <c r="D351" s="199" t="s">
        <v>294</v>
      </c>
      <c r="E351" s="200" t="n">
        <v>5</v>
      </c>
      <c r="F351" s="201"/>
      <c r="G351" s="202" t="n">
        <f aca="false">ROUND(E351*F351,2)</f>
        <v>0</v>
      </c>
      <c r="H351" s="201"/>
      <c r="I351" s="202" t="n">
        <f aca="false">ROUND(E351*H351,2)</f>
        <v>0</v>
      </c>
      <c r="J351" s="201"/>
      <c r="K351" s="202" t="n">
        <f aca="false">ROUND(E351*J351,2)</f>
        <v>0</v>
      </c>
      <c r="L351" s="202" t="n">
        <v>21</v>
      </c>
      <c r="M351" s="202" t="n">
        <f aca="false">G351*(1+L351/100)</f>
        <v>0</v>
      </c>
      <c r="N351" s="202" t="n">
        <v>0.03607</v>
      </c>
      <c r="O351" s="202" t="n">
        <f aca="false">ROUND(E351*N351,2)</f>
        <v>0.18</v>
      </c>
      <c r="P351" s="202" t="n">
        <v>0</v>
      </c>
      <c r="Q351" s="202" t="n">
        <f aca="false">ROUND(E351*P351,2)</f>
        <v>0</v>
      </c>
      <c r="R351" s="202" t="s">
        <v>303</v>
      </c>
      <c r="S351" s="202" t="s">
        <v>213</v>
      </c>
      <c r="T351" s="203" t="s">
        <v>213</v>
      </c>
      <c r="U351" s="204" t="n">
        <v>1.58036</v>
      </c>
      <c r="V351" s="204" t="n">
        <f aca="false">ROUND(E351*U351,2)</f>
        <v>7.9</v>
      </c>
      <c r="W351" s="204"/>
      <c r="X351" s="204" t="s">
        <v>165</v>
      </c>
      <c r="Y351" s="205"/>
      <c r="Z351" s="205"/>
      <c r="AA351" s="205"/>
      <c r="AB351" s="205"/>
      <c r="AC351" s="205"/>
      <c r="AD351" s="205"/>
      <c r="AE351" s="205"/>
      <c r="AF351" s="205"/>
      <c r="AG351" s="205" t="s">
        <v>214</v>
      </c>
      <c r="AH351" s="205"/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</row>
    <row r="352" customFormat="false" ht="12.75" hidden="false" customHeight="true" outlineLevel="1" collapsed="false">
      <c r="A352" s="206"/>
      <c r="B352" s="207"/>
      <c r="C352" s="208" t="s">
        <v>559</v>
      </c>
      <c r="D352" s="208"/>
      <c r="E352" s="208"/>
      <c r="F352" s="208"/>
      <c r="G352" s="208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5"/>
      <c r="Z352" s="205"/>
      <c r="AA352" s="205"/>
      <c r="AB352" s="205"/>
      <c r="AC352" s="205"/>
      <c r="AD352" s="205"/>
      <c r="AE352" s="205"/>
      <c r="AF352" s="205"/>
      <c r="AG352" s="205" t="s">
        <v>216</v>
      </c>
      <c r="AH352" s="205"/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</row>
    <row r="353" customFormat="false" ht="12.75" hidden="false" customHeight="true" outlineLevel="1" collapsed="false">
      <c r="A353" s="206"/>
      <c r="B353" s="207"/>
      <c r="C353" s="209" t="s">
        <v>559</v>
      </c>
      <c r="D353" s="209"/>
      <c r="E353" s="209"/>
      <c r="F353" s="209"/>
      <c r="G353" s="209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5"/>
      <c r="Z353" s="205"/>
      <c r="AA353" s="205"/>
      <c r="AB353" s="205"/>
      <c r="AC353" s="205"/>
      <c r="AD353" s="205"/>
      <c r="AE353" s="205"/>
      <c r="AF353" s="205"/>
      <c r="AG353" s="205" t="s">
        <v>217</v>
      </c>
      <c r="AH353" s="205"/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C353" s="205"/>
      <c r="BD353" s="205"/>
      <c r="BE353" s="205"/>
      <c r="BF353" s="205"/>
      <c r="BG353" s="205"/>
      <c r="BH353" s="205"/>
    </row>
    <row r="354" customFormat="false" ht="12.75" hidden="false" customHeight="false" outlineLevel="1" collapsed="false">
      <c r="A354" s="196" t="n">
        <v>77</v>
      </c>
      <c r="B354" s="197" t="s">
        <v>582</v>
      </c>
      <c r="C354" s="198" t="s">
        <v>583</v>
      </c>
      <c r="D354" s="199" t="s">
        <v>294</v>
      </c>
      <c r="E354" s="200" t="n">
        <v>60.68</v>
      </c>
      <c r="F354" s="201"/>
      <c r="G354" s="202" t="n">
        <f aca="false">ROUND(E354*F354,2)</f>
        <v>0</v>
      </c>
      <c r="H354" s="201"/>
      <c r="I354" s="202" t="n">
        <f aca="false">ROUND(E354*H354,2)</f>
        <v>0</v>
      </c>
      <c r="J354" s="201"/>
      <c r="K354" s="202" t="n">
        <f aca="false">ROUND(E354*J354,2)</f>
        <v>0</v>
      </c>
      <c r="L354" s="202" t="n">
        <v>21</v>
      </c>
      <c r="M354" s="202" t="n">
        <f aca="false">G354*(1+L354/100)</f>
        <v>0</v>
      </c>
      <c r="N354" s="202" t="n">
        <v>0.03491</v>
      </c>
      <c r="O354" s="202" t="n">
        <f aca="false">ROUND(E354*N354,2)</f>
        <v>2.12</v>
      </c>
      <c r="P354" s="202" t="n">
        <v>0</v>
      </c>
      <c r="Q354" s="202" t="n">
        <f aca="false">ROUND(E354*P354,2)</f>
        <v>0</v>
      </c>
      <c r="R354" s="202" t="s">
        <v>303</v>
      </c>
      <c r="S354" s="202" t="s">
        <v>213</v>
      </c>
      <c r="T354" s="203" t="s">
        <v>213</v>
      </c>
      <c r="U354" s="204" t="n">
        <v>1.18417</v>
      </c>
      <c r="V354" s="204" t="n">
        <f aca="false">ROUND(E354*U354,2)</f>
        <v>71.86</v>
      </c>
      <c r="W354" s="204"/>
      <c r="X354" s="204" t="s">
        <v>165</v>
      </c>
      <c r="Y354" s="205"/>
      <c r="Z354" s="205"/>
      <c r="AA354" s="205"/>
      <c r="AB354" s="205"/>
      <c r="AC354" s="205"/>
      <c r="AD354" s="205"/>
      <c r="AE354" s="205"/>
      <c r="AF354" s="205"/>
      <c r="AG354" s="205" t="s">
        <v>214</v>
      </c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</row>
    <row r="355" customFormat="false" ht="12.75" hidden="false" customHeight="true" outlineLevel="1" collapsed="false">
      <c r="A355" s="206"/>
      <c r="B355" s="207"/>
      <c r="C355" s="208" t="s">
        <v>584</v>
      </c>
      <c r="D355" s="208"/>
      <c r="E355" s="208"/>
      <c r="F355" s="208"/>
      <c r="G355" s="208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5"/>
      <c r="Z355" s="205"/>
      <c r="AA355" s="205"/>
      <c r="AB355" s="205"/>
      <c r="AC355" s="205"/>
      <c r="AD355" s="205"/>
      <c r="AE355" s="205"/>
      <c r="AF355" s="205"/>
      <c r="AG355" s="205" t="s">
        <v>216</v>
      </c>
      <c r="AH355" s="205"/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13" t="str">
        <f aca="false">C355</f>
        <v>okenního nebo dveřního, z pomocného pracovního lešení o výšce podlahy do 1900 mm a pro zatížení do 1,5 kPa,</v>
      </c>
      <c r="BB355" s="205"/>
      <c r="BC355" s="205"/>
      <c r="BD355" s="205"/>
      <c r="BE355" s="205"/>
      <c r="BF355" s="205"/>
      <c r="BG355" s="205"/>
      <c r="BH355" s="205"/>
    </row>
    <row r="356" customFormat="false" ht="12.75" hidden="false" customHeight="true" outlineLevel="1" collapsed="false">
      <c r="A356" s="206"/>
      <c r="B356" s="207"/>
      <c r="C356" s="209" t="s">
        <v>584</v>
      </c>
      <c r="D356" s="209"/>
      <c r="E356" s="209"/>
      <c r="F356" s="209"/>
      <c r="G356" s="209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5"/>
      <c r="Z356" s="205"/>
      <c r="AA356" s="205"/>
      <c r="AB356" s="205"/>
      <c r="AC356" s="205"/>
      <c r="AD356" s="205"/>
      <c r="AE356" s="205"/>
      <c r="AF356" s="205"/>
      <c r="AG356" s="205" t="s">
        <v>217</v>
      </c>
      <c r="AH356" s="205"/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13" t="str">
        <f aca="false">C356</f>
        <v>okenního nebo dveřního, z pomocného pracovního lešení o výšce podlahy do 1900 mm a pro zatížení do 1,5 kPa,</v>
      </c>
      <c r="BB356" s="205"/>
      <c r="BC356" s="205"/>
      <c r="BD356" s="205"/>
      <c r="BE356" s="205"/>
      <c r="BF356" s="205"/>
      <c r="BG356" s="205"/>
      <c r="BH356" s="205"/>
    </row>
    <row r="357" customFormat="false" ht="12.75" hidden="false" customHeight="false" outlineLevel="1" collapsed="false">
      <c r="A357" s="206"/>
      <c r="B357" s="207"/>
      <c r="C357" s="210" t="s">
        <v>585</v>
      </c>
      <c r="D357" s="211"/>
      <c r="E357" s="212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5"/>
      <c r="Z357" s="205"/>
      <c r="AA357" s="205"/>
      <c r="AB357" s="205"/>
      <c r="AC357" s="205"/>
      <c r="AD357" s="205"/>
      <c r="AE357" s="205"/>
      <c r="AF357" s="205"/>
      <c r="AG357" s="205" t="s">
        <v>220</v>
      </c>
      <c r="AH357" s="205" t="n">
        <v>0</v>
      </c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</row>
    <row r="358" customFormat="false" ht="12.75" hidden="false" customHeight="false" outlineLevel="1" collapsed="false">
      <c r="A358" s="206"/>
      <c r="B358" s="207"/>
      <c r="C358" s="210" t="s">
        <v>586</v>
      </c>
      <c r="D358" s="211"/>
      <c r="E358" s="212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5"/>
      <c r="Z358" s="205"/>
      <c r="AA358" s="205"/>
      <c r="AB358" s="205"/>
      <c r="AC358" s="205"/>
      <c r="AD358" s="205"/>
      <c r="AE358" s="205"/>
      <c r="AF358" s="205"/>
      <c r="AG358" s="205" t="s">
        <v>220</v>
      </c>
      <c r="AH358" s="205" t="n">
        <v>0</v>
      </c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</row>
    <row r="359" customFormat="false" ht="12.75" hidden="false" customHeight="false" outlineLevel="1" collapsed="false">
      <c r="A359" s="206"/>
      <c r="B359" s="207"/>
      <c r="C359" s="210" t="s">
        <v>587</v>
      </c>
      <c r="D359" s="211"/>
      <c r="E359" s="212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5"/>
      <c r="Z359" s="205"/>
      <c r="AA359" s="205"/>
      <c r="AB359" s="205"/>
      <c r="AC359" s="205"/>
      <c r="AD359" s="205"/>
      <c r="AE359" s="205"/>
      <c r="AF359" s="205"/>
      <c r="AG359" s="205" t="s">
        <v>220</v>
      </c>
      <c r="AH359" s="205" t="n">
        <v>0</v>
      </c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</row>
    <row r="360" customFormat="false" ht="12.75" hidden="false" customHeight="false" outlineLevel="1" collapsed="false">
      <c r="A360" s="206"/>
      <c r="B360" s="207"/>
      <c r="C360" s="210" t="s">
        <v>588</v>
      </c>
      <c r="D360" s="211"/>
      <c r="E360" s="212" t="n">
        <v>60.68</v>
      </c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5"/>
      <c r="Z360" s="205"/>
      <c r="AA360" s="205"/>
      <c r="AB360" s="205"/>
      <c r="AC360" s="205"/>
      <c r="AD360" s="205"/>
      <c r="AE360" s="205"/>
      <c r="AF360" s="205"/>
      <c r="AG360" s="205" t="s">
        <v>220</v>
      </c>
      <c r="AH360" s="205" t="n">
        <v>0</v>
      </c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</row>
    <row r="361" customFormat="false" ht="12.75" hidden="false" customHeight="false" outlineLevel="1" collapsed="false">
      <c r="A361" s="196" t="n">
        <v>78</v>
      </c>
      <c r="B361" s="197" t="s">
        <v>589</v>
      </c>
      <c r="C361" s="198" t="s">
        <v>590</v>
      </c>
      <c r="D361" s="199" t="s">
        <v>294</v>
      </c>
      <c r="E361" s="200" t="n">
        <v>15.2</v>
      </c>
      <c r="F361" s="201"/>
      <c r="G361" s="202" t="n">
        <f aca="false">ROUND(E361*F361,2)</f>
        <v>0</v>
      </c>
      <c r="H361" s="201"/>
      <c r="I361" s="202" t="n">
        <f aca="false">ROUND(E361*H361,2)</f>
        <v>0</v>
      </c>
      <c r="J361" s="201"/>
      <c r="K361" s="202" t="n">
        <f aca="false">ROUND(E361*J361,2)</f>
        <v>0</v>
      </c>
      <c r="L361" s="202" t="n">
        <v>21</v>
      </c>
      <c r="M361" s="202" t="n">
        <f aca="false">G361*(1+L361/100)</f>
        <v>0</v>
      </c>
      <c r="N361" s="202" t="n">
        <v>0.02495</v>
      </c>
      <c r="O361" s="202" t="n">
        <f aca="false">ROUND(E361*N361,2)</f>
        <v>0.38</v>
      </c>
      <c r="P361" s="202" t="n">
        <v>0</v>
      </c>
      <c r="Q361" s="202" t="n">
        <f aca="false">ROUND(E361*P361,2)</f>
        <v>0</v>
      </c>
      <c r="R361" s="202" t="s">
        <v>273</v>
      </c>
      <c r="S361" s="202" t="s">
        <v>213</v>
      </c>
      <c r="T361" s="203" t="s">
        <v>213</v>
      </c>
      <c r="U361" s="204" t="n">
        <v>0.37</v>
      </c>
      <c r="V361" s="204" t="n">
        <f aca="false">ROUND(E361*U361,2)</f>
        <v>5.62</v>
      </c>
      <c r="W361" s="204"/>
      <c r="X361" s="204" t="s">
        <v>165</v>
      </c>
      <c r="Y361" s="205"/>
      <c r="Z361" s="205"/>
      <c r="AA361" s="205"/>
      <c r="AB361" s="205"/>
      <c r="AC361" s="205"/>
      <c r="AD361" s="205"/>
      <c r="AE361" s="205"/>
      <c r="AF361" s="205"/>
      <c r="AG361" s="205" t="s">
        <v>214</v>
      </c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</row>
    <row r="362" customFormat="false" ht="12.75" hidden="false" customHeight="true" outlineLevel="1" collapsed="false">
      <c r="A362" s="206"/>
      <c r="B362" s="207"/>
      <c r="C362" s="208" t="s">
        <v>591</v>
      </c>
      <c r="D362" s="208"/>
      <c r="E362" s="208"/>
      <c r="F362" s="208"/>
      <c r="G362" s="208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5"/>
      <c r="Z362" s="205"/>
      <c r="AA362" s="205"/>
      <c r="AB362" s="205"/>
      <c r="AC362" s="205"/>
      <c r="AD362" s="205"/>
      <c r="AE362" s="205"/>
      <c r="AF362" s="205"/>
      <c r="AG362" s="205" t="s">
        <v>216</v>
      </c>
      <c r="AH362" s="205"/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13" t="str">
        <f aca="false">C362</f>
        <v>omítka vápenocementová, strojně nebo ručně nanášená v podlaží i ve schodišti na jakýkoliv druh podkladu, kompletní souvrství</v>
      </c>
      <c r="BB362" s="205"/>
      <c r="BC362" s="205"/>
      <c r="BD362" s="205"/>
      <c r="BE362" s="205"/>
      <c r="BF362" s="205"/>
      <c r="BG362" s="205"/>
      <c r="BH362" s="205"/>
    </row>
    <row r="363" customFormat="false" ht="12.75" hidden="false" customHeight="true" outlineLevel="1" collapsed="false">
      <c r="A363" s="206"/>
      <c r="B363" s="207"/>
      <c r="C363" s="209" t="s">
        <v>591</v>
      </c>
      <c r="D363" s="209"/>
      <c r="E363" s="209"/>
      <c r="F363" s="209"/>
      <c r="G363" s="209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5"/>
      <c r="Z363" s="205"/>
      <c r="AA363" s="205"/>
      <c r="AB363" s="205"/>
      <c r="AC363" s="205"/>
      <c r="AD363" s="205"/>
      <c r="AE363" s="205"/>
      <c r="AF363" s="205"/>
      <c r="AG363" s="205" t="s">
        <v>217</v>
      </c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13" t="str">
        <f aca="false">C363</f>
        <v>omítka vápenocementová, strojně nebo ručně nanášená v podlaží i ve schodišti na jakýkoliv druh podkladu, kompletní souvrství</v>
      </c>
      <c r="BB363" s="205"/>
      <c r="BC363" s="205"/>
      <c r="BD363" s="205"/>
      <c r="BE363" s="205"/>
      <c r="BF363" s="205"/>
      <c r="BG363" s="205"/>
      <c r="BH363" s="205"/>
    </row>
    <row r="364" customFormat="false" ht="12.75" hidden="false" customHeight="false" outlineLevel="1" collapsed="false">
      <c r="A364" s="206"/>
      <c r="B364" s="207"/>
      <c r="C364" s="210" t="s">
        <v>592</v>
      </c>
      <c r="D364" s="211"/>
      <c r="E364" s="212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5"/>
      <c r="Z364" s="205"/>
      <c r="AA364" s="205"/>
      <c r="AB364" s="205"/>
      <c r="AC364" s="205"/>
      <c r="AD364" s="205"/>
      <c r="AE364" s="205"/>
      <c r="AF364" s="205"/>
      <c r="AG364" s="205" t="s">
        <v>220</v>
      </c>
      <c r="AH364" s="205" t="n">
        <v>0</v>
      </c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</row>
    <row r="365" customFormat="false" ht="12.75" hidden="false" customHeight="false" outlineLevel="1" collapsed="false">
      <c r="A365" s="206"/>
      <c r="B365" s="207"/>
      <c r="C365" s="210" t="s">
        <v>593</v>
      </c>
      <c r="D365" s="211"/>
      <c r="E365" s="212" t="n">
        <v>15.2</v>
      </c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5"/>
      <c r="Z365" s="205"/>
      <c r="AA365" s="205"/>
      <c r="AB365" s="205"/>
      <c r="AC365" s="205"/>
      <c r="AD365" s="205"/>
      <c r="AE365" s="205"/>
      <c r="AF365" s="205"/>
      <c r="AG365" s="205" t="s">
        <v>220</v>
      </c>
      <c r="AH365" s="205" t="n">
        <v>0</v>
      </c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</row>
    <row r="366" customFormat="false" ht="12.75" hidden="false" customHeight="false" outlineLevel="1" collapsed="false">
      <c r="A366" s="196" t="n">
        <v>79</v>
      </c>
      <c r="B366" s="197" t="s">
        <v>594</v>
      </c>
      <c r="C366" s="198" t="s">
        <v>595</v>
      </c>
      <c r="D366" s="199" t="s">
        <v>294</v>
      </c>
      <c r="E366" s="200" t="n">
        <v>235.055</v>
      </c>
      <c r="F366" s="201"/>
      <c r="G366" s="202" t="n">
        <f aca="false">ROUND(E366*F366,2)</f>
        <v>0</v>
      </c>
      <c r="H366" s="201"/>
      <c r="I366" s="202" t="n">
        <f aca="false">ROUND(E366*H366,2)</f>
        <v>0</v>
      </c>
      <c r="J366" s="201"/>
      <c r="K366" s="202" t="n">
        <f aca="false">ROUND(E366*J366,2)</f>
        <v>0</v>
      </c>
      <c r="L366" s="202" t="n">
        <v>21</v>
      </c>
      <c r="M366" s="202" t="n">
        <f aca="false">G366*(1+L366/100)</f>
        <v>0</v>
      </c>
      <c r="N366" s="202" t="n">
        <v>0.02798</v>
      </c>
      <c r="O366" s="202" t="n">
        <f aca="false">ROUND(E366*N366,2)</f>
        <v>6.58</v>
      </c>
      <c r="P366" s="202" t="n">
        <v>0</v>
      </c>
      <c r="Q366" s="202" t="n">
        <f aca="false">ROUND(E366*P366,2)</f>
        <v>0</v>
      </c>
      <c r="R366" s="202" t="s">
        <v>273</v>
      </c>
      <c r="S366" s="202" t="s">
        <v>213</v>
      </c>
      <c r="T366" s="203" t="s">
        <v>213</v>
      </c>
      <c r="U366" s="204" t="n">
        <v>0.626</v>
      </c>
      <c r="V366" s="204" t="n">
        <f aca="false">ROUND(E366*U366,2)</f>
        <v>147.14</v>
      </c>
      <c r="W366" s="204"/>
      <c r="X366" s="204" t="s">
        <v>165</v>
      </c>
      <c r="Y366" s="205"/>
      <c r="Z366" s="205"/>
      <c r="AA366" s="205"/>
      <c r="AB366" s="205"/>
      <c r="AC366" s="205"/>
      <c r="AD366" s="205"/>
      <c r="AE366" s="205"/>
      <c r="AF366" s="205"/>
      <c r="AG366" s="205" t="s">
        <v>214</v>
      </c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</row>
    <row r="367" customFormat="false" ht="12.75" hidden="false" customHeight="true" outlineLevel="1" collapsed="false">
      <c r="A367" s="206"/>
      <c r="B367" s="207"/>
      <c r="C367" s="208" t="s">
        <v>591</v>
      </c>
      <c r="D367" s="208"/>
      <c r="E367" s="208"/>
      <c r="F367" s="208"/>
      <c r="G367" s="208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5"/>
      <c r="Z367" s="205"/>
      <c r="AA367" s="205"/>
      <c r="AB367" s="205"/>
      <c r="AC367" s="205"/>
      <c r="AD367" s="205"/>
      <c r="AE367" s="205"/>
      <c r="AF367" s="205"/>
      <c r="AG367" s="205" t="s">
        <v>216</v>
      </c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13" t="str">
        <f aca="false">C367</f>
        <v>omítka vápenocementová, strojně nebo ručně nanášená v podlaží i ve schodišti na jakýkoliv druh podkladu, kompletní souvrství</v>
      </c>
      <c r="BB367" s="205"/>
      <c r="BC367" s="205"/>
      <c r="BD367" s="205"/>
      <c r="BE367" s="205"/>
      <c r="BF367" s="205"/>
      <c r="BG367" s="205"/>
      <c r="BH367" s="205"/>
    </row>
    <row r="368" customFormat="false" ht="12.75" hidden="false" customHeight="true" outlineLevel="1" collapsed="false">
      <c r="A368" s="206"/>
      <c r="B368" s="207"/>
      <c r="C368" s="209" t="s">
        <v>591</v>
      </c>
      <c r="D368" s="209"/>
      <c r="E368" s="209"/>
      <c r="F368" s="209"/>
      <c r="G368" s="209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  <c r="Z368" s="205"/>
      <c r="AA368" s="205"/>
      <c r="AB368" s="205"/>
      <c r="AC368" s="205"/>
      <c r="AD368" s="205"/>
      <c r="AE368" s="205"/>
      <c r="AF368" s="205"/>
      <c r="AG368" s="205" t="s">
        <v>217</v>
      </c>
      <c r="AH368" s="205"/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13" t="str">
        <f aca="false">C368</f>
        <v>omítka vápenocementová, strojně nebo ručně nanášená v podlaží i ve schodišti na jakýkoliv druh podkladu, kompletní souvrství</v>
      </c>
      <c r="BB368" s="205"/>
      <c r="BC368" s="205"/>
      <c r="BD368" s="205"/>
      <c r="BE368" s="205"/>
      <c r="BF368" s="205"/>
      <c r="BG368" s="205"/>
      <c r="BH368" s="205"/>
    </row>
    <row r="369" customFormat="false" ht="12.75" hidden="false" customHeight="false" outlineLevel="1" collapsed="false">
      <c r="A369" s="206"/>
      <c r="B369" s="207"/>
      <c r="C369" s="210" t="s">
        <v>596</v>
      </c>
      <c r="D369" s="211"/>
      <c r="E369" s="212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5"/>
      <c r="Z369" s="205"/>
      <c r="AA369" s="205"/>
      <c r="AB369" s="205"/>
      <c r="AC369" s="205"/>
      <c r="AD369" s="205"/>
      <c r="AE369" s="205"/>
      <c r="AF369" s="205"/>
      <c r="AG369" s="205" t="s">
        <v>220</v>
      </c>
      <c r="AH369" s="205" t="n">
        <v>0</v>
      </c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</row>
    <row r="370" customFormat="false" ht="12.75" hidden="false" customHeight="false" outlineLevel="1" collapsed="false">
      <c r="A370" s="206"/>
      <c r="B370" s="207"/>
      <c r="C370" s="210" t="s">
        <v>597</v>
      </c>
      <c r="D370" s="211"/>
      <c r="E370" s="212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5"/>
      <c r="Z370" s="205"/>
      <c r="AA370" s="205"/>
      <c r="AB370" s="205"/>
      <c r="AC370" s="205"/>
      <c r="AD370" s="205"/>
      <c r="AE370" s="205"/>
      <c r="AF370" s="205"/>
      <c r="AG370" s="205" t="s">
        <v>220</v>
      </c>
      <c r="AH370" s="205" t="n">
        <v>0</v>
      </c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</row>
    <row r="371" customFormat="false" ht="12.75" hidden="false" customHeight="false" outlineLevel="1" collapsed="false">
      <c r="A371" s="206"/>
      <c r="B371" s="207"/>
      <c r="C371" s="210" t="s">
        <v>598</v>
      </c>
      <c r="D371" s="211"/>
      <c r="E371" s="212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5"/>
      <c r="Z371" s="205"/>
      <c r="AA371" s="205"/>
      <c r="AB371" s="205"/>
      <c r="AC371" s="205"/>
      <c r="AD371" s="205"/>
      <c r="AE371" s="205"/>
      <c r="AF371" s="205"/>
      <c r="AG371" s="205" t="s">
        <v>220</v>
      </c>
      <c r="AH371" s="205" t="n">
        <v>0</v>
      </c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</row>
    <row r="372" customFormat="false" ht="12.75" hidden="false" customHeight="false" outlineLevel="1" collapsed="false">
      <c r="A372" s="206"/>
      <c r="B372" s="207"/>
      <c r="C372" s="210" t="s">
        <v>599</v>
      </c>
      <c r="D372" s="211"/>
      <c r="E372" s="212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5"/>
      <c r="Z372" s="205"/>
      <c r="AA372" s="205"/>
      <c r="AB372" s="205"/>
      <c r="AC372" s="205"/>
      <c r="AD372" s="205"/>
      <c r="AE372" s="205"/>
      <c r="AF372" s="205"/>
      <c r="AG372" s="205" t="s">
        <v>220</v>
      </c>
      <c r="AH372" s="205" t="n">
        <v>0</v>
      </c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</row>
    <row r="373" customFormat="false" ht="12.75" hidden="false" customHeight="false" outlineLevel="1" collapsed="false">
      <c r="A373" s="206"/>
      <c r="B373" s="207"/>
      <c r="C373" s="210" t="s">
        <v>600</v>
      </c>
      <c r="D373" s="211"/>
      <c r="E373" s="212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5"/>
      <c r="Z373" s="205"/>
      <c r="AA373" s="205"/>
      <c r="AB373" s="205"/>
      <c r="AC373" s="205"/>
      <c r="AD373" s="205"/>
      <c r="AE373" s="205"/>
      <c r="AF373" s="205"/>
      <c r="AG373" s="205" t="s">
        <v>220</v>
      </c>
      <c r="AH373" s="205" t="n">
        <v>0</v>
      </c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</row>
    <row r="374" customFormat="false" ht="12.75" hidden="false" customHeight="false" outlineLevel="1" collapsed="false">
      <c r="A374" s="206"/>
      <c r="B374" s="207"/>
      <c r="C374" s="210" t="s">
        <v>601</v>
      </c>
      <c r="D374" s="211"/>
      <c r="E374" s="212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5"/>
      <c r="Z374" s="205"/>
      <c r="AA374" s="205"/>
      <c r="AB374" s="205"/>
      <c r="AC374" s="205"/>
      <c r="AD374" s="205"/>
      <c r="AE374" s="205"/>
      <c r="AF374" s="205"/>
      <c r="AG374" s="205" t="s">
        <v>220</v>
      </c>
      <c r="AH374" s="205" t="n">
        <v>0</v>
      </c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</row>
    <row r="375" customFormat="false" ht="12.75" hidden="false" customHeight="false" outlineLevel="1" collapsed="false">
      <c r="A375" s="206"/>
      <c r="B375" s="207"/>
      <c r="C375" s="210" t="s">
        <v>602</v>
      </c>
      <c r="D375" s="211"/>
      <c r="E375" s="212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5"/>
      <c r="Z375" s="205"/>
      <c r="AA375" s="205"/>
      <c r="AB375" s="205"/>
      <c r="AC375" s="205"/>
      <c r="AD375" s="205"/>
      <c r="AE375" s="205"/>
      <c r="AF375" s="205"/>
      <c r="AG375" s="205" t="s">
        <v>220</v>
      </c>
      <c r="AH375" s="205" t="n">
        <v>0</v>
      </c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</row>
    <row r="376" customFormat="false" ht="12.75" hidden="false" customHeight="false" outlineLevel="1" collapsed="false">
      <c r="A376" s="206"/>
      <c r="B376" s="207"/>
      <c r="C376" s="210" t="s">
        <v>603</v>
      </c>
      <c r="D376" s="211"/>
      <c r="E376" s="212" t="n">
        <v>235.06</v>
      </c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5"/>
      <c r="Z376" s="205"/>
      <c r="AA376" s="205"/>
      <c r="AB376" s="205"/>
      <c r="AC376" s="205"/>
      <c r="AD376" s="205"/>
      <c r="AE376" s="205"/>
      <c r="AF376" s="205"/>
      <c r="AG376" s="205" t="s">
        <v>220</v>
      </c>
      <c r="AH376" s="205" t="n">
        <v>0</v>
      </c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</row>
    <row r="377" customFormat="false" ht="12.75" hidden="false" customHeight="false" outlineLevel="1" collapsed="false">
      <c r="A377" s="196" t="n">
        <v>80</v>
      </c>
      <c r="B377" s="197" t="s">
        <v>604</v>
      </c>
      <c r="C377" s="198" t="s">
        <v>605</v>
      </c>
      <c r="D377" s="199" t="s">
        <v>294</v>
      </c>
      <c r="E377" s="200" t="n">
        <v>15.2</v>
      </c>
      <c r="F377" s="201"/>
      <c r="G377" s="202" t="n">
        <f aca="false">ROUND(E377*F377,2)</f>
        <v>0</v>
      </c>
      <c r="H377" s="201"/>
      <c r="I377" s="202" t="n">
        <f aca="false">ROUND(E377*H377,2)</f>
        <v>0</v>
      </c>
      <c r="J377" s="201"/>
      <c r="K377" s="202" t="n">
        <f aca="false">ROUND(E377*J377,2)</f>
        <v>0</v>
      </c>
      <c r="L377" s="202" t="n">
        <v>21</v>
      </c>
      <c r="M377" s="202" t="n">
        <f aca="false">G377*(1+L377/100)</f>
        <v>0</v>
      </c>
      <c r="N377" s="202" t="n">
        <v>8E-005</v>
      </c>
      <c r="O377" s="202" t="n">
        <f aca="false">ROUND(E377*N377,2)</f>
        <v>0</v>
      </c>
      <c r="P377" s="202" t="n">
        <v>0</v>
      </c>
      <c r="Q377" s="202" t="n">
        <f aca="false">ROUND(E377*P377,2)</f>
        <v>0</v>
      </c>
      <c r="R377" s="202" t="s">
        <v>273</v>
      </c>
      <c r="S377" s="202" t="s">
        <v>213</v>
      </c>
      <c r="T377" s="203" t="s">
        <v>213</v>
      </c>
      <c r="U377" s="204" t="n">
        <v>0</v>
      </c>
      <c r="V377" s="204" t="n">
        <f aca="false">ROUND(E377*U377,2)</f>
        <v>0</v>
      </c>
      <c r="W377" s="204"/>
      <c r="X377" s="204" t="s">
        <v>165</v>
      </c>
      <c r="Y377" s="205"/>
      <c r="Z377" s="205"/>
      <c r="AA377" s="205"/>
      <c r="AB377" s="205"/>
      <c r="AC377" s="205"/>
      <c r="AD377" s="205"/>
      <c r="AE377" s="205"/>
      <c r="AF377" s="205"/>
      <c r="AG377" s="205" t="s">
        <v>214</v>
      </c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</row>
    <row r="378" customFormat="false" ht="12.75" hidden="false" customHeight="true" outlineLevel="1" collapsed="false">
      <c r="A378" s="206"/>
      <c r="B378" s="207"/>
      <c r="C378" s="208" t="s">
        <v>591</v>
      </c>
      <c r="D378" s="208"/>
      <c r="E378" s="208"/>
      <c r="F378" s="208"/>
      <c r="G378" s="208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5"/>
      <c r="Z378" s="205"/>
      <c r="AA378" s="205"/>
      <c r="AB378" s="205"/>
      <c r="AC378" s="205"/>
      <c r="AD378" s="205"/>
      <c r="AE378" s="205"/>
      <c r="AF378" s="205"/>
      <c r="AG378" s="205" t="s">
        <v>216</v>
      </c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13" t="str">
        <f aca="false">C378</f>
        <v>omítka vápenocementová, strojně nebo ručně nanášená v podlaží i ve schodišti na jakýkoliv druh podkladu, kompletní souvrství</v>
      </c>
      <c r="BB378" s="205"/>
      <c r="BC378" s="205"/>
      <c r="BD378" s="205"/>
      <c r="BE378" s="205"/>
      <c r="BF378" s="205"/>
      <c r="BG378" s="205"/>
      <c r="BH378" s="205"/>
    </row>
    <row r="379" customFormat="false" ht="12.75" hidden="false" customHeight="true" outlineLevel="1" collapsed="false">
      <c r="A379" s="206"/>
      <c r="B379" s="207"/>
      <c r="C379" s="209" t="s">
        <v>591</v>
      </c>
      <c r="D379" s="209"/>
      <c r="E379" s="209"/>
      <c r="F379" s="209"/>
      <c r="G379" s="209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5"/>
      <c r="Z379" s="205"/>
      <c r="AA379" s="205"/>
      <c r="AB379" s="205"/>
      <c r="AC379" s="205"/>
      <c r="AD379" s="205"/>
      <c r="AE379" s="205"/>
      <c r="AF379" s="205"/>
      <c r="AG379" s="205" t="s">
        <v>217</v>
      </c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13" t="str">
        <f aca="false">C379</f>
        <v>omítka vápenocementová, strojně nebo ručně nanášená v podlaží i ve schodišti na jakýkoliv druh podkladu, kompletní souvrství</v>
      </c>
      <c r="BB379" s="205"/>
      <c r="BC379" s="205"/>
      <c r="BD379" s="205"/>
      <c r="BE379" s="205"/>
      <c r="BF379" s="205"/>
      <c r="BG379" s="205"/>
      <c r="BH379" s="205"/>
    </row>
    <row r="380" customFormat="false" ht="12.75" hidden="false" customHeight="false" outlineLevel="1" collapsed="false">
      <c r="A380" s="196" t="n">
        <v>81</v>
      </c>
      <c r="B380" s="197" t="s">
        <v>606</v>
      </c>
      <c r="C380" s="198" t="s">
        <v>607</v>
      </c>
      <c r="D380" s="199" t="s">
        <v>380</v>
      </c>
      <c r="E380" s="200" t="n">
        <v>281.1</v>
      </c>
      <c r="F380" s="201"/>
      <c r="G380" s="202" t="n">
        <f aca="false">ROUND(E380*F380,2)</f>
        <v>0</v>
      </c>
      <c r="H380" s="201"/>
      <c r="I380" s="202" t="n">
        <f aca="false">ROUND(E380*H380,2)</f>
        <v>0</v>
      </c>
      <c r="J380" s="201"/>
      <c r="K380" s="202" t="n">
        <f aca="false">ROUND(E380*J380,2)</f>
        <v>0</v>
      </c>
      <c r="L380" s="202" t="n">
        <v>21</v>
      </c>
      <c r="M380" s="202" t="n">
        <f aca="false">G380*(1+L380/100)</f>
        <v>0</v>
      </c>
      <c r="N380" s="202" t="n">
        <v>0.00046</v>
      </c>
      <c r="O380" s="202" t="n">
        <f aca="false">ROUND(E380*N380,2)</f>
        <v>0.13</v>
      </c>
      <c r="P380" s="202" t="n">
        <v>0</v>
      </c>
      <c r="Q380" s="202" t="n">
        <f aca="false">ROUND(E380*P380,2)</f>
        <v>0</v>
      </c>
      <c r="R380" s="202" t="s">
        <v>273</v>
      </c>
      <c r="S380" s="202" t="s">
        <v>213</v>
      </c>
      <c r="T380" s="203" t="s">
        <v>213</v>
      </c>
      <c r="U380" s="204" t="n">
        <v>0</v>
      </c>
      <c r="V380" s="204" t="n">
        <f aca="false">ROUND(E380*U380,2)</f>
        <v>0</v>
      </c>
      <c r="W380" s="204"/>
      <c r="X380" s="204" t="s">
        <v>165</v>
      </c>
      <c r="Y380" s="205"/>
      <c r="Z380" s="205"/>
      <c r="AA380" s="205"/>
      <c r="AB380" s="205"/>
      <c r="AC380" s="205"/>
      <c r="AD380" s="205"/>
      <c r="AE380" s="205"/>
      <c r="AF380" s="205"/>
      <c r="AG380" s="205" t="s">
        <v>214</v>
      </c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</row>
    <row r="381" customFormat="false" ht="12.75" hidden="false" customHeight="true" outlineLevel="1" collapsed="false">
      <c r="A381" s="206"/>
      <c r="B381" s="207"/>
      <c r="C381" s="208" t="s">
        <v>591</v>
      </c>
      <c r="D381" s="208"/>
      <c r="E381" s="208"/>
      <c r="F381" s="208"/>
      <c r="G381" s="208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5"/>
      <c r="Z381" s="205"/>
      <c r="AA381" s="205"/>
      <c r="AB381" s="205"/>
      <c r="AC381" s="205"/>
      <c r="AD381" s="205"/>
      <c r="AE381" s="205"/>
      <c r="AF381" s="205"/>
      <c r="AG381" s="205" t="s">
        <v>216</v>
      </c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13" t="str">
        <f aca="false">C381</f>
        <v>omítka vápenocementová, strojně nebo ručně nanášená v podlaží i ve schodišti na jakýkoliv druh podkladu, kompletní souvrství</v>
      </c>
      <c r="BB381" s="205"/>
      <c r="BC381" s="205"/>
      <c r="BD381" s="205"/>
      <c r="BE381" s="205"/>
      <c r="BF381" s="205"/>
      <c r="BG381" s="205"/>
      <c r="BH381" s="205"/>
    </row>
    <row r="382" customFormat="false" ht="12.75" hidden="false" customHeight="true" outlineLevel="1" collapsed="false">
      <c r="A382" s="206"/>
      <c r="B382" s="207"/>
      <c r="C382" s="209" t="s">
        <v>591</v>
      </c>
      <c r="D382" s="209"/>
      <c r="E382" s="209"/>
      <c r="F382" s="209"/>
      <c r="G382" s="209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5"/>
      <c r="Z382" s="205"/>
      <c r="AA382" s="205"/>
      <c r="AB382" s="205"/>
      <c r="AC382" s="205"/>
      <c r="AD382" s="205"/>
      <c r="AE382" s="205"/>
      <c r="AF382" s="205"/>
      <c r="AG382" s="205" t="s">
        <v>217</v>
      </c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13" t="str">
        <f aca="false">C382</f>
        <v>omítka vápenocementová, strojně nebo ručně nanášená v podlaží i ve schodišti na jakýkoliv druh podkladu, kompletní souvrství</v>
      </c>
      <c r="BB382" s="205"/>
      <c r="BC382" s="205"/>
      <c r="BD382" s="205"/>
      <c r="BE382" s="205"/>
      <c r="BF382" s="205"/>
      <c r="BG382" s="205"/>
      <c r="BH382" s="205"/>
    </row>
    <row r="383" customFormat="false" ht="12.75" hidden="false" customHeight="false" outlineLevel="1" collapsed="false">
      <c r="A383" s="206"/>
      <c r="B383" s="207"/>
      <c r="C383" s="210" t="s">
        <v>608</v>
      </c>
      <c r="D383" s="211"/>
      <c r="E383" s="212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5"/>
      <c r="Z383" s="205"/>
      <c r="AA383" s="205"/>
      <c r="AB383" s="205"/>
      <c r="AC383" s="205"/>
      <c r="AD383" s="205"/>
      <c r="AE383" s="205"/>
      <c r="AF383" s="205"/>
      <c r="AG383" s="205" t="s">
        <v>220</v>
      </c>
      <c r="AH383" s="205" t="n">
        <v>0</v>
      </c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</row>
    <row r="384" customFormat="false" ht="12.75" hidden="false" customHeight="false" outlineLevel="1" collapsed="false">
      <c r="A384" s="206"/>
      <c r="B384" s="207"/>
      <c r="C384" s="210" t="s">
        <v>609</v>
      </c>
      <c r="D384" s="211"/>
      <c r="E384" s="212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5"/>
      <c r="Z384" s="205"/>
      <c r="AA384" s="205"/>
      <c r="AB384" s="205"/>
      <c r="AC384" s="205"/>
      <c r="AD384" s="205"/>
      <c r="AE384" s="205"/>
      <c r="AF384" s="205"/>
      <c r="AG384" s="205" t="s">
        <v>220</v>
      </c>
      <c r="AH384" s="205" t="n">
        <v>0</v>
      </c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C384" s="205"/>
      <c r="BD384" s="205"/>
      <c r="BE384" s="205"/>
      <c r="BF384" s="205"/>
      <c r="BG384" s="205"/>
      <c r="BH384" s="205"/>
    </row>
    <row r="385" customFormat="false" ht="12.75" hidden="false" customHeight="false" outlineLevel="1" collapsed="false">
      <c r="A385" s="206"/>
      <c r="B385" s="207"/>
      <c r="C385" s="210" t="s">
        <v>610</v>
      </c>
      <c r="D385" s="211"/>
      <c r="E385" s="212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5"/>
      <c r="Z385" s="205"/>
      <c r="AA385" s="205"/>
      <c r="AB385" s="205"/>
      <c r="AC385" s="205"/>
      <c r="AD385" s="205"/>
      <c r="AE385" s="205"/>
      <c r="AF385" s="205"/>
      <c r="AG385" s="205" t="s">
        <v>220</v>
      </c>
      <c r="AH385" s="205" t="n">
        <v>0</v>
      </c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</row>
    <row r="386" customFormat="false" ht="12.75" hidden="false" customHeight="false" outlineLevel="1" collapsed="false">
      <c r="A386" s="206"/>
      <c r="B386" s="207"/>
      <c r="C386" s="210" t="s">
        <v>611</v>
      </c>
      <c r="D386" s="211"/>
      <c r="E386" s="212" t="n">
        <v>281.1</v>
      </c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5"/>
      <c r="Z386" s="205"/>
      <c r="AA386" s="205"/>
      <c r="AB386" s="205"/>
      <c r="AC386" s="205"/>
      <c r="AD386" s="205"/>
      <c r="AE386" s="205"/>
      <c r="AF386" s="205"/>
      <c r="AG386" s="205" t="s">
        <v>220</v>
      </c>
      <c r="AH386" s="205" t="n">
        <v>0</v>
      </c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</row>
    <row r="387" customFormat="false" ht="12.75" hidden="false" customHeight="false" outlineLevel="1" collapsed="false">
      <c r="A387" s="196" t="n">
        <v>82</v>
      </c>
      <c r="B387" s="197" t="s">
        <v>612</v>
      </c>
      <c r="C387" s="198" t="s">
        <v>613</v>
      </c>
      <c r="D387" s="199" t="s">
        <v>294</v>
      </c>
      <c r="E387" s="200" t="n">
        <v>68.06</v>
      </c>
      <c r="F387" s="201"/>
      <c r="G387" s="202" t="n">
        <f aca="false">ROUND(E387*F387,2)</f>
        <v>0</v>
      </c>
      <c r="H387" s="201"/>
      <c r="I387" s="202" t="n">
        <f aca="false">ROUND(E387*H387,2)</f>
        <v>0</v>
      </c>
      <c r="J387" s="201"/>
      <c r="K387" s="202" t="n">
        <f aca="false">ROUND(E387*J387,2)</f>
        <v>0</v>
      </c>
      <c r="L387" s="202" t="n">
        <v>21</v>
      </c>
      <c r="M387" s="202" t="n">
        <f aca="false">G387*(1+L387/100)</f>
        <v>0</v>
      </c>
      <c r="N387" s="202" t="n">
        <v>0.03305</v>
      </c>
      <c r="O387" s="202" t="n">
        <f aca="false">ROUND(E387*N387,2)</f>
        <v>2.25</v>
      </c>
      <c r="P387" s="202" t="n">
        <v>0</v>
      </c>
      <c r="Q387" s="202" t="n">
        <f aca="false">ROUND(E387*P387,2)</f>
        <v>0</v>
      </c>
      <c r="R387" s="202" t="s">
        <v>273</v>
      </c>
      <c r="S387" s="202" t="s">
        <v>213</v>
      </c>
      <c r="T387" s="203" t="s">
        <v>213</v>
      </c>
      <c r="U387" s="204" t="n">
        <v>0.77237</v>
      </c>
      <c r="V387" s="204" t="n">
        <f aca="false">ROUND(E387*U387,2)</f>
        <v>52.57</v>
      </c>
      <c r="W387" s="204"/>
      <c r="X387" s="204" t="s">
        <v>165</v>
      </c>
      <c r="Y387" s="205"/>
      <c r="Z387" s="205"/>
      <c r="AA387" s="205"/>
      <c r="AB387" s="205"/>
      <c r="AC387" s="205"/>
      <c r="AD387" s="205"/>
      <c r="AE387" s="205"/>
      <c r="AF387" s="205"/>
      <c r="AG387" s="205" t="s">
        <v>214</v>
      </c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</row>
    <row r="388" customFormat="false" ht="12.75" hidden="false" customHeight="false" outlineLevel="1" collapsed="false">
      <c r="A388" s="206"/>
      <c r="B388" s="207"/>
      <c r="C388" s="210" t="s">
        <v>614</v>
      </c>
      <c r="D388" s="211"/>
      <c r="E388" s="212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5"/>
      <c r="Z388" s="205"/>
      <c r="AA388" s="205"/>
      <c r="AB388" s="205"/>
      <c r="AC388" s="205"/>
      <c r="AD388" s="205"/>
      <c r="AE388" s="205"/>
      <c r="AF388" s="205"/>
      <c r="AG388" s="205" t="s">
        <v>220</v>
      </c>
      <c r="AH388" s="205" t="n">
        <v>0</v>
      </c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</row>
    <row r="389" customFormat="false" ht="12.75" hidden="false" customHeight="false" outlineLevel="1" collapsed="false">
      <c r="A389" s="206"/>
      <c r="B389" s="207"/>
      <c r="C389" s="210" t="s">
        <v>615</v>
      </c>
      <c r="D389" s="211"/>
      <c r="E389" s="212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5"/>
      <c r="Z389" s="205"/>
      <c r="AA389" s="205"/>
      <c r="AB389" s="205"/>
      <c r="AC389" s="205"/>
      <c r="AD389" s="205"/>
      <c r="AE389" s="205"/>
      <c r="AF389" s="205"/>
      <c r="AG389" s="205" t="s">
        <v>220</v>
      </c>
      <c r="AH389" s="205" t="n">
        <v>0</v>
      </c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</row>
    <row r="390" customFormat="false" ht="12.75" hidden="false" customHeight="false" outlineLevel="1" collapsed="false">
      <c r="A390" s="206"/>
      <c r="B390" s="207"/>
      <c r="C390" s="210" t="s">
        <v>616</v>
      </c>
      <c r="D390" s="211"/>
      <c r="E390" s="212" t="n">
        <v>68.06</v>
      </c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5"/>
      <c r="Z390" s="205"/>
      <c r="AA390" s="205"/>
      <c r="AB390" s="205"/>
      <c r="AC390" s="205"/>
      <c r="AD390" s="205"/>
      <c r="AE390" s="205"/>
      <c r="AF390" s="205"/>
      <c r="AG390" s="205" t="s">
        <v>220</v>
      </c>
      <c r="AH390" s="205" t="n">
        <v>0</v>
      </c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</row>
    <row r="391" customFormat="false" ht="12.75" hidden="false" customHeight="false" outlineLevel="1" collapsed="false">
      <c r="A391" s="196" t="n">
        <v>83</v>
      </c>
      <c r="B391" s="197" t="s">
        <v>617</v>
      </c>
      <c r="C391" s="198" t="s">
        <v>618</v>
      </c>
      <c r="D391" s="199" t="s">
        <v>294</v>
      </c>
      <c r="E391" s="200" t="n">
        <v>190.4</v>
      </c>
      <c r="F391" s="201"/>
      <c r="G391" s="202" t="n">
        <f aca="false">ROUND(E391*F391,2)</f>
        <v>0</v>
      </c>
      <c r="H391" s="201"/>
      <c r="I391" s="202" t="n">
        <f aca="false">ROUND(E391*H391,2)</f>
        <v>0</v>
      </c>
      <c r="J391" s="201"/>
      <c r="K391" s="202" t="n">
        <f aca="false">ROUND(E391*J391,2)</f>
        <v>0</v>
      </c>
      <c r="L391" s="202" t="n">
        <v>21</v>
      </c>
      <c r="M391" s="202" t="n">
        <f aca="false">G391*(1+L391/100)</f>
        <v>0</v>
      </c>
      <c r="N391" s="202" t="n">
        <v>0.03305</v>
      </c>
      <c r="O391" s="202" t="n">
        <f aca="false">ROUND(E391*N391,2)</f>
        <v>6.29</v>
      </c>
      <c r="P391" s="202" t="n">
        <v>0</v>
      </c>
      <c r="Q391" s="202" t="n">
        <f aca="false">ROUND(E391*P391,2)</f>
        <v>0</v>
      </c>
      <c r="R391" s="202" t="s">
        <v>273</v>
      </c>
      <c r="S391" s="202" t="s">
        <v>213</v>
      </c>
      <c r="T391" s="203" t="s">
        <v>213</v>
      </c>
      <c r="U391" s="204" t="n">
        <v>0.54737</v>
      </c>
      <c r="V391" s="204" t="n">
        <f aca="false">ROUND(E391*U391,2)</f>
        <v>104.22</v>
      </c>
      <c r="W391" s="204"/>
      <c r="X391" s="204" t="s">
        <v>165</v>
      </c>
      <c r="Y391" s="205"/>
      <c r="Z391" s="205"/>
      <c r="AA391" s="205"/>
      <c r="AB391" s="205"/>
      <c r="AC391" s="205"/>
      <c r="AD391" s="205"/>
      <c r="AE391" s="205"/>
      <c r="AF391" s="205"/>
      <c r="AG391" s="205" t="s">
        <v>214</v>
      </c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</row>
    <row r="392" customFormat="false" ht="12.75" hidden="false" customHeight="false" outlineLevel="1" collapsed="false">
      <c r="A392" s="206"/>
      <c r="B392" s="207"/>
      <c r="C392" s="210" t="s">
        <v>619</v>
      </c>
      <c r="D392" s="211"/>
      <c r="E392" s="212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5"/>
      <c r="Z392" s="205"/>
      <c r="AA392" s="205"/>
      <c r="AB392" s="205"/>
      <c r="AC392" s="205"/>
      <c r="AD392" s="205"/>
      <c r="AE392" s="205"/>
      <c r="AF392" s="205"/>
      <c r="AG392" s="205" t="s">
        <v>220</v>
      </c>
      <c r="AH392" s="205" t="n">
        <v>0</v>
      </c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</row>
    <row r="393" customFormat="false" ht="12.75" hidden="false" customHeight="false" outlineLevel="1" collapsed="false">
      <c r="A393" s="206"/>
      <c r="B393" s="207"/>
      <c r="C393" s="210" t="s">
        <v>620</v>
      </c>
      <c r="D393" s="211"/>
      <c r="E393" s="212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5"/>
      <c r="Z393" s="205"/>
      <c r="AA393" s="205"/>
      <c r="AB393" s="205"/>
      <c r="AC393" s="205"/>
      <c r="AD393" s="205"/>
      <c r="AE393" s="205"/>
      <c r="AF393" s="205"/>
      <c r="AG393" s="205" t="s">
        <v>220</v>
      </c>
      <c r="AH393" s="205" t="n">
        <v>0</v>
      </c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</row>
    <row r="394" customFormat="false" ht="12.75" hidden="false" customHeight="false" outlineLevel="1" collapsed="false">
      <c r="A394" s="206"/>
      <c r="B394" s="207"/>
      <c r="C394" s="210" t="s">
        <v>621</v>
      </c>
      <c r="D394" s="211"/>
      <c r="E394" s="212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5"/>
      <c r="Z394" s="205"/>
      <c r="AA394" s="205"/>
      <c r="AB394" s="205"/>
      <c r="AC394" s="205"/>
      <c r="AD394" s="205"/>
      <c r="AE394" s="205"/>
      <c r="AF394" s="205"/>
      <c r="AG394" s="205" t="s">
        <v>220</v>
      </c>
      <c r="AH394" s="205" t="n">
        <v>0</v>
      </c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</row>
    <row r="395" customFormat="false" ht="12.75" hidden="false" customHeight="false" outlineLevel="1" collapsed="false">
      <c r="A395" s="206"/>
      <c r="B395" s="207"/>
      <c r="C395" s="210" t="s">
        <v>622</v>
      </c>
      <c r="D395" s="211"/>
      <c r="E395" s="212" t="n">
        <v>190.4</v>
      </c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5"/>
      <c r="Z395" s="205"/>
      <c r="AA395" s="205"/>
      <c r="AB395" s="205"/>
      <c r="AC395" s="205"/>
      <c r="AD395" s="205"/>
      <c r="AE395" s="205"/>
      <c r="AF395" s="205"/>
      <c r="AG395" s="205" t="s">
        <v>220</v>
      </c>
      <c r="AH395" s="205" t="n">
        <v>0</v>
      </c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</row>
    <row r="396" customFormat="false" ht="22.5" hidden="false" customHeight="false" outlineLevel="1" collapsed="false">
      <c r="A396" s="196" t="n">
        <v>84</v>
      </c>
      <c r="B396" s="197" t="s">
        <v>623</v>
      </c>
      <c r="C396" s="198" t="s">
        <v>624</v>
      </c>
      <c r="D396" s="199" t="s">
        <v>294</v>
      </c>
      <c r="E396" s="200" t="n">
        <v>191.7</v>
      </c>
      <c r="F396" s="201"/>
      <c r="G396" s="202" t="n">
        <f aca="false">ROUND(E396*F396,2)</f>
        <v>0</v>
      </c>
      <c r="H396" s="201"/>
      <c r="I396" s="202" t="n">
        <f aca="false">ROUND(E396*H396,2)</f>
        <v>0</v>
      </c>
      <c r="J396" s="201"/>
      <c r="K396" s="202" t="n">
        <f aca="false">ROUND(E396*J396,2)</f>
        <v>0</v>
      </c>
      <c r="L396" s="202" t="n">
        <v>21</v>
      </c>
      <c r="M396" s="202" t="n">
        <f aca="false">G396*(1+L396/100)</f>
        <v>0</v>
      </c>
      <c r="N396" s="202" t="n">
        <v>0.00431</v>
      </c>
      <c r="O396" s="202" t="n">
        <f aca="false">ROUND(E396*N396,2)</f>
        <v>0.83</v>
      </c>
      <c r="P396" s="202" t="n">
        <v>0</v>
      </c>
      <c r="Q396" s="202" t="n">
        <f aca="false">ROUND(E396*P396,2)</f>
        <v>0</v>
      </c>
      <c r="R396" s="202" t="s">
        <v>273</v>
      </c>
      <c r="S396" s="202" t="s">
        <v>213</v>
      </c>
      <c r="T396" s="203" t="s">
        <v>213</v>
      </c>
      <c r="U396" s="204" t="n">
        <v>0.362</v>
      </c>
      <c r="V396" s="204" t="n">
        <f aca="false">ROUND(E396*U396,2)</f>
        <v>69.4</v>
      </c>
      <c r="W396" s="204"/>
      <c r="X396" s="204" t="s">
        <v>165</v>
      </c>
      <c r="Y396" s="205"/>
      <c r="Z396" s="205"/>
      <c r="AA396" s="205"/>
      <c r="AB396" s="205"/>
      <c r="AC396" s="205"/>
      <c r="AD396" s="205"/>
      <c r="AE396" s="205"/>
      <c r="AF396" s="205"/>
      <c r="AG396" s="205" t="s">
        <v>214</v>
      </c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</row>
    <row r="397" customFormat="false" ht="12.75" hidden="false" customHeight="true" outlineLevel="1" collapsed="false">
      <c r="A397" s="206"/>
      <c r="B397" s="207"/>
      <c r="C397" s="222" t="s">
        <v>535</v>
      </c>
      <c r="D397" s="222"/>
      <c r="E397" s="222"/>
      <c r="F397" s="222"/>
      <c r="G397" s="222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5"/>
      <c r="Z397" s="205"/>
      <c r="AA397" s="205"/>
      <c r="AB397" s="205"/>
      <c r="AC397" s="205"/>
      <c r="AD397" s="205"/>
      <c r="AE397" s="205"/>
      <c r="AF397" s="205"/>
      <c r="AG397" s="205" t="s">
        <v>217</v>
      </c>
      <c r="AH397" s="205"/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</row>
    <row r="398" customFormat="false" ht="12.75" hidden="false" customHeight="false" outlineLevel="1" collapsed="false">
      <c r="A398" s="206"/>
      <c r="B398" s="207"/>
      <c r="C398" s="210" t="s">
        <v>536</v>
      </c>
      <c r="D398" s="211"/>
      <c r="E398" s="212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5"/>
      <c r="Z398" s="205"/>
      <c r="AA398" s="205"/>
      <c r="AB398" s="205"/>
      <c r="AC398" s="205"/>
      <c r="AD398" s="205"/>
      <c r="AE398" s="205"/>
      <c r="AF398" s="205"/>
      <c r="AG398" s="205" t="s">
        <v>220</v>
      </c>
      <c r="AH398" s="205" t="n">
        <v>0</v>
      </c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</row>
    <row r="399" customFormat="false" ht="12.75" hidden="false" customHeight="false" outlineLevel="1" collapsed="false">
      <c r="A399" s="206"/>
      <c r="B399" s="207"/>
      <c r="C399" s="210" t="s">
        <v>625</v>
      </c>
      <c r="D399" s="211"/>
      <c r="E399" s="212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5"/>
      <c r="Z399" s="205"/>
      <c r="AA399" s="205"/>
      <c r="AB399" s="205"/>
      <c r="AC399" s="205"/>
      <c r="AD399" s="205"/>
      <c r="AE399" s="205"/>
      <c r="AF399" s="205"/>
      <c r="AG399" s="205" t="s">
        <v>220</v>
      </c>
      <c r="AH399" s="205" t="n">
        <v>0</v>
      </c>
      <c r="AI399" s="205"/>
      <c r="AJ399" s="205"/>
      <c r="AK399" s="205"/>
      <c r="AL399" s="205"/>
      <c r="AM399" s="205"/>
      <c r="AN399" s="205"/>
      <c r="AO399" s="205"/>
      <c r="AP399" s="205"/>
      <c r="AQ399" s="205"/>
      <c r="AR399" s="205"/>
      <c r="AS399" s="205"/>
      <c r="AT399" s="205"/>
      <c r="AU399" s="205"/>
      <c r="AV399" s="205"/>
      <c r="AW399" s="205"/>
      <c r="AX399" s="205"/>
      <c r="AY399" s="205"/>
      <c r="AZ399" s="205"/>
      <c r="BA399" s="205"/>
      <c r="BB399" s="205"/>
      <c r="BC399" s="205"/>
      <c r="BD399" s="205"/>
      <c r="BE399" s="205"/>
      <c r="BF399" s="205"/>
      <c r="BG399" s="205"/>
      <c r="BH399" s="205"/>
    </row>
    <row r="400" customFormat="false" ht="12.75" hidden="false" customHeight="false" outlineLevel="1" collapsed="false">
      <c r="A400" s="206"/>
      <c r="B400" s="207"/>
      <c r="C400" s="210" t="s">
        <v>626</v>
      </c>
      <c r="D400" s="211"/>
      <c r="E400" s="212" t="n">
        <v>191.7</v>
      </c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5"/>
      <c r="Z400" s="205"/>
      <c r="AA400" s="205"/>
      <c r="AB400" s="205"/>
      <c r="AC400" s="205"/>
      <c r="AD400" s="205"/>
      <c r="AE400" s="205"/>
      <c r="AF400" s="205"/>
      <c r="AG400" s="205" t="s">
        <v>220</v>
      </c>
      <c r="AH400" s="205" t="n">
        <v>0</v>
      </c>
      <c r="AI400" s="205"/>
      <c r="AJ400" s="205"/>
      <c r="AK400" s="205"/>
      <c r="AL400" s="205"/>
      <c r="AM400" s="205"/>
      <c r="AN400" s="205"/>
      <c r="AO400" s="205"/>
      <c r="AP400" s="205"/>
      <c r="AQ400" s="205"/>
      <c r="AR400" s="205"/>
      <c r="AS400" s="205"/>
      <c r="AT400" s="205"/>
      <c r="AU400" s="205"/>
      <c r="AV400" s="205"/>
      <c r="AW400" s="205"/>
      <c r="AX400" s="205"/>
      <c r="AY400" s="205"/>
      <c r="AZ400" s="205"/>
      <c r="BA400" s="205"/>
      <c r="BB400" s="205"/>
      <c r="BC400" s="205"/>
      <c r="BD400" s="205"/>
      <c r="BE400" s="205"/>
      <c r="BF400" s="205"/>
      <c r="BG400" s="205"/>
      <c r="BH400" s="205"/>
    </row>
    <row r="401" customFormat="false" ht="22.5" hidden="false" customHeight="false" outlineLevel="1" collapsed="false">
      <c r="A401" s="196" t="n">
        <v>85</v>
      </c>
      <c r="B401" s="197" t="s">
        <v>627</v>
      </c>
      <c r="C401" s="198" t="s">
        <v>628</v>
      </c>
      <c r="D401" s="199" t="s">
        <v>294</v>
      </c>
      <c r="E401" s="200" t="n">
        <v>0.6875</v>
      </c>
      <c r="F401" s="201"/>
      <c r="G401" s="202" t="n">
        <f aca="false">ROUND(E401*F401,2)</f>
        <v>0</v>
      </c>
      <c r="H401" s="201"/>
      <c r="I401" s="202" t="n">
        <f aca="false">ROUND(E401*H401,2)</f>
        <v>0</v>
      </c>
      <c r="J401" s="201"/>
      <c r="K401" s="202" t="n">
        <f aca="false">ROUND(E401*J401,2)</f>
        <v>0</v>
      </c>
      <c r="L401" s="202" t="n">
        <v>21</v>
      </c>
      <c r="M401" s="202" t="n">
        <f aca="false">G401*(1+L401/100)</f>
        <v>0</v>
      </c>
      <c r="N401" s="202" t="n">
        <v>0.1231</v>
      </c>
      <c r="O401" s="202" t="n">
        <f aca="false">ROUND(E401*N401,2)</f>
        <v>0.08</v>
      </c>
      <c r="P401" s="202" t="n">
        <v>0</v>
      </c>
      <c r="Q401" s="202" t="n">
        <f aca="false">ROUND(E401*P401,2)</f>
        <v>0</v>
      </c>
      <c r="R401" s="202" t="s">
        <v>273</v>
      </c>
      <c r="S401" s="202" t="s">
        <v>213</v>
      </c>
      <c r="T401" s="203" t="s">
        <v>213</v>
      </c>
      <c r="U401" s="204" t="n">
        <v>0.45</v>
      </c>
      <c r="V401" s="204" t="n">
        <f aca="false">ROUND(E401*U401,2)</f>
        <v>0.31</v>
      </c>
      <c r="W401" s="204"/>
      <c r="X401" s="204" t="s">
        <v>165</v>
      </c>
      <c r="Y401" s="205"/>
      <c r="Z401" s="205"/>
      <c r="AA401" s="205"/>
      <c r="AB401" s="205"/>
      <c r="AC401" s="205"/>
      <c r="AD401" s="205"/>
      <c r="AE401" s="205"/>
      <c r="AF401" s="205"/>
      <c r="AG401" s="205" t="s">
        <v>214</v>
      </c>
      <c r="AH401" s="205"/>
      <c r="AI401" s="205"/>
      <c r="AJ401" s="205"/>
      <c r="AK401" s="205"/>
      <c r="AL401" s="205"/>
      <c r="AM401" s="205"/>
      <c r="AN401" s="205"/>
      <c r="AO401" s="205"/>
      <c r="AP401" s="205"/>
      <c r="AQ401" s="205"/>
      <c r="AR401" s="205"/>
      <c r="AS401" s="205"/>
      <c r="AT401" s="205"/>
      <c r="AU401" s="205"/>
      <c r="AV401" s="205"/>
      <c r="AW401" s="205"/>
      <c r="AX401" s="205"/>
      <c r="AY401" s="205"/>
      <c r="AZ401" s="205"/>
      <c r="BA401" s="205"/>
      <c r="BB401" s="205"/>
      <c r="BC401" s="205"/>
      <c r="BD401" s="205"/>
      <c r="BE401" s="205"/>
      <c r="BF401" s="205"/>
      <c r="BG401" s="205"/>
      <c r="BH401" s="205"/>
    </row>
    <row r="402" customFormat="false" ht="22.5" hidden="false" customHeight="true" outlineLevel="1" collapsed="false">
      <c r="A402" s="206"/>
      <c r="B402" s="207"/>
      <c r="C402" s="208" t="s">
        <v>629</v>
      </c>
      <c r="D402" s="208"/>
      <c r="E402" s="208"/>
      <c r="F402" s="208"/>
      <c r="G402" s="208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5"/>
      <c r="Z402" s="205"/>
      <c r="AA402" s="205"/>
      <c r="AB402" s="205"/>
      <c r="AC402" s="205"/>
      <c r="AD402" s="205"/>
      <c r="AE402" s="205"/>
      <c r="AF402" s="205"/>
      <c r="AG402" s="205" t="s">
        <v>216</v>
      </c>
      <c r="AH402" s="205"/>
      <c r="AI402" s="205"/>
      <c r="AJ402" s="205"/>
      <c r="AK402" s="205"/>
      <c r="AL402" s="205"/>
      <c r="AM402" s="205"/>
      <c r="AN402" s="205"/>
      <c r="AO402" s="205"/>
      <c r="AP402" s="205"/>
      <c r="AQ402" s="205"/>
      <c r="AR402" s="205"/>
      <c r="AS402" s="205"/>
      <c r="AT402" s="205"/>
      <c r="AU402" s="205"/>
      <c r="AV402" s="205"/>
      <c r="AW402" s="205"/>
      <c r="AX402" s="205"/>
      <c r="AY402" s="205"/>
      <c r="AZ402" s="205"/>
      <c r="BA402" s="213" t="str">
        <f aca="false">C402</f>
        <v>na zdivu jako podklad např. pod izolaci, na parapetech z prefabrikovaných dílců, pod oplechování apod., vodorovný nebo ve spádu do 15°, hlazený dřevěným hladítkem,</v>
      </c>
      <c r="BB402" s="205"/>
      <c r="BC402" s="205"/>
      <c r="BD402" s="205"/>
      <c r="BE402" s="205"/>
      <c r="BF402" s="205"/>
      <c r="BG402" s="205"/>
      <c r="BH402" s="205"/>
    </row>
    <row r="403" customFormat="false" ht="22.5" hidden="false" customHeight="true" outlineLevel="1" collapsed="false">
      <c r="A403" s="206"/>
      <c r="B403" s="207"/>
      <c r="C403" s="209" t="s">
        <v>629</v>
      </c>
      <c r="D403" s="209"/>
      <c r="E403" s="209"/>
      <c r="F403" s="209"/>
      <c r="G403" s="209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5"/>
      <c r="Z403" s="205"/>
      <c r="AA403" s="205"/>
      <c r="AB403" s="205"/>
      <c r="AC403" s="205"/>
      <c r="AD403" s="205"/>
      <c r="AE403" s="205"/>
      <c r="AF403" s="205"/>
      <c r="AG403" s="205" t="s">
        <v>217</v>
      </c>
      <c r="AH403" s="205"/>
      <c r="AI403" s="205"/>
      <c r="AJ403" s="205"/>
      <c r="AK403" s="205"/>
      <c r="AL403" s="205"/>
      <c r="AM403" s="205"/>
      <c r="AN403" s="205"/>
      <c r="AO403" s="205"/>
      <c r="AP403" s="205"/>
      <c r="AQ403" s="205"/>
      <c r="AR403" s="205"/>
      <c r="AS403" s="205"/>
      <c r="AT403" s="205"/>
      <c r="AU403" s="205"/>
      <c r="AV403" s="205"/>
      <c r="AW403" s="205"/>
      <c r="AX403" s="205"/>
      <c r="AY403" s="205"/>
      <c r="AZ403" s="205"/>
      <c r="BA403" s="213" t="str">
        <f aca="false">C403</f>
        <v>na zdivu jako podklad např. pod izolaci, na parapetech z prefabrikovaných dílců, pod oplechování apod., vodorovný nebo ve spádu do 15°, hlazený dřevěným hladítkem,</v>
      </c>
      <c r="BB403" s="205"/>
      <c r="BC403" s="205"/>
      <c r="BD403" s="205"/>
      <c r="BE403" s="205"/>
      <c r="BF403" s="205"/>
      <c r="BG403" s="205"/>
      <c r="BH403" s="205"/>
    </row>
    <row r="404" customFormat="false" ht="12.75" hidden="false" customHeight="false" outlineLevel="1" collapsed="false">
      <c r="A404" s="206"/>
      <c r="B404" s="207"/>
      <c r="C404" s="210" t="s">
        <v>630</v>
      </c>
      <c r="D404" s="211"/>
      <c r="E404" s="212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5"/>
      <c r="Z404" s="205"/>
      <c r="AA404" s="205"/>
      <c r="AB404" s="205"/>
      <c r="AC404" s="205"/>
      <c r="AD404" s="205"/>
      <c r="AE404" s="205"/>
      <c r="AF404" s="205"/>
      <c r="AG404" s="205" t="s">
        <v>220</v>
      </c>
      <c r="AH404" s="205" t="n">
        <v>0</v>
      </c>
      <c r="AI404" s="205"/>
      <c r="AJ404" s="205"/>
      <c r="AK404" s="205"/>
      <c r="AL404" s="205"/>
      <c r="AM404" s="205"/>
      <c r="AN404" s="205"/>
      <c r="AO404" s="205"/>
      <c r="AP404" s="205"/>
      <c r="AQ404" s="205"/>
      <c r="AR404" s="205"/>
      <c r="AS404" s="205"/>
      <c r="AT404" s="205"/>
      <c r="AU404" s="205"/>
      <c r="AV404" s="205"/>
      <c r="AW404" s="205"/>
      <c r="AX404" s="205"/>
      <c r="AY404" s="205"/>
      <c r="AZ404" s="205"/>
      <c r="BA404" s="205"/>
      <c r="BB404" s="205"/>
      <c r="BC404" s="205"/>
      <c r="BD404" s="205"/>
      <c r="BE404" s="205"/>
      <c r="BF404" s="205"/>
      <c r="BG404" s="205"/>
      <c r="BH404" s="205"/>
    </row>
    <row r="405" customFormat="false" ht="12.75" hidden="false" customHeight="false" outlineLevel="1" collapsed="false">
      <c r="A405" s="206"/>
      <c r="B405" s="207"/>
      <c r="C405" s="210" t="s">
        <v>631</v>
      </c>
      <c r="D405" s="211"/>
      <c r="E405" s="212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5"/>
      <c r="Z405" s="205"/>
      <c r="AA405" s="205"/>
      <c r="AB405" s="205"/>
      <c r="AC405" s="205"/>
      <c r="AD405" s="205"/>
      <c r="AE405" s="205"/>
      <c r="AF405" s="205"/>
      <c r="AG405" s="205" t="s">
        <v>220</v>
      </c>
      <c r="AH405" s="205" t="n">
        <v>0</v>
      </c>
      <c r="AI405" s="205"/>
      <c r="AJ405" s="205"/>
      <c r="AK405" s="205"/>
      <c r="AL405" s="205"/>
      <c r="AM405" s="205"/>
      <c r="AN405" s="205"/>
      <c r="AO405" s="205"/>
      <c r="AP405" s="205"/>
      <c r="AQ405" s="205"/>
      <c r="AR405" s="205"/>
      <c r="AS405" s="205"/>
      <c r="AT405" s="205"/>
      <c r="AU405" s="205"/>
      <c r="AV405" s="205"/>
      <c r="AW405" s="205"/>
      <c r="AX405" s="205"/>
      <c r="AY405" s="205"/>
      <c r="AZ405" s="205"/>
      <c r="BA405" s="205"/>
      <c r="BB405" s="205"/>
      <c r="BC405" s="205"/>
      <c r="BD405" s="205"/>
      <c r="BE405" s="205"/>
      <c r="BF405" s="205"/>
      <c r="BG405" s="205"/>
      <c r="BH405" s="205"/>
    </row>
    <row r="406" customFormat="false" ht="12.75" hidden="false" customHeight="false" outlineLevel="1" collapsed="false">
      <c r="A406" s="206"/>
      <c r="B406" s="207"/>
      <c r="C406" s="210" t="s">
        <v>632</v>
      </c>
      <c r="D406" s="211"/>
      <c r="E406" s="212" t="n">
        <v>0.69</v>
      </c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5"/>
      <c r="Z406" s="205"/>
      <c r="AA406" s="205"/>
      <c r="AB406" s="205"/>
      <c r="AC406" s="205"/>
      <c r="AD406" s="205"/>
      <c r="AE406" s="205"/>
      <c r="AF406" s="205"/>
      <c r="AG406" s="205" t="s">
        <v>220</v>
      </c>
      <c r="AH406" s="205" t="n">
        <v>0</v>
      </c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  <c r="AS406" s="205"/>
      <c r="AT406" s="205"/>
      <c r="AU406" s="205"/>
      <c r="AV406" s="205"/>
      <c r="AW406" s="205"/>
      <c r="AX406" s="205"/>
      <c r="AY406" s="205"/>
      <c r="AZ406" s="205"/>
      <c r="BA406" s="205"/>
      <c r="BB406" s="205"/>
      <c r="BC406" s="205"/>
      <c r="BD406" s="205"/>
      <c r="BE406" s="205"/>
      <c r="BF406" s="205"/>
      <c r="BG406" s="205"/>
      <c r="BH406" s="205"/>
    </row>
    <row r="407" customFormat="false" ht="22.5" hidden="false" customHeight="false" outlineLevel="1" collapsed="false">
      <c r="A407" s="196" t="n">
        <v>86</v>
      </c>
      <c r="B407" s="197" t="s">
        <v>633</v>
      </c>
      <c r="C407" s="198" t="s">
        <v>634</v>
      </c>
      <c r="D407" s="199" t="s">
        <v>380</v>
      </c>
      <c r="E407" s="200" t="n">
        <v>2.55</v>
      </c>
      <c r="F407" s="201"/>
      <c r="G407" s="202" t="n">
        <f aca="false">ROUND(E407*F407,2)</f>
        <v>0</v>
      </c>
      <c r="H407" s="201"/>
      <c r="I407" s="202" t="n">
        <f aca="false">ROUND(E407*H407,2)</f>
        <v>0</v>
      </c>
      <c r="J407" s="201"/>
      <c r="K407" s="202" t="n">
        <f aca="false">ROUND(E407*J407,2)</f>
        <v>0</v>
      </c>
      <c r="L407" s="202" t="n">
        <v>21</v>
      </c>
      <c r="M407" s="202" t="n">
        <f aca="false">G407*(1+L407/100)</f>
        <v>0</v>
      </c>
      <c r="N407" s="202" t="n">
        <v>0.00616</v>
      </c>
      <c r="O407" s="202" t="n">
        <f aca="false">ROUND(E407*N407,2)</f>
        <v>0.02</v>
      </c>
      <c r="P407" s="202" t="n">
        <v>0</v>
      </c>
      <c r="Q407" s="202" t="n">
        <f aca="false">ROUND(E407*P407,2)</f>
        <v>0</v>
      </c>
      <c r="R407" s="202" t="s">
        <v>273</v>
      </c>
      <c r="S407" s="202" t="s">
        <v>213</v>
      </c>
      <c r="T407" s="203" t="s">
        <v>213</v>
      </c>
      <c r="U407" s="204" t="n">
        <v>0.425</v>
      </c>
      <c r="V407" s="204" t="n">
        <f aca="false">ROUND(E407*U407,2)</f>
        <v>1.08</v>
      </c>
      <c r="W407" s="204"/>
      <c r="X407" s="204" t="s">
        <v>165</v>
      </c>
      <c r="Y407" s="205"/>
      <c r="Z407" s="205"/>
      <c r="AA407" s="205"/>
      <c r="AB407" s="205"/>
      <c r="AC407" s="205"/>
      <c r="AD407" s="205"/>
      <c r="AE407" s="205"/>
      <c r="AF407" s="205"/>
      <c r="AG407" s="205" t="s">
        <v>214</v>
      </c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</row>
    <row r="408" customFormat="false" ht="22.5" hidden="false" customHeight="true" outlineLevel="1" collapsed="false">
      <c r="A408" s="206"/>
      <c r="B408" s="207"/>
      <c r="C408" s="208" t="s">
        <v>635</v>
      </c>
      <c r="D408" s="208"/>
      <c r="E408" s="208"/>
      <c r="F408" s="208"/>
      <c r="G408" s="208"/>
      <c r="H408" s="204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5"/>
      <c r="Z408" s="205"/>
      <c r="AA408" s="205"/>
      <c r="AB408" s="205"/>
      <c r="AC408" s="205"/>
      <c r="AD408" s="205"/>
      <c r="AE408" s="205"/>
      <c r="AF408" s="205"/>
      <c r="AG408" s="205" t="s">
        <v>216</v>
      </c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13" t="str">
        <f aca="false">C408</f>
        <v>a poloplastických hmot na montážní pěnu, zapravení omítky pod parapetem, těsnění spáry mezi parapetem a rámem okna, dodávka silikonu.</v>
      </c>
      <c r="BB408" s="205"/>
      <c r="BC408" s="205"/>
      <c r="BD408" s="205"/>
      <c r="BE408" s="205"/>
      <c r="BF408" s="205"/>
      <c r="BG408" s="205"/>
      <c r="BH408" s="205"/>
    </row>
    <row r="409" customFormat="false" ht="22.5" hidden="false" customHeight="true" outlineLevel="1" collapsed="false">
      <c r="A409" s="206"/>
      <c r="B409" s="207"/>
      <c r="C409" s="209" t="s">
        <v>635</v>
      </c>
      <c r="D409" s="209"/>
      <c r="E409" s="209"/>
      <c r="F409" s="209"/>
      <c r="G409" s="209"/>
      <c r="H409" s="204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5"/>
      <c r="Z409" s="205"/>
      <c r="AA409" s="205"/>
      <c r="AB409" s="205"/>
      <c r="AC409" s="205"/>
      <c r="AD409" s="205"/>
      <c r="AE409" s="205"/>
      <c r="AF409" s="205"/>
      <c r="AG409" s="205" t="s">
        <v>217</v>
      </c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13" t="str">
        <f aca="false">C409</f>
        <v>a poloplastických hmot na montážní pěnu, zapravení omítky pod parapetem, těsnění spáry mezi parapetem a rámem okna, dodávka silikonu.</v>
      </c>
      <c r="BB409" s="205"/>
      <c r="BC409" s="205"/>
      <c r="BD409" s="205"/>
      <c r="BE409" s="205"/>
      <c r="BF409" s="205"/>
      <c r="BG409" s="205"/>
      <c r="BH409" s="205"/>
    </row>
    <row r="410" customFormat="false" ht="12.75" hidden="false" customHeight="false" outlineLevel="0" collapsed="false">
      <c r="A410" s="188" t="s">
        <v>207</v>
      </c>
      <c r="B410" s="189" t="s">
        <v>90</v>
      </c>
      <c r="C410" s="190" t="s">
        <v>91</v>
      </c>
      <c r="D410" s="191"/>
      <c r="E410" s="192"/>
      <c r="F410" s="193"/>
      <c r="G410" s="193" t="n">
        <f aca="false">SUMIF(AG411:AG469,"&lt;&gt;NOR",G411:G469)</f>
        <v>0</v>
      </c>
      <c r="H410" s="193"/>
      <c r="I410" s="193" t="n">
        <f aca="false">SUM(I411:I469)</f>
        <v>0</v>
      </c>
      <c r="J410" s="193"/>
      <c r="K410" s="193" t="n">
        <f aca="false">SUM(K411:K469)</f>
        <v>0</v>
      </c>
      <c r="L410" s="193"/>
      <c r="M410" s="193" t="n">
        <f aca="false">SUM(M411:M469)</f>
        <v>0</v>
      </c>
      <c r="N410" s="193"/>
      <c r="O410" s="193" t="n">
        <f aca="false">SUM(O411:O469)</f>
        <v>2.26</v>
      </c>
      <c r="P410" s="193"/>
      <c r="Q410" s="193" t="n">
        <f aca="false">SUM(Q411:Q469)</f>
        <v>0</v>
      </c>
      <c r="R410" s="193"/>
      <c r="S410" s="193"/>
      <c r="T410" s="194"/>
      <c r="U410" s="195"/>
      <c r="V410" s="195" t="n">
        <f aca="false">SUM(V411:V469)</f>
        <v>120.87</v>
      </c>
      <c r="W410" s="195"/>
      <c r="X410" s="195"/>
      <c r="AG410" s="0" t="s">
        <v>208</v>
      </c>
    </row>
    <row r="411" customFormat="false" ht="12.75" hidden="false" customHeight="false" outlineLevel="1" collapsed="false">
      <c r="A411" s="196" t="n">
        <v>87</v>
      </c>
      <c r="B411" s="197" t="s">
        <v>636</v>
      </c>
      <c r="C411" s="198" t="s">
        <v>637</v>
      </c>
      <c r="D411" s="199" t="s">
        <v>294</v>
      </c>
      <c r="E411" s="200" t="n">
        <v>6.5</v>
      </c>
      <c r="F411" s="201"/>
      <c r="G411" s="202" t="n">
        <f aca="false">ROUND(E411*F411,2)</f>
        <v>0</v>
      </c>
      <c r="H411" s="201"/>
      <c r="I411" s="202" t="n">
        <f aca="false">ROUND(E411*H411,2)</f>
        <v>0</v>
      </c>
      <c r="J411" s="201"/>
      <c r="K411" s="202" t="n">
        <f aca="false">ROUND(E411*J411,2)</f>
        <v>0</v>
      </c>
      <c r="L411" s="202" t="n">
        <v>21</v>
      </c>
      <c r="M411" s="202" t="n">
        <f aca="false">G411*(1+L411/100)</f>
        <v>0</v>
      </c>
      <c r="N411" s="202" t="n">
        <v>4E-005</v>
      </c>
      <c r="O411" s="202" t="n">
        <f aca="false">ROUND(E411*N411,2)</f>
        <v>0</v>
      </c>
      <c r="P411" s="202" t="n">
        <v>0</v>
      </c>
      <c r="Q411" s="202" t="n">
        <f aca="false">ROUND(E411*P411,2)</f>
        <v>0</v>
      </c>
      <c r="R411" s="202" t="s">
        <v>273</v>
      </c>
      <c r="S411" s="202" t="s">
        <v>213</v>
      </c>
      <c r="T411" s="203" t="s">
        <v>213</v>
      </c>
      <c r="U411" s="204" t="n">
        <v>0.078</v>
      </c>
      <c r="V411" s="204" t="n">
        <f aca="false">ROUND(E411*U411,2)</f>
        <v>0.51</v>
      </c>
      <c r="W411" s="204"/>
      <c r="X411" s="204" t="s">
        <v>165</v>
      </c>
      <c r="Y411" s="205"/>
      <c r="Z411" s="205"/>
      <c r="AA411" s="205"/>
      <c r="AB411" s="205"/>
      <c r="AC411" s="205"/>
      <c r="AD411" s="205"/>
      <c r="AE411" s="205"/>
      <c r="AF411" s="205"/>
      <c r="AG411" s="205" t="s">
        <v>214</v>
      </c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</row>
    <row r="412" customFormat="false" ht="22.5" hidden="false" customHeight="true" outlineLevel="1" collapsed="false">
      <c r="A412" s="206"/>
      <c r="B412" s="207"/>
      <c r="C412" s="208" t="s">
        <v>638</v>
      </c>
      <c r="D412" s="208"/>
      <c r="E412" s="208"/>
      <c r="F412" s="208"/>
      <c r="G412" s="208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5"/>
      <c r="Z412" s="205"/>
      <c r="AA412" s="205"/>
      <c r="AB412" s="205"/>
      <c r="AC412" s="205"/>
      <c r="AD412" s="205"/>
      <c r="AE412" s="205"/>
      <c r="AF412" s="205"/>
      <c r="AG412" s="205" t="s">
        <v>216</v>
      </c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13" t="str">
        <f aca="false">C412</f>
        <v>s rámy a zárubněmi, zábradlí, předmětů oplechování apod., které se zřizují ještě před úpravami povrchu, před jejich znečištěním při úpravách povrchu nástřikem plastických (lepivých) maltovin</v>
      </c>
      <c r="BB412" s="205"/>
      <c r="BC412" s="205"/>
      <c r="BD412" s="205"/>
      <c r="BE412" s="205"/>
      <c r="BF412" s="205"/>
      <c r="BG412" s="205"/>
      <c r="BH412" s="205"/>
    </row>
    <row r="413" customFormat="false" ht="22.5" hidden="false" customHeight="true" outlineLevel="1" collapsed="false">
      <c r="A413" s="206"/>
      <c r="B413" s="207"/>
      <c r="C413" s="209" t="s">
        <v>638</v>
      </c>
      <c r="D413" s="209"/>
      <c r="E413" s="209"/>
      <c r="F413" s="209"/>
      <c r="G413" s="209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5"/>
      <c r="Z413" s="205"/>
      <c r="AA413" s="205"/>
      <c r="AB413" s="205"/>
      <c r="AC413" s="205"/>
      <c r="AD413" s="205"/>
      <c r="AE413" s="205"/>
      <c r="AF413" s="205"/>
      <c r="AG413" s="205" t="s">
        <v>217</v>
      </c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13" t="str">
        <f aca="false">C413</f>
        <v>s rámy a zárubněmi, zábradlí, předmětů oplechování apod., které se zřizují ještě před úpravami povrchu, před jejich znečištěním při úpravách povrchu nástřikem plastických (lepivých) maltovin</v>
      </c>
      <c r="BB413" s="205"/>
      <c r="BC413" s="205"/>
      <c r="BD413" s="205"/>
      <c r="BE413" s="205"/>
      <c r="BF413" s="205"/>
      <c r="BG413" s="205"/>
      <c r="BH413" s="205"/>
    </row>
    <row r="414" customFormat="false" ht="22.5" hidden="false" customHeight="false" outlineLevel="1" collapsed="false">
      <c r="A414" s="196" t="n">
        <v>88</v>
      </c>
      <c r="B414" s="197" t="s">
        <v>639</v>
      </c>
      <c r="C414" s="198" t="s">
        <v>640</v>
      </c>
      <c r="D414" s="199" t="s">
        <v>294</v>
      </c>
      <c r="E414" s="200" t="n">
        <v>3.375</v>
      </c>
      <c r="F414" s="201"/>
      <c r="G414" s="202" t="n">
        <f aca="false">ROUND(E414*F414,2)</f>
        <v>0</v>
      </c>
      <c r="H414" s="201"/>
      <c r="I414" s="202" t="n">
        <f aca="false">ROUND(E414*H414,2)</f>
        <v>0</v>
      </c>
      <c r="J414" s="201"/>
      <c r="K414" s="202" t="n">
        <f aca="false">ROUND(E414*J414,2)</f>
        <v>0</v>
      </c>
      <c r="L414" s="202" t="n">
        <v>21</v>
      </c>
      <c r="M414" s="202" t="n">
        <f aca="false">G414*(1+L414/100)</f>
        <v>0</v>
      </c>
      <c r="N414" s="202" t="n">
        <v>0.01207</v>
      </c>
      <c r="O414" s="202" t="n">
        <f aca="false">ROUND(E414*N414,2)</f>
        <v>0.04</v>
      </c>
      <c r="P414" s="202" t="n">
        <v>0</v>
      </c>
      <c r="Q414" s="202" t="n">
        <f aca="false">ROUND(E414*P414,2)</f>
        <v>0</v>
      </c>
      <c r="R414" s="202" t="s">
        <v>273</v>
      </c>
      <c r="S414" s="202" t="s">
        <v>213</v>
      </c>
      <c r="T414" s="203" t="s">
        <v>213</v>
      </c>
      <c r="U414" s="204" t="n">
        <v>0.857</v>
      </c>
      <c r="V414" s="204" t="n">
        <f aca="false">ROUND(E414*U414,2)</f>
        <v>2.89</v>
      </c>
      <c r="W414" s="204"/>
      <c r="X414" s="204" t="s">
        <v>165</v>
      </c>
      <c r="Y414" s="205"/>
      <c r="Z414" s="205"/>
      <c r="AA414" s="205"/>
      <c r="AB414" s="205"/>
      <c r="AC414" s="205"/>
      <c r="AD414" s="205"/>
      <c r="AE414" s="205"/>
      <c r="AF414" s="205"/>
      <c r="AG414" s="205" t="s">
        <v>214</v>
      </c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</row>
    <row r="415" customFormat="false" ht="22.5" hidden="false" customHeight="true" outlineLevel="1" collapsed="false">
      <c r="A415" s="206"/>
      <c r="B415" s="207"/>
      <c r="C415" s="208" t="s">
        <v>641</v>
      </c>
      <c r="D415" s="208"/>
      <c r="E415" s="208"/>
      <c r="F415" s="208"/>
      <c r="G415" s="208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5"/>
      <c r="Z415" s="205"/>
      <c r="AA415" s="205"/>
      <c r="AB415" s="205"/>
      <c r="AC415" s="205"/>
      <c r="AD415" s="205"/>
      <c r="AE415" s="205"/>
      <c r="AF415" s="205"/>
      <c r="AG415" s="205" t="s">
        <v>216</v>
      </c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13" t="str">
        <f aca="false">C415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415" s="205"/>
      <c r="BC415" s="205"/>
      <c r="BD415" s="205"/>
      <c r="BE415" s="205"/>
      <c r="BF415" s="205"/>
      <c r="BG415" s="205"/>
      <c r="BH415" s="205"/>
    </row>
    <row r="416" customFormat="false" ht="22.5" hidden="false" customHeight="true" outlineLevel="1" collapsed="false">
      <c r="A416" s="206"/>
      <c r="B416" s="207"/>
      <c r="C416" s="209" t="s">
        <v>641</v>
      </c>
      <c r="D416" s="209"/>
      <c r="E416" s="209"/>
      <c r="F416" s="209"/>
      <c r="G416" s="209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5"/>
      <c r="Z416" s="205"/>
      <c r="AA416" s="205"/>
      <c r="AB416" s="205"/>
      <c r="AC416" s="205"/>
      <c r="AD416" s="205"/>
      <c r="AE416" s="205"/>
      <c r="AF416" s="205"/>
      <c r="AG416" s="205" t="s">
        <v>217</v>
      </c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13" t="str">
        <f aca="false">C416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416" s="205"/>
      <c r="BC416" s="205"/>
      <c r="BD416" s="205"/>
      <c r="BE416" s="205"/>
      <c r="BF416" s="205"/>
      <c r="BG416" s="205"/>
      <c r="BH416" s="205"/>
    </row>
    <row r="417" customFormat="false" ht="12.75" hidden="false" customHeight="false" outlineLevel="1" collapsed="false">
      <c r="A417" s="206"/>
      <c r="B417" s="207"/>
      <c r="C417" s="210" t="s">
        <v>642</v>
      </c>
      <c r="D417" s="211"/>
      <c r="E417" s="212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5"/>
      <c r="Z417" s="205"/>
      <c r="AA417" s="205"/>
      <c r="AB417" s="205"/>
      <c r="AC417" s="205"/>
      <c r="AD417" s="205"/>
      <c r="AE417" s="205"/>
      <c r="AF417" s="205"/>
      <c r="AG417" s="205" t="s">
        <v>220</v>
      </c>
      <c r="AH417" s="205" t="n">
        <v>0</v>
      </c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</row>
    <row r="418" customFormat="false" ht="12.75" hidden="false" customHeight="false" outlineLevel="1" collapsed="false">
      <c r="A418" s="206"/>
      <c r="B418" s="207"/>
      <c r="C418" s="210" t="s">
        <v>643</v>
      </c>
      <c r="D418" s="211"/>
      <c r="E418" s="212" t="n">
        <v>3.38</v>
      </c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5"/>
      <c r="Z418" s="205"/>
      <c r="AA418" s="205"/>
      <c r="AB418" s="205"/>
      <c r="AC418" s="205"/>
      <c r="AD418" s="205"/>
      <c r="AE418" s="205"/>
      <c r="AF418" s="205"/>
      <c r="AG418" s="205" t="s">
        <v>220</v>
      </c>
      <c r="AH418" s="205" t="n">
        <v>0</v>
      </c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</row>
    <row r="419" customFormat="false" ht="22.5" hidden="false" customHeight="false" outlineLevel="1" collapsed="false">
      <c r="A419" s="196" t="n">
        <v>89</v>
      </c>
      <c r="B419" s="197" t="s">
        <v>644</v>
      </c>
      <c r="C419" s="198" t="s">
        <v>645</v>
      </c>
      <c r="D419" s="199" t="s">
        <v>294</v>
      </c>
      <c r="E419" s="200" t="n">
        <v>62.8</v>
      </c>
      <c r="F419" s="201"/>
      <c r="G419" s="202" t="n">
        <f aca="false">ROUND(E419*F419,2)</f>
        <v>0</v>
      </c>
      <c r="H419" s="201"/>
      <c r="I419" s="202" t="n">
        <f aca="false">ROUND(E419*H419,2)</f>
        <v>0</v>
      </c>
      <c r="J419" s="201"/>
      <c r="K419" s="202" t="n">
        <f aca="false">ROUND(E419*J419,2)</f>
        <v>0</v>
      </c>
      <c r="L419" s="202" t="n">
        <v>21</v>
      </c>
      <c r="M419" s="202" t="n">
        <f aca="false">G419*(1+L419/100)</f>
        <v>0</v>
      </c>
      <c r="N419" s="202" t="n">
        <v>0.01615</v>
      </c>
      <c r="O419" s="202" t="n">
        <f aca="false">ROUND(E419*N419,2)</f>
        <v>1.01</v>
      </c>
      <c r="P419" s="202" t="n">
        <v>0</v>
      </c>
      <c r="Q419" s="202" t="n">
        <f aca="false">ROUND(E419*P419,2)</f>
        <v>0</v>
      </c>
      <c r="R419" s="202" t="s">
        <v>273</v>
      </c>
      <c r="S419" s="202" t="s">
        <v>213</v>
      </c>
      <c r="T419" s="203" t="s">
        <v>213</v>
      </c>
      <c r="U419" s="204" t="n">
        <v>1.2558</v>
      </c>
      <c r="V419" s="204" t="n">
        <f aca="false">ROUND(E419*U419,2)</f>
        <v>78.86</v>
      </c>
      <c r="W419" s="204"/>
      <c r="X419" s="204" t="s">
        <v>165</v>
      </c>
      <c r="Y419" s="205"/>
      <c r="Z419" s="205"/>
      <c r="AA419" s="205"/>
      <c r="AB419" s="205"/>
      <c r="AC419" s="205"/>
      <c r="AD419" s="205"/>
      <c r="AE419" s="205"/>
      <c r="AF419" s="205"/>
      <c r="AG419" s="205" t="s">
        <v>214</v>
      </c>
      <c r="AH419" s="205"/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</row>
    <row r="420" customFormat="false" ht="22.5" hidden="false" customHeight="true" outlineLevel="1" collapsed="false">
      <c r="A420" s="206"/>
      <c r="B420" s="207"/>
      <c r="C420" s="208" t="s">
        <v>646</v>
      </c>
      <c r="D420" s="208"/>
      <c r="E420" s="208"/>
      <c r="F420" s="208"/>
      <c r="G420" s="208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5"/>
      <c r="Z420" s="205"/>
      <c r="AA420" s="205"/>
      <c r="AB420" s="205"/>
      <c r="AC420" s="205"/>
      <c r="AD420" s="205"/>
      <c r="AE420" s="205"/>
      <c r="AF420" s="205"/>
      <c r="AG420" s="205" t="s">
        <v>216</v>
      </c>
      <c r="AH420" s="205"/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5"/>
      <c r="AT420" s="205"/>
      <c r="AU420" s="205"/>
      <c r="AV420" s="205"/>
      <c r="AW420" s="205"/>
      <c r="AX420" s="205"/>
      <c r="AY420" s="205"/>
      <c r="AZ420" s="205"/>
      <c r="BA420" s="213" t="str">
        <f aca="false">C420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420" s="205"/>
      <c r="BC420" s="205"/>
      <c r="BD420" s="205"/>
      <c r="BE420" s="205"/>
      <c r="BF420" s="205"/>
      <c r="BG420" s="205"/>
      <c r="BH420" s="205"/>
    </row>
    <row r="421" customFormat="false" ht="12.75" hidden="false" customHeight="true" outlineLevel="1" collapsed="false">
      <c r="A421" s="206"/>
      <c r="B421" s="207"/>
      <c r="C421" s="223" t="s">
        <v>647</v>
      </c>
      <c r="D421" s="223"/>
      <c r="E421" s="223"/>
      <c r="F421" s="223"/>
      <c r="G421" s="223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5"/>
      <c r="Z421" s="205"/>
      <c r="AA421" s="205"/>
      <c r="AB421" s="205"/>
      <c r="AC421" s="205"/>
      <c r="AD421" s="205"/>
      <c r="AE421" s="205"/>
      <c r="AF421" s="205"/>
      <c r="AG421" s="205" t="s">
        <v>216</v>
      </c>
      <c r="AH421" s="205"/>
      <c r="AI421" s="205"/>
      <c r="AJ421" s="205"/>
      <c r="AK421" s="205"/>
      <c r="AL421" s="205"/>
      <c r="AM421" s="205"/>
      <c r="AN421" s="205"/>
      <c r="AO421" s="205"/>
      <c r="AP421" s="205"/>
      <c r="AQ421" s="205"/>
      <c r="AR421" s="205"/>
      <c r="AS421" s="205"/>
      <c r="AT421" s="205"/>
      <c r="AU421" s="205"/>
      <c r="AV421" s="205"/>
      <c r="AW421" s="205"/>
      <c r="AX421" s="205"/>
      <c r="AY421" s="205"/>
      <c r="AZ421" s="205"/>
      <c r="BA421" s="205"/>
      <c r="BB421" s="205"/>
      <c r="BC421" s="205"/>
      <c r="BD421" s="205"/>
      <c r="BE421" s="205"/>
      <c r="BF421" s="205"/>
      <c r="BG421" s="205"/>
      <c r="BH421" s="205"/>
    </row>
    <row r="422" customFormat="false" ht="22.5" hidden="false" customHeight="true" outlineLevel="1" collapsed="false">
      <c r="A422" s="206"/>
      <c r="B422" s="207"/>
      <c r="C422" s="209" t="s">
        <v>646</v>
      </c>
      <c r="D422" s="209"/>
      <c r="E422" s="209"/>
      <c r="F422" s="209"/>
      <c r="G422" s="209"/>
      <c r="H422" s="204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5"/>
      <c r="Z422" s="205"/>
      <c r="AA422" s="205"/>
      <c r="AB422" s="205"/>
      <c r="AC422" s="205"/>
      <c r="AD422" s="205"/>
      <c r="AE422" s="205"/>
      <c r="AF422" s="205"/>
      <c r="AG422" s="205" t="s">
        <v>217</v>
      </c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5"/>
      <c r="AT422" s="205"/>
      <c r="AU422" s="205"/>
      <c r="AV422" s="205"/>
      <c r="AW422" s="205"/>
      <c r="AX422" s="205"/>
      <c r="AY422" s="205"/>
      <c r="AZ422" s="205"/>
      <c r="BA422" s="213" t="str">
        <f aca="false">C422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422" s="205"/>
      <c r="BC422" s="205"/>
      <c r="BD422" s="205"/>
      <c r="BE422" s="205"/>
      <c r="BF422" s="205"/>
      <c r="BG422" s="205"/>
      <c r="BH422" s="205"/>
    </row>
    <row r="423" customFormat="false" ht="12.75" hidden="false" customHeight="true" outlineLevel="1" collapsed="false">
      <c r="A423" s="206"/>
      <c r="B423" s="207"/>
      <c r="C423" s="209" t="s">
        <v>647</v>
      </c>
      <c r="D423" s="209"/>
      <c r="E423" s="209"/>
      <c r="F423" s="209"/>
      <c r="G423" s="209"/>
      <c r="H423" s="204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5"/>
      <c r="Z423" s="205"/>
      <c r="AA423" s="205"/>
      <c r="AB423" s="205"/>
      <c r="AC423" s="205"/>
      <c r="AD423" s="205"/>
      <c r="AE423" s="205"/>
      <c r="AF423" s="205"/>
      <c r="AG423" s="205" t="s">
        <v>217</v>
      </c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5"/>
      <c r="AT423" s="205"/>
      <c r="AU423" s="205"/>
      <c r="AV423" s="205"/>
      <c r="AW423" s="205"/>
      <c r="AX423" s="205"/>
      <c r="AY423" s="205"/>
      <c r="AZ423" s="205"/>
      <c r="BA423" s="205"/>
      <c r="BB423" s="205"/>
      <c r="BC423" s="205"/>
      <c r="BD423" s="205"/>
      <c r="BE423" s="205"/>
      <c r="BF423" s="205"/>
      <c r="BG423" s="205"/>
      <c r="BH423" s="205"/>
    </row>
    <row r="424" customFormat="false" ht="12.75" hidden="false" customHeight="false" outlineLevel="1" collapsed="false">
      <c r="A424" s="206"/>
      <c r="B424" s="207"/>
      <c r="C424" s="210" t="s">
        <v>648</v>
      </c>
      <c r="D424" s="211"/>
      <c r="E424" s="212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5"/>
      <c r="Z424" s="205"/>
      <c r="AA424" s="205"/>
      <c r="AB424" s="205"/>
      <c r="AC424" s="205"/>
      <c r="AD424" s="205"/>
      <c r="AE424" s="205"/>
      <c r="AF424" s="205"/>
      <c r="AG424" s="205" t="s">
        <v>220</v>
      </c>
      <c r="AH424" s="205" t="n">
        <v>0</v>
      </c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</row>
    <row r="425" customFormat="false" ht="12.75" hidden="false" customHeight="false" outlineLevel="1" collapsed="false">
      <c r="A425" s="206"/>
      <c r="B425" s="207"/>
      <c r="C425" s="210" t="s">
        <v>649</v>
      </c>
      <c r="D425" s="211"/>
      <c r="E425" s="212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5"/>
      <c r="Z425" s="205"/>
      <c r="AA425" s="205"/>
      <c r="AB425" s="205"/>
      <c r="AC425" s="205"/>
      <c r="AD425" s="205"/>
      <c r="AE425" s="205"/>
      <c r="AF425" s="205"/>
      <c r="AG425" s="205" t="s">
        <v>220</v>
      </c>
      <c r="AH425" s="205" t="n">
        <v>0</v>
      </c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</row>
    <row r="426" customFormat="false" ht="12.75" hidden="false" customHeight="false" outlineLevel="1" collapsed="false">
      <c r="A426" s="206"/>
      <c r="B426" s="207"/>
      <c r="C426" s="210" t="s">
        <v>650</v>
      </c>
      <c r="D426" s="211"/>
      <c r="E426" s="212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5"/>
      <c r="Z426" s="205"/>
      <c r="AA426" s="205"/>
      <c r="AB426" s="205"/>
      <c r="AC426" s="205"/>
      <c r="AD426" s="205"/>
      <c r="AE426" s="205"/>
      <c r="AF426" s="205"/>
      <c r="AG426" s="205" t="s">
        <v>220</v>
      </c>
      <c r="AH426" s="205" t="n">
        <v>0</v>
      </c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</row>
    <row r="427" customFormat="false" ht="12.75" hidden="false" customHeight="false" outlineLevel="1" collapsed="false">
      <c r="A427" s="206"/>
      <c r="B427" s="207"/>
      <c r="C427" s="210" t="s">
        <v>651</v>
      </c>
      <c r="D427" s="211"/>
      <c r="E427" s="212" t="n">
        <v>62.8</v>
      </c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5"/>
      <c r="Z427" s="205"/>
      <c r="AA427" s="205"/>
      <c r="AB427" s="205"/>
      <c r="AC427" s="205"/>
      <c r="AD427" s="205"/>
      <c r="AE427" s="205"/>
      <c r="AF427" s="205"/>
      <c r="AG427" s="205" t="s">
        <v>220</v>
      </c>
      <c r="AH427" s="205" t="n">
        <v>0</v>
      </c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</row>
    <row r="428" customFormat="false" ht="12.75" hidden="false" customHeight="false" outlineLevel="1" collapsed="false">
      <c r="A428" s="196" t="n">
        <v>90</v>
      </c>
      <c r="B428" s="197" t="s">
        <v>652</v>
      </c>
      <c r="C428" s="198" t="s">
        <v>653</v>
      </c>
      <c r="D428" s="199" t="s">
        <v>380</v>
      </c>
      <c r="E428" s="200" t="n">
        <v>7.4</v>
      </c>
      <c r="F428" s="201"/>
      <c r="G428" s="202" t="n">
        <f aca="false">ROUND(E428*F428,2)</f>
        <v>0</v>
      </c>
      <c r="H428" s="201"/>
      <c r="I428" s="202" t="n">
        <f aca="false">ROUND(E428*H428,2)</f>
        <v>0</v>
      </c>
      <c r="J428" s="201"/>
      <c r="K428" s="202" t="n">
        <f aca="false">ROUND(E428*J428,2)</f>
        <v>0</v>
      </c>
      <c r="L428" s="202" t="n">
        <v>21</v>
      </c>
      <c r="M428" s="202" t="n">
        <f aca="false">G428*(1+L428/100)</f>
        <v>0</v>
      </c>
      <c r="N428" s="202" t="n">
        <v>0.00018</v>
      </c>
      <c r="O428" s="202" t="n">
        <f aca="false">ROUND(E428*N428,2)</f>
        <v>0</v>
      </c>
      <c r="P428" s="202" t="n">
        <v>0</v>
      </c>
      <c r="Q428" s="202" t="n">
        <f aca="false">ROUND(E428*P428,2)</f>
        <v>0</v>
      </c>
      <c r="R428" s="202" t="s">
        <v>273</v>
      </c>
      <c r="S428" s="202" t="s">
        <v>213</v>
      </c>
      <c r="T428" s="203" t="s">
        <v>213</v>
      </c>
      <c r="U428" s="204" t="n">
        <v>0.2136</v>
      </c>
      <c r="V428" s="204" t="n">
        <f aca="false">ROUND(E428*U428,2)</f>
        <v>1.58</v>
      </c>
      <c r="W428" s="204"/>
      <c r="X428" s="204" t="s">
        <v>165</v>
      </c>
      <c r="Y428" s="205"/>
      <c r="Z428" s="205"/>
      <c r="AA428" s="205"/>
      <c r="AB428" s="205"/>
      <c r="AC428" s="205"/>
      <c r="AD428" s="205"/>
      <c r="AE428" s="205"/>
      <c r="AF428" s="205"/>
      <c r="AG428" s="205" t="s">
        <v>214</v>
      </c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</row>
    <row r="429" customFormat="false" ht="12.75" hidden="false" customHeight="false" outlineLevel="1" collapsed="false">
      <c r="A429" s="206"/>
      <c r="B429" s="207"/>
      <c r="C429" s="210" t="s">
        <v>654</v>
      </c>
      <c r="D429" s="211"/>
      <c r="E429" s="212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5"/>
      <c r="Z429" s="205"/>
      <c r="AA429" s="205"/>
      <c r="AB429" s="205"/>
      <c r="AC429" s="205"/>
      <c r="AD429" s="205"/>
      <c r="AE429" s="205"/>
      <c r="AF429" s="205"/>
      <c r="AG429" s="205" t="s">
        <v>220</v>
      </c>
      <c r="AH429" s="205" t="n">
        <v>0</v>
      </c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</row>
    <row r="430" customFormat="false" ht="12.75" hidden="false" customHeight="false" outlineLevel="1" collapsed="false">
      <c r="A430" s="206"/>
      <c r="B430" s="207"/>
      <c r="C430" s="210" t="s">
        <v>655</v>
      </c>
      <c r="D430" s="211"/>
      <c r="E430" s="212" t="n">
        <v>7.4</v>
      </c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5"/>
      <c r="Z430" s="205"/>
      <c r="AA430" s="205"/>
      <c r="AB430" s="205"/>
      <c r="AC430" s="205"/>
      <c r="AD430" s="205"/>
      <c r="AE430" s="205"/>
      <c r="AF430" s="205"/>
      <c r="AG430" s="205" t="s">
        <v>220</v>
      </c>
      <c r="AH430" s="205" t="n">
        <v>0</v>
      </c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</row>
    <row r="431" customFormat="false" ht="12.75" hidden="false" customHeight="false" outlineLevel="1" collapsed="false">
      <c r="A431" s="196" t="n">
        <v>91</v>
      </c>
      <c r="B431" s="197" t="s">
        <v>656</v>
      </c>
      <c r="C431" s="198" t="s">
        <v>657</v>
      </c>
      <c r="D431" s="199" t="s">
        <v>294</v>
      </c>
      <c r="E431" s="200" t="n">
        <v>36.525</v>
      </c>
      <c r="F431" s="201"/>
      <c r="G431" s="202" t="n">
        <f aca="false">ROUND(E431*F431,2)</f>
        <v>0</v>
      </c>
      <c r="H431" s="201"/>
      <c r="I431" s="202" t="n">
        <f aca="false">ROUND(E431*H431,2)</f>
        <v>0</v>
      </c>
      <c r="J431" s="201"/>
      <c r="K431" s="202" t="n">
        <f aca="false">ROUND(E431*J431,2)</f>
        <v>0</v>
      </c>
      <c r="L431" s="202" t="n">
        <v>21</v>
      </c>
      <c r="M431" s="202" t="n">
        <f aca="false">G431*(1+L431/100)</f>
        <v>0</v>
      </c>
      <c r="N431" s="202" t="n">
        <v>0.00053</v>
      </c>
      <c r="O431" s="202" t="n">
        <f aca="false">ROUND(E431*N431,2)</f>
        <v>0.02</v>
      </c>
      <c r="P431" s="202" t="n">
        <v>0</v>
      </c>
      <c r="Q431" s="202" t="n">
        <f aca="false">ROUND(E431*P431,2)</f>
        <v>0</v>
      </c>
      <c r="R431" s="202" t="s">
        <v>273</v>
      </c>
      <c r="S431" s="202" t="s">
        <v>213</v>
      </c>
      <c r="T431" s="203" t="s">
        <v>213</v>
      </c>
      <c r="U431" s="204" t="n">
        <v>0.21</v>
      </c>
      <c r="V431" s="204" t="n">
        <f aca="false">ROUND(E431*U431,2)</f>
        <v>7.67</v>
      </c>
      <c r="W431" s="204"/>
      <c r="X431" s="204" t="s">
        <v>165</v>
      </c>
      <c r="Y431" s="205"/>
      <c r="Z431" s="205"/>
      <c r="AA431" s="205"/>
      <c r="AB431" s="205"/>
      <c r="AC431" s="205"/>
      <c r="AD431" s="205"/>
      <c r="AE431" s="205"/>
      <c r="AF431" s="205"/>
      <c r="AG431" s="205" t="s">
        <v>214</v>
      </c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</row>
    <row r="432" customFormat="false" ht="12.75" hidden="false" customHeight="true" outlineLevel="1" collapsed="false">
      <c r="A432" s="206"/>
      <c r="B432" s="207"/>
      <c r="C432" s="208" t="s">
        <v>658</v>
      </c>
      <c r="D432" s="208"/>
      <c r="E432" s="208"/>
      <c r="F432" s="208"/>
      <c r="G432" s="208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5"/>
      <c r="Z432" s="205"/>
      <c r="AA432" s="205"/>
      <c r="AB432" s="205"/>
      <c r="AC432" s="205"/>
      <c r="AD432" s="205"/>
      <c r="AE432" s="205"/>
      <c r="AF432" s="205"/>
      <c r="AG432" s="205" t="s">
        <v>216</v>
      </c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</row>
    <row r="433" customFormat="false" ht="12.75" hidden="false" customHeight="true" outlineLevel="1" collapsed="false">
      <c r="A433" s="206"/>
      <c r="B433" s="207"/>
      <c r="C433" s="209" t="s">
        <v>658</v>
      </c>
      <c r="D433" s="209"/>
      <c r="E433" s="209"/>
      <c r="F433" s="209"/>
      <c r="G433" s="209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5"/>
      <c r="Z433" s="205"/>
      <c r="AA433" s="205"/>
      <c r="AB433" s="205"/>
      <c r="AC433" s="205"/>
      <c r="AD433" s="205"/>
      <c r="AE433" s="205"/>
      <c r="AF433" s="205"/>
      <c r="AG433" s="205" t="s">
        <v>217</v>
      </c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</row>
    <row r="434" customFormat="false" ht="12.75" hidden="false" customHeight="false" outlineLevel="1" collapsed="false">
      <c r="A434" s="206"/>
      <c r="B434" s="207"/>
      <c r="C434" s="210" t="s">
        <v>659</v>
      </c>
      <c r="D434" s="211"/>
      <c r="E434" s="212"/>
      <c r="F434" s="204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5"/>
      <c r="Z434" s="205"/>
      <c r="AA434" s="205"/>
      <c r="AB434" s="205"/>
      <c r="AC434" s="205"/>
      <c r="AD434" s="205"/>
      <c r="AE434" s="205"/>
      <c r="AF434" s="205"/>
      <c r="AG434" s="205" t="s">
        <v>220</v>
      </c>
      <c r="AH434" s="205" t="n">
        <v>0</v>
      </c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</row>
    <row r="435" customFormat="false" ht="12.75" hidden="false" customHeight="false" outlineLevel="1" collapsed="false">
      <c r="A435" s="206"/>
      <c r="B435" s="207"/>
      <c r="C435" s="210" t="s">
        <v>660</v>
      </c>
      <c r="D435" s="211"/>
      <c r="E435" s="212"/>
      <c r="F435" s="204"/>
      <c r="G435" s="204"/>
      <c r="H435" s="204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5"/>
      <c r="Z435" s="205"/>
      <c r="AA435" s="205"/>
      <c r="AB435" s="205"/>
      <c r="AC435" s="205"/>
      <c r="AD435" s="205"/>
      <c r="AE435" s="205"/>
      <c r="AF435" s="205"/>
      <c r="AG435" s="205" t="s">
        <v>220</v>
      </c>
      <c r="AH435" s="205" t="n">
        <v>0</v>
      </c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</row>
    <row r="436" customFormat="false" ht="12.75" hidden="false" customHeight="false" outlineLevel="1" collapsed="false">
      <c r="A436" s="206"/>
      <c r="B436" s="207"/>
      <c r="C436" s="210" t="s">
        <v>661</v>
      </c>
      <c r="D436" s="211"/>
      <c r="E436" s="212"/>
      <c r="F436" s="204"/>
      <c r="G436" s="204"/>
      <c r="H436" s="204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5"/>
      <c r="Z436" s="205"/>
      <c r="AA436" s="205"/>
      <c r="AB436" s="205"/>
      <c r="AC436" s="205"/>
      <c r="AD436" s="205"/>
      <c r="AE436" s="205"/>
      <c r="AF436" s="205"/>
      <c r="AG436" s="205" t="s">
        <v>220</v>
      </c>
      <c r="AH436" s="205" t="n">
        <v>0</v>
      </c>
      <c r="AI436" s="205"/>
      <c r="AJ436" s="205"/>
      <c r="AK436" s="205"/>
      <c r="AL436" s="205"/>
      <c r="AM436" s="205"/>
      <c r="AN436" s="205"/>
      <c r="AO436" s="205"/>
      <c r="AP436" s="205"/>
      <c r="AQ436" s="205"/>
      <c r="AR436" s="205"/>
      <c r="AS436" s="205"/>
      <c r="AT436" s="205"/>
      <c r="AU436" s="205"/>
      <c r="AV436" s="205"/>
      <c r="AW436" s="205"/>
      <c r="AX436" s="205"/>
      <c r="AY436" s="205"/>
      <c r="AZ436" s="205"/>
      <c r="BA436" s="205"/>
      <c r="BB436" s="205"/>
      <c r="BC436" s="205"/>
      <c r="BD436" s="205"/>
      <c r="BE436" s="205"/>
      <c r="BF436" s="205"/>
      <c r="BG436" s="205"/>
      <c r="BH436" s="205"/>
    </row>
    <row r="437" customFormat="false" ht="12.75" hidden="false" customHeight="false" outlineLevel="1" collapsed="false">
      <c r="A437" s="206"/>
      <c r="B437" s="207"/>
      <c r="C437" s="210" t="s">
        <v>662</v>
      </c>
      <c r="D437" s="211"/>
      <c r="E437" s="212" t="n">
        <v>36.52</v>
      </c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5"/>
      <c r="Z437" s="205"/>
      <c r="AA437" s="205"/>
      <c r="AB437" s="205"/>
      <c r="AC437" s="205"/>
      <c r="AD437" s="205"/>
      <c r="AE437" s="205"/>
      <c r="AF437" s="205"/>
      <c r="AG437" s="205" t="s">
        <v>220</v>
      </c>
      <c r="AH437" s="205" t="n">
        <v>0</v>
      </c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</row>
    <row r="438" customFormat="false" ht="22.5" hidden="false" customHeight="false" outlineLevel="1" collapsed="false">
      <c r="A438" s="196" t="n">
        <v>92</v>
      </c>
      <c r="B438" s="197" t="s">
        <v>663</v>
      </c>
      <c r="C438" s="198" t="s">
        <v>664</v>
      </c>
      <c r="D438" s="199" t="s">
        <v>294</v>
      </c>
      <c r="E438" s="200" t="n">
        <v>4.72</v>
      </c>
      <c r="F438" s="201"/>
      <c r="G438" s="202" t="n">
        <f aca="false">ROUND(E438*F438,2)</f>
        <v>0</v>
      </c>
      <c r="H438" s="201"/>
      <c r="I438" s="202" t="n">
        <f aca="false">ROUND(E438*H438,2)</f>
        <v>0</v>
      </c>
      <c r="J438" s="201"/>
      <c r="K438" s="202" t="n">
        <f aca="false">ROUND(E438*J438,2)</f>
        <v>0</v>
      </c>
      <c r="L438" s="202" t="n">
        <v>21</v>
      </c>
      <c r="M438" s="202" t="n">
        <f aca="false">G438*(1+L438/100)</f>
        <v>0</v>
      </c>
      <c r="N438" s="202" t="n">
        <v>0.031</v>
      </c>
      <c r="O438" s="202" t="n">
        <f aca="false">ROUND(E438*N438,2)</f>
        <v>0.15</v>
      </c>
      <c r="P438" s="202" t="n">
        <v>0</v>
      </c>
      <c r="Q438" s="202" t="n">
        <f aca="false">ROUND(E438*P438,2)</f>
        <v>0</v>
      </c>
      <c r="R438" s="202" t="s">
        <v>273</v>
      </c>
      <c r="S438" s="202" t="s">
        <v>213</v>
      </c>
      <c r="T438" s="203" t="s">
        <v>213</v>
      </c>
      <c r="U438" s="204" t="n">
        <v>0.743</v>
      </c>
      <c r="V438" s="204" t="n">
        <f aca="false">ROUND(E438*U438,2)</f>
        <v>3.51</v>
      </c>
      <c r="W438" s="204"/>
      <c r="X438" s="204" t="s">
        <v>165</v>
      </c>
      <c r="Y438" s="205"/>
      <c r="Z438" s="205"/>
      <c r="AA438" s="205"/>
      <c r="AB438" s="205"/>
      <c r="AC438" s="205"/>
      <c r="AD438" s="205"/>
      <c r="AE438" s="205"/>
      <c r="AF438" s="205"/>
      <c r="AG438" s="205" t="s">
        <v>214</v>
      </c>
      <c r="AH438" s="205"/>
      <c r="AI438" s="205"/>
      <c r="AJ438" s="205"/>
      <c r="AK438" s="205"/>
      <c r="AL438" s="205"/>
      <c r="AM438" s="205"/>
      <c r="AN438" s="205"/>
      <c r="AO438" s="205"/>
      <c r="AP438" s="205"/>
      <c r="AQ438" s="205"/>
      <c r="AR438" s="205"/>
      <c r="AS438" s="205"/>
      <c r="AT438" s="205"/>
      <c r="AU438" s="205"/>
      <c r="AV438" s="205"/>
      <c r="AW438" s="205"/>
      <c r="AX438" s="205"/>
      <c r="AY438" s="205"/>
      <c r="AZ438" s="205"/>
      <c r="BA438" s="205"/>
      <c r="BB438" s="205"/>
      <c r="BC438" s="205"/>
      <c r="BD438" s="205"/>
      <c r="BE438" s="205"/>
      <c r="BF438" s="205"/>
      <c r="BG438" s="205"/>
      <c r="BH438" s="205"/>
    </row>
    <row r="439" customFormat="false" ht="12.75" hidden="false" customHeight="false" outlineLevel="1" collapsed="false">
      <c r="A439" s="206"/>
      <c r="B439" s="207"/>
      <c r="C439" s="210" t="s">
        <v>665</v>
      </c>
      <c r="D439" s="211"/>
      <c r="E439" s="212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5"/>
      <c r="Z439" s="205"/>
      <c r="AA439" s="205"/>
      <c r="AB439" s="205"/>
      <c r="AC439" s="205"/>
      <c r="AD439" s="205"/>
      <c r="AE439" s="205"/>
      <c r="AF439" s="205"/>
      <c r="AG439" s="205" t="s">
        <v>220</v>
      </c>
      <c r="AH439" s="205" t="n">
        <v>0</v>
      </c>
      <c r="AI439" s="205"/>
      <c r="AJ439" s="205"/>
      <c r="AK439" s="205"/>
      <c r="AL439" s="205"/>
      <c r="AM439" s="205"/>
      <c r="AN439" s="205"/>
      <c r="AO439" s="205"/>
      <c r="AP439" s="205"/>
      <c r="AQ439" s="205"/>
      <c r="AR439" s="205"/>
      <c r="AS439" s="205"/>
      <c r="AT439" s="205"/>
      <c r="AU439" s="205"/>
      <c r="AV439" s="205"/>
      <c r="AW439" s="205"/>
      <c r="AX439" s="205"/>
      <c r="AY439" s="205"/>
      <c r="AZ439" s="205"/>
      <c r="BA439" s="205"/>
      <c r="BB439" s="205"/>
      <c r="BC439" s="205"/>
      <c r="BD439" s="205"/>
      <c r="BE439" s="205"/>
      <c r="BF439" s="205"/>
      <c r="BG439" s="205"/>
      <c r="BH439" s="205"/>
    </row>
    <row r="440" customFormat="false" ht="12.75" hidden="false" customHeight="false" outlineLevel="1" collapsed="false">
      <c r="A440" s="206"/>
      <c r="B440" s="207"/>
      <c r="C440" s="210" t="s">
        <v>666</v>
      </c>
      <c r="D440" s="211"/>
      <c r="E440" s="212" t="n">
        <v>4.72</v>
      </c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5"/>
      <c r="Z440" s="205"/>
      <c r="AA440" s="205"/>
      <c r="AB440" s="205"/>
      <c r="AC440" s="205"/>
      <c r="AD440" s="205"/>
      <c r="AE440" s="205"/>
      <c r="AF440" s="205"/>
      <c r="AG440" s="205" t="s">
        <v>220</v>
      </c>
      <c r="AH440" s="205" t="n">
        <v>0</v>
      </c>
      <c r="AI440" s="205"/>
      <c r="AJ440" s="205"/>
      <c r="AK440" s="205"/>
      <c r="AL440" s="205"/>
      <c r="AM440" s="205"/>
      <c r="AN440" s="205"/>
      <c r="AO440" s="205"/>
      <c r="AP440" s="205"/>
      <c r="AQ440" s="205"/>
      <c r="AR440" s="205"/>
      <c r="AS440" s="205"/>
      <c r="AT440" s="205"/>
      <c r="AU440" s="205"/>
      <c r="AV440" s="205"/>
      <c r="AW440" s="205"/>
      <c r="AX440" s="205"/>
      <c r="AY440" s="205"/>
      <c r="AZ440" s="205"/>
      <c r="BA440" s="205"/>
      <c r="BB440" s="205"/>
      <c r="BC440" s="205"/>
      <c r="BD440" s="205"/>
      <c r="BE440" s="205"/>
      <c r="BF440" s="205"/>
      <c r="BG440" s="205"/>
      <c r="BH440" s="205"/>
    </row>
    <row r="441" customFormat="false" ht="12.75" hidden="false" customHeight="false" outlineLevel="1" collapsed="false">
      <c r="A441" s="196" t="n">
        <v>93</v>
      </c>
      <c r="B441" s="197" t="s">
        <v>667</v>
      </c>
      <c r="C441" s="198" t="s">
        <v>668</v>
      </c>
      <c r="D441" s="199" t="s">
        <v>380</v>
      </c>
      <c r="E441" s="200" t="n">
        <v>17.1</v>
      </c>
      <c r="F441" s="201"/>
      <c r="G441" s="202" t="n">
        <f aca="false">ROUND(E441*F441,2)</f>
        <v>0</v>
      </c>
      <c r="H441" s="201"/>
      <c r="I441" s="202" t="n">
        <f aca="false">ROUND(E441*H441,2)</f>
        <v>0</v>
      </c>
      <c r="J441" s="201"/>
      <c r="K441" s="202" t="n">
        <f aca="false">ROUND(E441*J441,2)</f>
        <v>0</v>
      </c>
      <c r="L441" s="202" t="n">
        <v>21</v>
      </c>
      <c r="M441" s="202" t="n">
        <f aca="false">G441*(1+L441/100)</f>
        <v>0</v>
      </c>
      <c r="N441" s="202" t="n">
        <v>2E-005</v>
      </c>
      <c r="O441" s="202" t="n">
        <f aca="false">ROUND(E441*N441,2)</f>
        <v>0</v>
      </c>
      <c r="P441" s="202" t="n">
        <v>0</v>
      </c>
      <c r="Q441" s="202" t="n">
        <f aca="false">ROUND(E441*P441,2)</f>
        <v>0</v>
      </c>
      <c r="R441" s="202" t="s">
        <v>273</v>
      </c>
      <c r="S441" s="202" t="s">
        <v>213</v>
      </c>
      <c r="T441" s="203" t="s">
        <v>213</v>
      </c>
      <c r="U441" s="204" t="n">
        <v>0.16</v>
      </c>
      <c r="V441" s="204" t="n">
        <f aca="false">ROUND(E441*U441,2)</f>
        <v>2.74</v>
      </c>
      <c r="W441" s="204"/>
      <c r="X441" s="204" t="s">
        <v>165</v>
      </c>
      <c r="Y441" s="205"/>
      <c r="Z441" s="205"/>
      <c r="AA441" s="205"/>
      <c r="AB441" s="205"/>
      <c r="AC441" s="205"/>
      <c r="AD441" s="205"/>
      <c r="AE441" s="205"/>
      <c r="AF441" s="205"/>
      <c r="AG441" s="205" t="s">
        <v>214</v>
      </c>
      <c r="AH441" s="205"/>
      <c r="AI441" s="205"/>
      <c r="AJ441" s="205"/>
      <c r="AK441" s="205"/>
      <c r="AL441" s="205"/>
      <c r="AM441" s="205"/>
      <c r="AN441" s="205"/>
      <c r="AO441" s="205"/>
      <c r="AP441" s="205"/>
      <c r="AQ441" s="205"/>
      <c r="AR441" s="205"/>
      <c r="AS441" s="205"/>
      <c r="AT441" s="205"/>
      <c r="AU441" s="205"/>
      <c r="AV441" s="205"/>
      <c r="AW441" s="205"/>
      <c r="AX441" s="205"/>
      <c r="AY441" s="205"/>
      <c r="AZ441" s="205"/>
      <c r="BA441" s="205"/>
      <c r="BB441" s="205"/>
      <c r="BC441" s="205"/>
      <c r="BD441" s="205"/>
      <c r="BE441" s="205"/>
      <c r="BF441" s="205"/>
      <c r="BG441" s="205"/>
      <c r="BH441" s="205"/>
    </row>
    <row r="442" customFormat="false" ht="12.75" hidden="false" customHeight="true" outlineLevel="1" collapsed="false">
      <c r="A442" s="206"/>
      <c r="B442" s="207"/>
      <c r="C442" s="208" t="s">
        <v>669</v>
      </c>
      <c r="D442" s="208"/>
      <c r="E442" s="208"/>
      <c r="F442" s="208"/>
      <c r="G442" s="208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5"/>
      <c r="Z442" s="205"/>
      <c r="AA442" s="205"/>
      <c r="AB442" s="205"/>
      <c r="AC442" s="205"/>
      <c r="AD442" s="205"/>
      <c r="AE442" s="205"/>
      <c r="AF442" s="205"/>
      <c r="AG442" s="205" t="s">
        <v>216</v>
      </c>
      <c r="AH442" s="205"/>
      <c r="AI442" s="205"/>
      <c r="AJ442" s="205"/>
      <c r="AK442" s="205"/>
      <c r="AL442" s="205"/>
      <c r="AM442" s="205"/>
      <c r="AN442" s="205"/>
      <c r="AO442" s="205"/>
      <c r="AP442" s="205"/>
      <c r="AQ442" s="205"/>
      <c r="AR442" s="205"/>
      <c r="AS442" s="205"/>
      <c r="AT442" s="205"/>
      <c r="AU442" s="205"/>
      <c r="AV442" s="205"/>
      <c r="AW442" s="205"/>
      <c r="AX442" s="205"/>
      <c r="AY442" s="205"/>
      <c r="AZ442" s="205"/>
      <c r="BA442" s="205"/>
      <c r="BB442" s="205"/>
      <c r="BC442" s="205"/>
      <c r="BD442" s="205"/>
      <c r="BE442" s="205"/>
      <c r="BF442" s="205"/>
      <c r="BG442" s="205"/>
      <c r="BH442" s="205"/>
    </row>
    <row r="443" customFormat="false" ht="12.75" hidden="false" customHeight="true" outlineLevel="1" collapsed="false">
      <c r="A443" s="206"/>
      <c r="B443" s="207"/>
      <c r="C443" s="209" t="s">
        <v>669</v>
      </c>
      <c r="D443" s="209"/>
      <c r="E443" s="209"/>
      <c r="F443" s="209"/>
      <c r="G443" s="209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5"/>
      <c r="Z443" s="205"/>
      <c r="AA443" s="205"/>
      <c r="AB443" s="205"/>
      <c r="AC443" s="205"/>
      <c r="AD443" s="205"/>
      <c r="AE443" s="205"/>
      <c r="AF443" s="205"/>
      <c r="AG443" s="205" t="s">
        <v>217</v>
      </c>
      <c r="AH443" s="205"/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</row>
    <row r="444" customFormat="false" ht="12.75" hidden="false" customHeight="false" outlineLevel="1" collapsed="false">
      <c r="A444" s="206"/>
      <c r="B444" s="207"/>
      <c r="C444" s="210" t="s">
        <v>670</v>
      </c>
      <c r="D444" s="211"/>
      <c r="E444" s="212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5"/>
      <c r="Z444" s="205"/>
      <c r="AA444" s="205"/>
      <c r="AB444" s="205"/>
      <c r="AC444" s="205"/>
      <c r="AD444" s="205"/>
      <c r="AE444" s="205"/>
      <c r="AF444" s="205"/>
      <c r="AG444" s="205" t="s">
        <v>220</v>
      </c>
      <c r="AH444" s="205" t="n">
        <v>0</v>
      </c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</row>
    <row r="445" customFormat="false" ht="12.75" hidden="false" customHeight="false" outlineLevel="1" collapsed="false">
      <c r="A445" s="206"/>
      <c r="B445" s="207"/>
      <c r="C445" s="210" t="s">
        <v>671</v>
      </c>
      <c r="D445" s="211"/>
      <c r="E445" s="212" t="n">
        <v>17.1</v>
      </c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5"/>
      <c r="Z445" s="205"/>
      <c r="AA445" s="205"/>
      <c r="AB445" s="205"/>
      <c r="AC445" s="205"/>
      <c r="AD445" s="205"/>
      <c r="AE445" s="205"/>
      <c r="AF445" s="205"/>
      <c r="AG445" s="205" t="s">
        <v>220</v>
      </c>
      <c r="AH445" s="205" t="n">
        <v>0</v>
      </c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</row>
    <row r="446" customFormat="false" ht="12.75" hidden="false" customHeight="false" outlineLevel="1" collapsed="false">
      <c r="A446" s="196" t="n">
        <v>94</v>
      </c>
      <c r="B446" s="197" t="s">
        <v>672</v>
      </c>
      <c r="C446" s="198" t="s">
        <v>673</v>
      </c>
      <c r="D446" s="199" t="s">
        <v>380</v>
      </c>
      <c r="E446" s="200" t="n">
        <v>4</v>
      </c>
      <c r="F446" s="201"/>
      <c r="G446" s="202" t="n">
        <f aca="false">ROUND(E446*F446,2)</f>
        <v>0</v>
      </c>
      <c r="H446" s="201"/>
      <c r="I446" s="202" t="n">
        <f aca="false">ROUND(E446*H446,2)</f>
        <v>0</v>
      </c>
      <c r="J446" s="201"/>
      <c r="K446" s="202" t="n">
        <f aca="false">ROUND(E446*J446,2)</f>
        <v>0</v>
      </c>
      <c r="L446" s="202" t="n">
        <v>21</v>
      </c>
      <c r="M446" s="202" t="n">
        <f aca="false">G446*(1+L446/100)</f>
        <v>0</v>
      </c>
      <c r="N446" s="202" t="n">
        <v>0.00011</v>
      </c>
      <c r="O446" s="202" t="n">
        <f aca="false">ROUND(E446*N446,2)</f>
        <v>0</v>
      </c>
      <c r="P446" s="202" t="n">
        <v>0</v>
      </c>
      <c r="Q446" s="202" t="n">
        <f aca="false">ROUND(E446*P446,2)</f>
        <v>0</v>
      </c>
      <c r="R446" s="202" t="s">
        <v>273</v>
      </c>
      <c r="S446" s="202" t="s">
        <v>213</v>
      </c>
      <c r="T446" s="203" t="s">
        <v>213</v>
      </c>
      <c r="U446" s="204" t="n">
        <v>0.16</v>
      </c>
      <c r="V446" s="204" t="n">
        <f aca="false">ROUND(E446*U446,2)</f>
        <v>0.64</v>
      </c>
      <c r="W446" s="204"/>
      <c r="X446" s="204" t="s">
        <v>165</v>
      </c>
      <c r="Y446" s="205"/>
      <c r="Z446" s="205"/>
      <c r="AA446" s="205"/>
      <c r="AB446" s="205"/>
      <c r="AC446" s="205"/>
      <c r="AD446" s="205"/>
      <c r="AE446" s="205"/>
      <c r="AF446" s="205"/>
      <c r="AG446" s="205" t="s">
        <v>214</v>
      </c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</row>
    <row r="447" customFormat="false" ht="12.75" hidden="false" customHeight="true" outlineLevel="1" collapsed="false">
      <c r="A447" s="206"/>
      <c r="B447" s="207"/>
      <c r="C447" s="208" t="s">
        <v>669</v>
      </c>
      <c r="D447" s="208"/>
      <c r="E447" s="208"/>
      <c r="F447" s="208"/>
      <c r="G447" s="208"/>
      <c r="H447" s="204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5"/>
      <c r="Z447" s="205"/>
      <c r="AA447" s="205"/>
      <c r="AB447" s="205"/>
      <c r="AC447" s="205"/>
      <c r="AD447" s="205"/>
      <c r="AE447" s="205"/>
      <c r="AF447" s="205"/>
      <c r="AG447" s="205" t="s">
        <v>216</v>
      </c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</row>
    <row r="448" customFormat="false" ht="12.75" hidden="false" customHeight="true" outlineLevel="1" collapsed="false">
      <c r="A448" s="206"/>
      <c r="B448" s="207"/>
      <c r="C448" s="209" t="s">
        <v>669</v>
      </c>
      <c r="D448" s="209"/>
      <c r="E448" s="209"/>
      <c r="F448" s="209"/>
      <c r="G448" s="209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5"/>
      <c r="Z448" s="205"/>
      <c r="AA448" s="205"/>
      <c r="AB448" s="205"/>
      <c r="AC448" s="205"/>
      <c r="AD448" s="205"/>
      <c r="AE448" s="205"/>
      <c r="AF448" s="205"/>
      <c r="AG448" s="205" t="s">
        <v>217</v>
      </c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</row>
    <row r="449" customFormat="false" ht="12.75" hidden="false" customHeight="false" outlineLevel="1" collapsed="false">
      <c r="A449" s="196" t="n">
        <v>95</v>
      </c>
      <c r="B449" s="197" t="s">
        <v>674</v>
      </c>
      <c r="C449" s="198" t="s">
        <v>675</v>
      </c>
      <c r="D449" s="199" t="s">
        <v>380</v>
      </c>
      <c r="E449" s="200" t="n">
        <v>1</v>
      </c>
      <c r="F449" s="201"/>
      <c r="G449" s="202" t="n">
        <f aca="false">ROUND(E449*F449,2)</f>
        <v>0</v>
      </c>
      <c r="H449" s="201"/>
      <c r="I449" s="202" t="n">
        <f aca="false">ROUND(E449*H449,2)</f>
        <v>0</v>
      </c>
      <c r="J449" s="201"/>
      <c r="K449" s="202" t="n">
        <f aca="false">ROUND(E449*J449,2)</f>
        <v>0</v>
      </c>
      <c r="L449" s="202" t="n">
        <v>21</v>
      </c>
      <c r="M449" s="202" t="n">
        <f aca="false">G449*(1+L449/100)</f>
        <v>0</v>
      </c>
      <c r="N449" s="202" t="n">
        <v>7E-005</v>
      </c>
      <c r="O449" s="202" t="n">
        <f aca="false">ROUND(E449*N449,2)</f>
        <v>0</v>
      </c>
      <c r="P449" s="202" t="n">
        <v>0</v>
      </c>
      <c r="Q449" s="202" t="n">
        <f aca="false">ROUND(E449*P449,2)</f>
        <v>0</v>
      </c>
      <c r="R449" s="202" t="s">
        <v>273</v>
      </c>
      <c r="S449" s="202" t="s">
        <v>213</v>
      </c>
      <c r="T449" s="203" t="s">
        <v>213</v>
      </c>
      <c r="U449" s="204" t="n">
        <v>0.16</v>
      </c>
      <c r="V449" s="204" t="n">
        <f aca="false">ROUND(E449*U449,2)</f>
        <v>0.16</v>
      </c>
      <c r="W449" s="204"/>
      <c r="X449" s="204" t="s">
        <v>165</v>
      </c>
      <c r="Y449" s="205"/>
      <c r="Z449" s="205"/>
      <c r="AA449" s="205"/>
      <c r="AB449" s="205"/>
      <c r="AC449" s="205"/>
      <c r="AD449" s="205"/>
      <c r="AE449" s="205"/>
      <c r="AF449" s="205"/>
      <c r="AG449" s="205" t="s">
        <v>214</v>
      </c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</row>
    <row r="450" customFormat="false" ht="12.75" hidden="false" customHeight="true" outlineLevel="1" collapsed="false">
      <c r="A450" s="206"/>
      <c r="B450" s="207"/>
      <c r="C450" s="208" t="s">
        <v>669</v>
      </c>
      <c r="D450" s="208"/>
      <c r="E450" s="208"/>
      <c r="F450" s="208"/>
      <c r="G450" s="208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5"/>
      <c r="Z450" s="205"/>
      <c r="AA450" s="205"/>
      <c r="AB450" s="205"/>
      <c r="AC450" s="205"/>
      <c r="AD450" s="205"/>
      <c r="AE450" s="205"/>
      <c r="AF450" s="205"/>
      <c r="AG450" s="205" t="s">
        <v>216</v>
      </c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</row>
    <row r="451" customFormat="false" ht="12.75" hidden="false" customHeight="true" outlineLevel="1" collapsed="false">
      <c r="A451" s="206"/>
      <c r="B451" s="207"/>
      <c r="C451" s="209" t="s">
        <v>669</v>
      </c>
      <c r="D451" s="209"/>
      <c r="E451" s="209"/>
      <c r="F451" s="209"/>
      <c r="G451" s="209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5"/>
      <c r="Z451" s="205"/>
      <c r="AA451" s="205"/>
      <c r="AB451" s="205"/>
      <c r="AC451" s="205"/>
      <c r="AD451" s="205"/>
      <c r="AE451" s="205"/>
      <c r="AF451" s="205"/>
      <c r="AG451" s="205" t="s">
        <v>217</v>
      </c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</row>
    <row r="452" customFormat="false" ht="22.5" hidden="false" customHeight="false" outlineLevel="1" collapsed="false">
      <c r="A452" s="196" t="n">
        <v>96</v>
      </c>
      <c r="B452" s="197" t="s">
        <v>676</v>
      </c>
      <c r="C452" s="198" t="s">
        <v>677</v>
      </c>
      <c r="D452" s="199" t="s">
        <v>294</v>
      </c>
      <c r="E452" s="200" t="n">
        <v>3.375</v>
      </c>
      <c r="F452" s="201"/>
      <c r="G452" s="202" t="n">
        <f aca="false">ROUND(E452*F452,2)</f>
        <v>0</v>
      </c>
      <c r="H452" s="201"/>
      <c r="I452" s="202" t="n">
        <f aca="false">ROUND(E452*H452,2)</f>
        <v>0</v>
      </c>
      <c r="J452" s="201"/>
      <c r="K452" s="202" t="n">
        <f aca="false">ROUND(E452*J452,2)</f>
        <v>0</v>
      </c>
      <c r="L452" s="202" t="n">
        <v>21</v>
      </c>
      <c r="M452" s="202" t="n">
        <f aca="false">G452*(1+L452/100)</f>
        <v>0</v>
      </c>
      <c r="N452" s="202" t="n">
        <v>0.00618</v>
      </c>
      <c r="O452" s="202" t="n">
        <f aca="false">ROUND(E452*N452,2)</f>
        <v>0.02</v>
      </c>
      <c r="P452" s="202" t="n">
        <v>0</v>
      </c>
      <c r="Q452" s="202" t="n">
        <f aca="false">ROUND(E452*P452,2)</f>
        <v>0</v>
      </c>
      <c r="R452" s="202" t="s">
        <v>273</v>
      </c>
      <c r="S452" s="202" t="s">
        <v>213</v>
      </c>
      <c r="T452" s="203" t="s">
        <v>213</v>
      </c>
      <c r="U452" s="204" t="n">
        <v>0.5</v>
      </c>
      <c r="V452" s="204" t="n">
        <f aca="false">ROUND(E452*U452,2)</f>
        <v>1.69</v>
      </c>
      <c r="W452" s="204"/>
      <c r="X452" s="204" t="s">
        <v>165</v>
      </c>
      <c r="Y452" s="205"/>
      <c r="Z452" s="205"/>
      <c r="AA452" s="205"/>
      <c r="AB452" s="205"/>
      <c r="AC452" s="205"/>
      <c r="AD452" s="205"/>
      <c r="AE452" s="205"/>
      <c r="AF452" s="205"/>
      <c r="AG452" s="205" t="s">
        <v>214</v>
      </c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</row>
    <row r="453" customFormat="false" ht="12.75" hidden="false" customHeight="false" outlineLevel="1" collapsed="false">
      <c r="A453" s="206"/>
      <c r="B453" s="207"/>
      <c r="C453" s="210" t="s">
        <v>642</v>
      </c>
      <c r="D453" s="211"/>
      <c r="E453" s="212"/>
      <c r="F453" s="204"/>
      <c r="G453" s="204"/>
      <c r="H453" s="204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5"/>
      <c r="Z453" s="205"/>
      <c r="AA453" s="205"/>
      <c r="AB453" s="205"/>
      <c r="AC453" s="205"/>
      <c r="AD453" s="205"/>
      <c r="AE453" s="205"/>
      <c r="AF453" s="205"/>
      <c r="AG453" s="205" t="s">
        <v>220</v>
      </c>
      <c r="AH453" s="205" t="n">
        <v>0</v>
      </c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</row>
    <row r="454" customFormat="false" ht="12.75" hidden="false" customHeight="false" outlineLevel="1" collapsed="false">
      <c r="A454" s="206"/>
      <c r="B454" s="207"/>
      <c r="C454" s="210" t="s">
        <v>643</v>
      </c>
      <c r="D454" s="211"/>
      <c r="E454" s="212" t="n">
        <v>3.38</v>
      </c>
      <c r="F454" s="204"/>
      <c r="G454" s="204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5"/>
      <c r="Z454" s="205"/>
      <c r="AA454" s="205"/>
      <c r="AB454" s="205"/>
      <c r="AC454" s="205"/>
      <c r="AD454" s="205"/>
      <c r="AE454" s="205"/>
      <c r="AF454" s="205"/>
      <c r="AG454" s="205" t="s">
        <v>220</v>
      </c>
      <c r="AH454" s="205" t="n">
        <v>0</v>
      </c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</row>
    <row r="455" customFormat="false" ht="22.5" hidden="false" customHeight="false" outlineLevel="1" collapsed="false">
      <c r="A455" s="196" t="n">
        <v>97</v>
      </c>
      <c r="B455" s="197" t="s">
        <v>678</v>
      </c>
      <c r="C455" s="198" t="s">
        <v>679</v>
      </c>
      <c r="D455" s="199" t="s">
        <v>294</v>
      </c>
      <c r="E455" s="200" t="n">
        <v>15</v>
      </c>
      <c r="F455" s="201"/>
      <c r="G455" s="202" t="n">
        <f aca="false">ROUND(E455*F455,2)</f>
        <v>0</v>
      </c>
      <c r="H455" s="201"/>
      <c r="I455" s="202" t="n">
        <f aca="false">ROUND(E455*H455,2)</f>
        <v>0</v>
      </c>
      <c r="J455" s="201"/>
      <c r="K455" s="202" t="n">
        <f aca="false">ROUND(E455*J455,2)</f>
        <v>0</v>
      </c>
      <c r="L455" s="202" t="n">
        <v>21</v>
      </c>
      <c r="M455" s="202" t="n">
        <f aca="false">G455*(1+L455/100)</f>
        <v>0</v>
      </c>
      <c r="N455" s="202" t="n">
        <v>0.03575</v>
      </c>
      <c r="O455" s="202" t="n">
        <f aca="false">ROUND(E455*N455,2)</f>
        <v>0.54</v>
      </c>
      <c r="P455" s="202" t="n">
        <v>0</v>
      </c>
      <c r="Q455" s="202" t="n">
        <f aca="false">ROUND(E455*P455,2)</f>
        <v>0</v>
      </c>
      <c r="R455" s="202" t="s">
        <v>273</v>
      </c>
      <c r="S455" s="202" t="s">
        <v>213</v>
      </c>
      <c r="T455" s="203" t="s">
        <v>213</v>
      </c>
      <c r="U455" s="204" t="n">
        <v>0.801</v>
      </c>
      <c r="V455" s="204" t="n">
        <f aca="false">ROUND(E455*U455,2)</f>
        <v>12.02</v>
      </c>
      <c r="W455" s="204"/>
      <c r="X455" s="204" t="s">
        <v>165</v>
      </c>
      <c r="Y455" s="205"/>
      <c r="Z455" s="205"/>
      <c r="AA455" s="205"/>
      <c r="AB455" s="205"/>
      <c r="AC455" s="205"/>
      <c r="AD455" s="205"/>
      <c r="AE455" s="205"/>
      <c r="AF455" s="205"/>
      <c r="AG455" s="205" t="s">
        <v>214</v>
      </c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</row>
    <row r="456" customFormat="false" ht="12.75" hidden="false" customHeight="true" outlineLevel="1" collapsed="false">
      <c r="A456" s="206"/>
      <c r="B456" s="207"/>
      <c r="C456" s="208" t="s">
        <v>680</v>
      </c>
      <c r="D456" s="208"/>
      <c r="E456" s="208"/>
      <c r="F456" s="208"/>
      <c r="G456" s="208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5"/>
      <c r="Z456" s="205"/>
      <c r="AA456" s="205"/>
      <c r="AB456" s="205"/>
      <c r="AC456" s="205"/>
      <c r="AD456" s="205"/>
      <c r="AE456" s="205"/>
      <c r="AF456" s="205"/>
      <c r="AG456" s="205" t="s">
        <v>216</v>
      </c>
      <c r="AH456" s="205"/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5"/>
      <c r="BB456" s="205"/>
      <c r="BC456" s="205"/>
      <c r="BD456" s="205"/>
      <c r="BE456" s="205"/>
      <c r="BF456" s="205"/>
      <c r="BG456" s="205"/>
      <c r="BH456" s="205"/>
    </row>
    <row r="457" customFormat="false" ht="12.75" hidden="false" customHeight="true" outlineLevel="1" collapsed="false">
      <c r="A457" s="206"/>
      <c r="B457" s="207"/>
      <c r="C457" s="209" t="s">
        <v>680</v>
      </c>
      <c r="D457" s="209"/>
      <c r="E457" s="209"/>
      <c r="F457" s="209"/>
      <c r="G457" s="209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5"/>
      <c r="Z457" s="205"/>
      <c r="AA457" s="205"/>
      <c r="AB457" s="205"/>
      <c r="AC457" s="205"/>
      <c r="AD457" s="205"/>
      <c r="AE457" s="205"/>
      <c r="AF457" s="205"/>
      <c r="AG457" s="205" t="s">
        <v>217</v>
      </c>
      <c r="AH457" s="205"/>
      <c r="AI457" s="205"/>
      <c r="AJ457" s="205"/>
      <c r="AK457" s="205"/>
      <c r="AL457" s="205"/>
      <c r="AM457" s="205"/>
      <c r="AN457" s="205"/>
      <c r="AO457" s="205"/>
      <c r="AP457" s="205"/>
      <c r="AQ457" s="205"/>
      <c r="AR457" s="205"/>
      <c r="AS457" s="205"/>
      <c r="AT457" s="205"/>
      <c r="AU457" s="205"/>
      <c r="AV457" s="205"/>
      <c r="AW457" s="205"/>
      <c r="AX457" s="205"/>
      <c r="AY457" s="205"/>
      <c r="AZ457" s="205"/>
      <c r="BA457" s="205"/>
      <c r="BB457" s="205"/>
      <c r="BC457" s="205"/>
      <c r="BD457" s="205"/>
      <c r="BE457" s="205"/>
      <c r="BF457" s="205"/>
      <c r="BG457" s="205"/>
      <c r="BH457" s="205"/>
    </row>
    <row r="458" customFormat="false" ht="12.75" hidden="false" customHeight="false" outlineLevel="1" collapsed="false">
      <c r="A458" s="206"/>
      <c r="B458" s="207"/>
      <c r="C458" s="210" t="s">
        <v>602</v>
      </c>
      <c r="D458" s="211"/>
      <c r="E458" s="212"/>
      <c r="F458" s="204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5"/>
      <c r="Z458" s="205"/>
      <c r="AA458" s="205"/>
      <c r="AB458" s="205"/>
      <c r="AC458" s="205"/>
      <c r="AD458" s="205"/>
      <c r="AE458" s="205"/>
      <c r="AF458" s="205"/>
      <c r="AG458" s="205" t="s">
        <v>220</v>
      </c>
      <c r="AH458" s="205" t="n">
        <v>0</v>
      </c>
      <c r="AI458" s="205"/>
      <c r="AJ458" s="205"/>
      <c r="AK458" s="205"/>
      <c r="AL458" s="205"/>
      <c r="AM458" s="205"/>
      <c r="AN458" s="205"/>
      <c r="AO458" s="205"/>
      <c r="AP458" s="205"/>
      <c r="AQ458" s="205"/>
      <c r="AR458" s="205"/>
      <c r="AS458" s="205"/>
      <c r="AT458" s="205"/>
      <c r="AU458" s="205"/>
      <c r="AV458" s="205"/>
      <c r="AW458" s="205"/>
      <c r="AX458" s="205"/>
      <c r="AY458" s="205"/>
      <c r="AZ458" s="205"/>
      <c r="BA458" s="205"/>
      <c r="BB458" s="205"/>
      <c r="BC458" s="205"/>
      <c r="BD458" s="205"/>
      <c r="BE458" s="205"/>
      <c r="BF458" s="205"/>
      <c r="BG458" s="205"/>
      <c r="BH458" s="205"/>
    </row>
    <row r="459" customFormat="false" ht="12.75" hidden="false" customHeight="false" outlineLevel="1" collapsed="false">
      <c r="A459" s="206"/>
      <c r="B459" s="207"/>
      <c r="C459" s="210" t="s">
        <v>681</v>
      </c>
      <c r="D459" s="211"/>
      <c r="E459" s="212" t="n">
        <v>15</v>
      </c>
      <c r="F459" s="204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5"/>
      <c r="Z459" s="205"/>
      <c r="AA459" s="205"/>
      <c r="AB459" s="205"/>
      <c r="AC459" s="205"/>
      <c r="AD459" s="205"/>
      <c r="AE459" s="205"/>
      <c r="AF459" s="205"/>
      <c r="AG459" s="205" t="s">
        <v>220</v>
      </c>
      <c r="AH459" s="205" t="n">
        <v>0</v>
      </c>
      <c r="AI459" s="205"/>
      <c r="AJ459" s="205"/>
      <c r="AK459" s="205"/>
      <c r="AL459" s="205"/>
      <c r="AM459" s="205"/>
      <c r="AN459" s="205"/>
      <c r="AO459" s="205"/>
      <c r="AP459" s="205"/>
      <c r="AQ459" s="205"/>
      <c r="AR459" s="205"/>
      <c r="AS459" s="205"/>
      <c r="AT459" s="205"/>
      <c r="AU459" s="205"/>
      <c r="AV459" s="205"/>
      <c r="AW459" s="205"/>
      <c r="AX459" s="205"/>
      <c r="AY459" s="205"/>
      <c r="AZ459" s="205"/>
      <c r="BA459" s="205"/>
      <c r="BB459" s="205"/>
      <c r="BC459" s="205"/>
      <c r="BD459" s="205"/>
      <c r="BE459" s="205"/>
      <c r="BF459" s="205"/>
      <c r="BG459" s="205"/>
      <c r="BH459" s="205"/>
    </row>
    <row r="460" customFormat="false" ht="33.75" hidden="false" customHeight="false" outlineLevel="1" collapsed="false">
      <c r="A460" s="196" t="n">
        <v>98</v>
      </c>
      <c r="B460" s="197" t="s">
        <v>682</v>
      </c>
      <c r="C460" s="198" t="s">
        <v>683</v>
      </c>
      <c r="D460" s="199" t="s">
        <v>294</v>
      </c>
      <c r="E460" s="200" t="n">
        <v>5</v>
      </c>
      <c r="F460" s="201"/>
      <c r="G460" s="202" t="n">
        <f aca="false">ROUND(E460*F460,2)</f>
        <v>0</v>
      </c>
      <c r="H460" s="201"/>
      <c r="I460" s="202" t="n">
        <f aca="false">ROUND(E460*H460,2)</f>
        <v>0</v>
      </c>
      <c r="J460" s="201"/>
      <c r="K460" s="202" t="n">
        <f aca="false">ROUND(E460*J460,2)</f>
        <v>0</v>
      </c>
      <c r="L460" s="202" t="n">
        <v>21</v>
      </c>
      <c r="M460" s="202" t="n">
        <f aca="false">G460*(1+L460/100)</f>
        <v>0</v>
      </c>
      <c r="N460" s="202" t="n">
        <v>0.0572</v>
      </c>
      <c r="O460" s="202" t="n">
        <f aca="false">ROUND(E460*N460,2)</f>
        <v>0.29</v>
      </c>
      <c r="P460" s="202" t="n">
        <v>0</v>
      </c>
      <c r="Q460" s="202" t="n">
        <f aca="false">ROUND(E460*P460,2)</f>
        <v>0</v>
      </c>
      <c r="R460" s="202" t="s">
        <v>273</v>
      </c>
      <c r="S460" s="202" t="s">
        <v>213</v>
      </c>
      <c r="T460" s="203" t="s">
        <v>213</v>
      </c>
      <c r="U460" s="204" t="n">
        <v>0.976</v>
      </c>
      <c r="V460" s="204" t="n">
        <f aca="false">ROUND(E460*U460,2)</f>
        <v>4.88</v>
      </c>
      <c r="W460" s="204"/>
      <c r="X460" s="204" t="s">
        <v>165</v>
      </c>
      <c r="Y460" s="205"/>
      <c r="Z460" s="205"/>
      <c r="AA460" s="205"/>
      <c r="AB460" s="205"/>
      <c r="AC460" s="205"/>
      <c r="AD460" s="205"/>
      <c r="AE460" s="205"/>
      <c r="AF460" s="205"/>
      <c r="AG460" s="205" t="s">
        <v>214</v>
      </c>
      <c r="AH460" s="205"/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205"/>
      <c r="BG460" s="205"/>
      <c r="BH460" s="205"/>
    </row>
    <row r="461" customFormat="false" ht="12.75" hidden="false" customHeight="true" outlineLevel="1" collapsed="false">
      <c r="A461" s="206"/>
      <c r="B461" s="207"/>
      <c r="C461" s="208" t="s">
        <v>680</v>
      </c>
      <c r="D461" s="208"/>
      <c r="E461" s="208"/>
      <c r="F461" s="208"/>
      <c r="G461" s="208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5"/>
      <c r="Z461" s="205"/>
      <c r="AA461" s="205"/>
      <c r="AB461" s="205"/>
      <c r="AC461" s="205"/>
      <c r="AD461" s="205"/>
      <c r="AE461" s="205"/>
      <c r="AF461" s="205"/>
      <c r="AG461" s="205" t="s">
        <v>216</v>
      </c>
      <c r="AH461" s="205"/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</row>
    <row r="462" customFormat="false" ht="12.75" hidden="false" customHeight="true" outlineLevel="1" collapsed="false">
      <c r="A462" s="206"/>
      <c r="B462" s="207"/>
      <c r="C462" s="209" t="s">
        <v>680</v>
      </c>
      <c r="D462" s="209"/>
      <c r="E462" s="209"/>
      <c r="F462" s="209"/>
      <c r="G462" s="209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5"/>
      <c r="Z462" s="205"/>
      <c r="AA462" s="205"/>
      <c r="AB462" s="205"/>
      <c r="AC462" s="205"/>
      <c r="AD462" s="205"/>
      <c r="AE462" s="205"/>
      <c r="AF462" s="205"/>
      <c r="AG462" s="205" t="s">
        <v>217</v>
      </c>
      <c r="AH462" s="205"/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</row>
    <row r="463" customFormat="false" ht="12.75" hidden="false" customHeight="false" outlineLevel="1" collapsed="false">
      <c r="A463" s="206"/>
      <c r="B463" s="207"/>
      <c r="C463" s="210" t="s">
        <v>684</v>
      </c>
      <c r="D463" s="211"/>
      <c r="E463" s="212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5"/>
      <c r="Z463" s="205"/>
      <c r="AA463" s="205"/>
      <c r="AB463" s="205"/>
      <c r="AC463" s="205"/>
      <c r="AD463" s="205"/>
      <c r="AE463" s="205"/>
      <c r="AF463" s="205"/>
      <c r="AG463" s="205" t="s">
        <v>220</v>
      </c>
      <c r="AH463" s="205" t="n">
        <v>0</v>
      </c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</row>
    <row r="464" customFormat="false" ht="12.75" hidden="false" customHeight="false" outlineLevel="1" collapsed="false">
      <c r="A464" s="206"/>
      <c r="B464" s="207"/>
      <c r="C464" s="210" t="s">
        <v>85</v>
      </c>
      <c r="D464" s="211"/>
      <c r="E464" s="212" t="n">
        <v>5</v>
      </c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5"/>
      <c r="Z464" s="205"/>
      <c r="AA464" s="205"/>
      <c r="AB464" s="205"/>
      <c r="AC464" s="205"/>
      <c r="AD464" s="205"/>
      <c r="AE464" s="205"/>
      <c r="AF464" s="205"/>
      <c r="AG464" s="205" t="s">
        <v>220</v>
      </c>
      <c r="AH464" s="205" t="n">
        <v>0</v>
      </c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</row>
    <row r="465" customFormat="false" ht="33.75" hidden="false" customHeight="false" outlineLevel="1" collapsed="false">
      <c r="A465" s="196" t="n">
        <v>99</v>
      </c>
      <c r="B465" s="197" t="s">
        <v>685</v>
      </c>
      <c r="C465" s="198" t="s">
        <v>686</v>
      </c>
      <c r="D465" s="199" t="s">
        <v>294</v>
      </c>
      <c r="E465" s="200" t="n">
        <v>2.9</v>
      </c>
      <c r="F465" s="201"/>
      <c r="G465" s="202" t="n">
        <f aca="false">ROUND(E465*F465,2)</f>
        <v>0</v>
      </c>
      <c r="H465" s="201"/>
      <c r="I465" s="202" t="n">
        <f aca="false">ROUND(E465*H465,2)</f>
        <v>0</v>
      </c>
      <c r="J465" s="201"/>
      <c r="K465" s="202" t="n">
        <f aca="false">ROUND(E465*J465,2)</f>
        <v>0</v>
      </c>
      <c r="L465" s="202" t="n">
        <v>21</v>
      </c>
      <c r="M465" s="202" t="n">
        <f aca="false">G465*(1+L465/100)</f>
        <v>0</v>
      </c>
      <c r="N465" s="202" t="n">
        <v>0.0639</v>
      </c>
      <c r="O465" s="202" t="n">
        <f aca="false">ROUND(E465*N465,2)</f>
        <v>0.19</v>
      </c>
      <c r="P465" s="202" t="n">
        <v>0</v>
      </c>
      <c r="Q465" s="202" t="n">
        <f aca="false">ROUND(E465*P465,2)</f>
        <v>0</v>
      </c>
      <c r="R465" s="202" t="s">
        <v>273</v>
      </c>
      <c r="S465" s="202" t="s">
        <v>213</v>
      </c>
      <c r="T465" s="203" t="s">
        <v>213</v>
      </c>
      <c r="U465" s="204" t="n">
        <v>1.28376</v>
      </c>
      <c r="V465" s="204" t="n">
        <f aca="false">ROUND(E465*U465,2)</f>
        <v>3.72</v>
      </c>
      <c r="W465" s="204"/>
      <c r="X465" s="204" t="s">
        <v>165</v>
      </c>
      <c r="Y465" s="205"/>
      <c r="Z465" s="205"/>
      <c r="AA465" s="205"/>
      <c r="AB465" s="205"/>
      <c r="AC465" s="205"/>
      <c r="AD465" s="205"/>
      <c r="AE465" s="205"/>
      <c r="AF465" s="205"/>
      <c r="AG465" s="205" t="s">
        <v>214</v>
      </c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</row>
    <row r="466" customFormat="false" ht="12.75" hidden="false" customHeight="true" outlineLevel="1" collapsed="false">
      <c r="A466" s="206"/>
      <c r="B466" s="207"/>
      <c r="C466" s="208" t="s">
        <v>680</v>
      </c>
      <c r="D466" s="208"/>
      <c r="E466" s="208"/>
      <c r="F466" s="208"/>
      <c r="G466" s="208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5"/>
      <c r="Z466" s="205"/>
      <c r="AA466" s="205"/>
      <c r="AB466" s="205"/>
      <c r="AC466" s="205"/>
      <c r="AD466" s="205"/>
      <c r="AE466" s="205"/>
      <c r="AF466" s="205"/>
      <c r="AG466" s="205" t="s">
        <v>216</v>
      </c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</row>
    <row r="467" customFormat="false" ht="12.75" hidden="false" customHeight="true" outlineLevel="1" collapsed="false">
      <c r="A467" s="206"/>
      <c r="B467" s="207"/>
      <c r="C467" s="209" t="s">
        <v>680</v>
      </c>
      <c r="D467" s="209"/>
      <c r="E467" s="209"/>
      <c r="F467" s="209"/>
      <c r="G467" s="209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5"/>
      <c r="Z467" s="205"/>
      <c r="AA467" s="205"/>
      <c r="AB467" s="205"/>
      <c r="AC467" s="205"/>
      <c r="AD467" s="205"/>
      <c r="AE467" s="205"/>
      <c r="AF467" s="205"/>
      <c r="AG467" s="205" t="s">
        <v>217</v>
      </c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</row>
    <row r="468" customFormat="false" ht="12.75" hidden="false" customHeight="false" outlineLevel="1" collapsed="false">
      <c r="A468" s="206"/>
      <c r="B468" s="207"/>
      <c r="C468" s="210" t="s">
        <v>687</v>
      </c>
      <c r="D468" s="211"/>
      <c r="E468" s="212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5"/>
      <c r="Z468" s="205"/>
      <c r="AA468" s="205"/>
      <c r="AB468" s="205"/>
      <c r="AC468" s="205"/>
      <c r="AD468" s="205"/>
      <c r="AE468" s="205"/>
      <c r="AF468" s="205"/>
      <c r="AG468" s="205" t="s">
        <v>220</v>
      </c>
      <c r="AH468" s="205" t="n">
        <v>0</v>
      </c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</row>
    <row r="469" customFormat="false" ht="12.75" hidden="false" customHeight="false" outlineLevel="1" collapsed="false">
      <c r="A469" s="206"/>
      <c r="B469" s="207"/>
      <c r="C469" s="210" t="s">
        <v>688</v>
      </c>
      <c r="D469" s="211"/>
      <c r="E469" s="212" t="n">
        <v>2.9</v>
      </c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5"/>
      <c r="Z469" s="205"/>
      <c r="AA469" s="205"/>
      <c r="AB469" s="205"/>
      <c r="AC469" s="205"/>
      <c r="AD469" s="205"/>
      <c r="AE469" s="205"/>
      <c r="AF469" s="205"/>
      <c r="AG469" s="205" t="s">
        <v>220</v>
      </c>
      <c r="AH469" s="205" t="n">
        <v>0</v>
      </c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</row>
    <row r="470" customFormat="false" ht="12.75" hidden="false" customHeight="false" outlineLevel="0" collapsed="false">
      <c r="A470" s="188" t="s">
        <v>207</v>
      </c>
      <c r="B470" s="189" t="s">
        <v>92</v>
      </c>
      <c r="C470" s="190" t="s">
        <v>93</v>
      </c>
      <c r="D470" s="191"/>
      <c r="E470" s="192"/>
      <c r="F470" s="193"/>
      <c r="G470" s="193" t="n">
        <f aca="false">SUMIF(AG471:AG506,"&lt;&gt;NOR",G471:G506)</f>
        <v>0</v>
      </c>
      <c r="H470" s="193"/>
      <c r="I470" s="193" t="n">
        <f aca="false">SUM(I471:I506)</f>
        <v>0</v>
      </c>
      <c r="J470" s="193"/>
      <c r="K470" s="193" t="n">
        <f aca="false">SUM(K471:K506)</f>
        <v>0</v>
      </c>
      <c r="L470" s="193"/>
      <c r="M470" s="193" t="n">
        <f aca="false">SUM(M471:M506)</f>
        <v>0</v>
      </c>
      <c r="N470" s="193"/>
      <c r="O470" s="193" t="n">
        <f aca="false">SUM(O471:O506)</f>
        <v>11.6</v>
      </c>
      <c r="P470" s="193"/>
      <c r="Q470" s="193" t="n">
        <f aca="false">SUM(Q471:Q506)</f>
        <v>0</v>
      </c>
      <c r="R470" s="193"/>
      <c r="S470" s="193"/>
      <c r="T470" s="194"/>
      <c r="U470" s="195"/>
      <c r="V470" s="195" t="n">
        <f aca="false">SUM(V471:V506)</f>
        <v>31.75</v>
      </c>
      <c r="W470" s="195"/>
      <c r="X470" s="195"/>
      <c r="AG470" s="0" t="s">
        <v>208</v>
      </c>
    </row>
    <row r="471" customFormat="false" ht="12.75" hidden="false" customHeight="false" outlineLevel="1" collapsed="false">
      <c r="A471" s="196" t="n">
        <v>100</v>
      </c>
      <c r="B471" s="197" t="s">
        <v>689</v>
      </c>
      <c r="C471" s="198" t="s">
        <v>690</v>
      </c>
      <c r="D471" s="199" t="s">
        <v>211</v>
      </c>
      <c r="E471" s="200" t="n">
        <v>3.9304</v>
      </c>
      <c r="F471" s="201"/>
      <c r="G471" s="202" t="n">
        <f aca="false">ROUND(E471*F471,2)</f>
        <v>0</v>
      </c>
      <c r="H471" s="201"/>
      <c r="I471" s="202" t="n">
        <f aca="false">ROUND(E471*H471,2)</f>
        <v>0</v>
      </c>
      <c r="J471" s="201"/>
      <c r="K471" s="202" t="n">
        <f aca="false">ROUND(E471*J471,2)</f>
        <v>0</v>
      </c>
      <c r="L471" s="202" t="n">
        <v>21</v>
      </c>
      <c r="M471" s="202" t="n">
        <f aca="false">G471*(1+L471/100)</f>
        <v>0</v>
      </c>
      <c r="N471" s="202" t="n">
        <v>2.525</v>
      </c>
      <c r="O471" s="202" t="n">
        <f aca="false">ROUND(E471*N471,2)</f>
        <v>9.92</v>
      </c>
      <c r="P471" s="202" t="n">
        <v>0</v>
      </c>
      <c r="Q471" s="202" t="n">
        <f aca="false">ROUND(E471*P471,2)</f>
        <v>0</v>
      </c>
      <c r="R471" s="202" t="s">
        <v>273</v>
      </c>
      <c r="S471" s="202" t="s">
        <v>213</v>
      </c>
      <c r="T471" s="203" t="s">
        <v>213</v>
      </c>
      <c r="U471" s="204" t="n">
        <v>3.213</v>
      </c>
      <c r="V471" s="204" t="n">
        <f aca="false">ROUND(E471*U471,2)</f>
        <v>12.63</v>
      </c>
      <c r="W471" s="204"/>
      <c r="X471" s="204" t="s">
        <v>165</v>
      </c>
      <c r="Y471" s="205"/>
      <c r="Z471" s="205"/>
      <c r="AA471" s="205"/>
      <c r="AB471" s="205"/>
      <c r="AC471" s="205"/>
      <c r="AD471" s="205"/>
      <c r="AE471" s="205"/>
      <c r="AF471" s="205"/>
      <c r="AG471" s="205" t="s">
        <v>214</v>
      </c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</row>
    <row r="472" customFormat="false" ht="12.75" hidden="false" customHeight="true" outlineLevel="1" collapsed="false">
      <c r="A472" s="206"/>
      <c r="B472" s="207"/>
      <c r="C472" s="208" t="s">
        <v>691</v>
      </c>
      <c r="D472" s="208"/>
      <c r="E472" s="208"/>
      <c r="F472" s="208"/>
      <c r="G472" s="208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5"/>
      <c r="Z472" s="205"/>
      <c r="AA472" s="205"/>
      <c r="AB472" s="205"/>
      <c r="AC472" s="205"/>
      <c r="AD472" s="205"/>
      <c r="AE472" s="205"/>
      <c r="AF472" s="205"/>
      <c r="AG472" s="205" t="s">
        <v>216</v>
      </c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</row>
    <row r="473" customFormat="false" ht="12.75" hidden="false" customHeight="true" outlineLevel="1" collapsed="false">
      <c r="A473" s="206"/>
      <c r="B473" s="207"/>
      <c r="C473" s="209" t="s">
        <v>691</v>
      </c>
      <c r="D473" s="209"/>
      <c r="E473" s="209"/>
      <c r="F473" s="209"/>
      <c r="G473" s="209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5"/>
      <c r="Z473" s="205"/>
      <c r="AA473" s="205"/>
      <c r="AB473" s="205"/>
      <c r="AC473" s="205"/>
      <c r="AD473" s="205"/>
      <c r="AE473" s="205"/>
      <c r="AF473" s="205"/>
      <c r="AG473" s="205" t="s">
        <v>217</v>
      </c>
      <c r="AH473" s="205"/>
      <c r="AI473" s="205"/>
      <c r="AJ473" s="205"/>
      <c r="AK473" s="205"/>
      <c r="AL473" s="205"/>
      <c r="AM473" s="205"/>
      <c r="AN473" s="205"/>
      <c r="AO473" s="205"/>
      <c r="AP473" s="205"/>
      <c r="AQ473" s="205"/>
      <c r="AR473" s="205"/>
      <c r="AS473" s="205"/>
      <c r="AT473" s="205"/>
      <c r="AU473" s="205"/>
      <c r="AV473" s="205"/>
      <c r="AW473" s="205"/>
      <c r="AX473" s="205"/>
      <c r="AY473" s="205"/>
      <c r="AZ473" s="205"/>
      <c r="BA473" s="205"/>
      <c r="BB473" s="205"/>
      <c r="BC473" s="205"/>
      <c r="BD473" s="205"/>
      <c r="BE473" s="205"/>
      <c r="BF473" s="205"/>
      <c r="BG473" s="205"/>
      <c r="BH473" s="205"/>
    </row>
    <row r="474" customFormat="false" ht="12.75" hidden="false" customHeight="true" outlineLevel="1" collapsed="false">
      <c r="A474" s="206"/>
      <c r="B474" s="207"/>
      <c r="C474" s="209" t="s">
        <v>692</v>
      </c>
      <c r="D474" s="209"/>
      <c r="E474" s="209"/>
      <c r="F474" s="209"/>
      <c r="G474" s="209"/>
      <c r="H474" s="204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5"/>
      <c r="Z474" s="205"/>
      <c r="AA474" s="205"/>
      <c r="AB474" s="205"/>
      <c r="AC474" s="205"/>
      <c r="AD474" s="205"/>
      <c r="AE474" s="205"/>
      <c r="AF474" s="205"/>
      <c r="AG474" s="205" t="s">
        <v>217</v>
      </c>
      <c r="AH474" s="205"/>
      <c r="AI474" s="205"/>
      <c r="AJ474" s="205"/>
      <c r="AK474" s="205"/>
      <c r="AL474" s="205"/>
      <c r="AM474" s="205"/>
      <c r="AN474" s="205"/>
      <c r="AO474" s="205"/>
      <c r="AP474" s="205"/>
      <c r="AQ474" s="205"/>
      <c r="AR474" s="205"/>
      <c r="AS474" s="205"/>
      <c r="AT474" s="205"/>
      <c r="AU474" s="205"/>
      <c r="AV474" s="205"/>
      <c r="AW474" s="205"/>
      <c r="AX474" s="205"/>
      <c r="AY474" s="205"/>
      <c r="AZ474" s="205"/>
      <c r="BA474" s="205"/>
      <c r="BB474" s="205"/>
      <c r="BC474" s="205"/>
      <c r="BD474" s="205"/>
      <c r="BE474" s="205"/>
      <c r="BF474" s="205"/>
      <c r="BG474" s="205"/>
      <c r="BH474" s="205"/>
    </row>
    <row r="475" customFormat="false" ht="12.75" hidden="false" customHeight="false" outlineLevel="1" collapsed="false">
      <c r="A475" s="206"/>
      <c r="B475" s="207"/>
      <c r="C475" s="210" t="s">
        <v>693</v>
      </c>
      <c r="D475" s="211"/>
      <c r="E475" s="212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5"/>
      <c r="Z475" s="205"/>
      <c r="AA475" s="205"/>
      <c r="AB475" s="205"/>
      <c r="AC475" s="205"/>
      <c r="AD475" s="205"/>
      <c r="AE475" s="205"/>
      <c r="AF475" s="205"/>
      <c r="AG475" s="205" t="s">
        <v>220</v>
      </c>
      <c r="AH475" s="205" t="n">
        <v>0</v>
      </c>
      <c r="AI475" s="205"/>
      <c r="AJ475" s="205"/>
      <c r="AK475" s="205"/>
      <c r="AL475" s="205"/>
      <c r="AM475" s="205"/>
      <c r="AN475" s="205"/>
      <c r="AO475" s="205"/>
      <c r="AP475" s="205"/>
      <c r="AQ475" s="205"/>
      <c r="AR475" s="205"/>
      <c r="AS475" s="205"/>
      <c r="AT475" s="205"/>
      <c r="AU475" s="205"/>
      <c r="AV475" s="205"/>
      <c r="AW475" s="205"/>
      <c r="AX475" s="205"/>
      <c r="AY475" s="205"/>
      <c r="AZ475" s="205"/>
      <c r="BA475" s="205"/>
      <c r="BB475" s="205"/>
      <c r="BC475" s="205"/>
      <c r="BD475" s="205"/>
      <c r="BE475" s="205"/>
      <c r="BF475" s="205"/>
      <c r="BG475" s="205"/>
      <c r="BH475" s="205"/>
    </row>
    <row r="476" customFormat="false" ht="12.75" hidden="false" customHeight="false" outlineLevel="1" collapsed="false">
      <c r="A476" s="206"/>
      <c r="B476" s="207"/>
      <c r="C476" s="210" t="s">
        <v>694</v>
      </c>
      <c r="D476" s="211"/>
      <c r="E476" s="212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5"/>
      <c r="Z476" s="205"/>
      <c r="AA476" s="205"/>
      <c r="AB476" s="205"/>
      <c r="AC476" s="205"/>
      <c r="AD476" s="205"/>
      <c r="AE476" s="205"/>
      <c r="AF476" s="205"/>
      <c r="AG476" s="205" t="s">
        <v>220</v>
      </c>
      <c r="AH476" s="205" t="n">
        <v>0</v>
      </c>
      <c r="AI476" s="205"/>
      <c r="AJ476" s="205"/>
      <c r="AK476" s="205"/>
      <c r="AL476" s="205"/>
      <c r="AM476" s="205"/>
      <c r="AN476" s="205"/>
      <c r="AO476" s="205"/>
      <c r="AP476" s="205"/>
      <c r="AQ476" s="205"/>
      <c r="AR476" s="205"/>
      <c r="AS476" s="205"/>
      <c r="AT476" s="205"/>
      <c r="AU476" s="205"/>
      <c r="AV476" s="205"/>
      <c r="AW476" s="205"/>
      <c r="AX476" s="205"/>
      <c r="AY476" s="205"/>
      <c r="AZ476" s="205"/>
      <c r="BA476" s="205"/>
      <c r="BB476" s="205"/>
      <c r="BC476" s="205"/>
      <c r="BD476" s="205"/>
      <c r="BE476" s="205"/>
      <c r="BF476" s="205"/>
      <c r="BG476" s="205"/>
      <c r="BH476" s="205"/>
    </row>
    <row r="477" customFormat="false" ht="12.75" hidden="false" customHeight="false" outlineLevel="1" collapsed="false">
      <c r="A477" s="206"/>
      <c r="B477" s="207"/>
      <c r="C477" s="210" t="s">
        <v>695</v>
      </c>
      <c r="D477" s="211"/>
      <c r="E477" s="212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5"/>
      <c r="Z477" s="205"/>
      <c r="AA477" s="205"/>
      <c r="AB477" s="205"/>
      <c r="AC477" s="205"/>
      <c r="AD477" s="205"/>
      <c r="AE477" s="205"/>
      <c r="AF477" s="205"/>
      <c r="AG477" s="205" t="s">
        <v>220</v>
      </c>
      <c r="AH477" s="205" t="n">
        <v>0</v>
      </c>
      <c r="AI477" s="205"/>
      <c r="AJ477" s="205"/>
      <c r="AK477" s="205"/>
      <c r="AL477" s="205"/>
      <c r="AM477" s="205"/>
      <c r="AN477" s="205"/>
      <c r="AO477" s="205"/>
      <c r="AP477" s="205"/>
      <c r="AQ477" s="205"/>
      <c r="AR477" s="205"/>
      <c r="AS477" s="205"/>
      <c r="AT477" s="205"/>
      <c r="AU477" s="205"/>
      <c r="AV477" s="205"/>
      <c r="AW477" s="205"/>
      <c r="AX477" s="205"/>
      <c r="AY477" s="205"/>
      <c r="AZ477" s="205"/>
      <c r="BA477" s="205"/>
      <c r="BB477" s="205"/>
      <c r="BC477" s="205"/>
      <c r="BD477" s="205"/>
      <c r="BE477" s="205"/>
      <c r="BF477" s="205"/>
      <c r="BG477" s="205"/>
      <c r="BH477" s="205"/>
    </row>
    <row r="478" customFormat="false" ht="12.75" hidden="false" customHeight="false" outlineLevel="1" collapsed="false">
      <c r="A478" s="206"/>
      <c r="B478" s="207"/>
      <c r="C478" s="210" t="s">
        <v>696</v>
      </c>
      <c r="D478" s="211"/>
      <c r="E478" s="212"/>
      <c r="F478" s="204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5"/>
      <c r="Z478" s="205"/>
      <c r="AA478" s="205"/>
      <c r="AB478" s="205"/>
      <c r="AC478" s="205"/>
      <c r="AD478" s="205"/>
      <c r="AE478" s="205"/>
      <c r="AF478" s="205"/>
      <c r="AG478" s="205" t="s">
        <v>220</v>
      </c>
      <c r="AH478" s="205" t="n">
        <v>0</v>
      </c>
      <c r="AI478" s="205"/>
      <c r="AJ478" s="205"/>
      <c r="AK478" s="205"/>
      <c r="AL478" s="205"/>
      <c r="AM478" s="205"/>
      <c r="AN478" s="205"/>
      <c r="AO478" s="205"/>
      <c r="AP478" s="205"/>
      <c r="AQ478" s="205"/>
      <c r="AR478" s="205"/>
      <c r="AS478" s="205"/>
      <c r="AT478" s="205"/>
      <c r="AU478" s="205"/>
      <c r="AV478" s="205"/>
      <c r="AW478" s="205"/>
      <c r="AX478" s="205"/>
      <c r="AY478" s="205"/>
      <c r="AZ478" s="205"/>
      <c r="BA478" s="205"/>
      <c r="BB478" s="205"/>
      <c r="BC478" s="205"/>
      <c r="BD478" s="205"/>
      <c r="BE478" s="205"/>
      <c r="BF478" s="205"/>
      <c r="BG478" s="205"/>
      <c r="BH478" s="205"/>
    </row>
    <row r="479" customFormat="false" ht="12.75" hidden="false" customHeight="false" outlineLevel="1" collapsed="false">
      <c r="A479" s="206"/>
      <c r="B479" s="207"/>
      <c r="C479" s="210" t="s">
        <v>697</v>
      </c>
      <c r="D479" s="211"/>
      <c r="E479" s="212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5"/>
      <c r="Z479" s="205"/>
      <c r="AA479" s="205"/>
      <c r="AB479" s="205"/>
      <c r="AC479" s="205"/>
      <c r="AD479" s="205"/>
      <c r="AE479" s="205"/>
      <c r="AF479" s="205"/>
      <c r="AG479" s="205" t="s">
        <v>220</v>
      </c>
      <c r="AH479" s="205" t="n">
        <v>0</v>
      </c>
      <c r="AI479" s="205"/>
      <c r="AJ479" s="205"/>
      <c r="AK479" s="205"/>
      <c r="AL479" s="205"/>
      <c r="AM479" s="205"/>
      <c r="AN479" s="205"/>
      <c r="AO479" s="205"/>
      <c r="AP479" s="205"/>
      <c r="AQ479" s="205"/>
      <c r="AR479" s="205"/>
      <c r="AS479" s="205"/>
      <c r="AT479" s="205"/>
      <c r="AU479" s="205"/>
      <c r="AV479" s="205"/>
      <c r="AW479" s="205"/>
      <c r="AX479" s="205"/>
      <c r="AY479" s="205"/>
      <c r="AZ479" s="205"/>
      <c r="BA479" s="205"/>
      <c r="BB479" s="205"/>
      <c r="BC479" s="205"/>
      <c r="BD479" s="205"/>
      <c r="BE479" s="205"/>
      <c r="BF479" s="205"/>
      <c r="BG479" s="205"/>
      <c r="BH479" s="205"/>
    </row>
    <row r="480" customFormat="false" ht="12.75" hidden="false" customHeight="false" outlineLevel="1" collapsed="false">
      <c r="A480" s="206"/>
      <c r="B480" s="207"/>
      <c r="C480" s="210" t="s">
        <v>698</v>
      </c>
      <c r="D480" s="211"/>
      <c r="E480" s="212"/>
      <c r="F480" s="204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5"/>
      <c r="Z480" s="205"/>
      <c r="AA480" s="205"/>
      <c r="AB480" s="205"/>
      <c r="AC480" s="205"/>
      <c r="AD480" s="205"/>
      <c r="AE480" s="205"/>
      <c r="AF480" s="205"/>
      <c r="AG480" s="205" t="s">
        <v>220</v>
      </c>
      <c r="AH480" s="205" t="n">
        <v>0</v>
      </c>
      <c r="AI480" s="205"/>
      <c r="AJ480" s="205"/>
      <c r="AK480" s="205"/>
      <c r="AL480" s="205"/>
      <c r="AM480" s="205"/>
      <c r="AN480" s="205"/>
      <c r="AO480" s="205"/>
      <c r="AP480" s="205"/>
      <c r="AQ480" s="205"/>
      <c r="AR480" s="205"/>
      <c r="AS480" s="205"/>
      <c r="AT480" s="205"/>
      <c r="AU480" s="205"/>
      <c r="AV480" s="205"/>
      <c r="AW480" s="205"/>
      <c r="AX480" s="205"/>
      <c r="AY480" s="205"/>
      <c r="AZ480" s="205"/>
      <c r="BA480" s="205"/>
      <c r="BB480" s="205"/>
      <c r="BC480" s="205"/>
      <c r="BD480" s="205"/>
      <c r="BE480" s="205"/>
      <c r="BF480" s="205"/>
      <c r="BG480" s="205"/>
      <c r="BH480" s="205"/>
    </row>
    <row r="481" customFormat="false" ht="12.75" hidden="false" customHeight="false" outlineLevel="1" collapsed="false">
      <c r="A481" s="206"/>
      <c r="B481" s="207"/>
      <c r="C481" s="210" t="s">
        <v>699</v>
      </c>
      <c r="D481" s="211"/>
      <c r="E481" s="212" t="n">
        <v>3.93</v>
      </c>
      <c r="F481" s="204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5"/>
      <c r="Z481" s="205"/>
      <c r="AA481" s="205"/>
      <c r="AB481" s="205"/>
      <c r="AC481" s="205"/>
      <c r="AD481" s="205"/>
      <c r="AE481" s="205"/>
      <c r="AF481" s="205"/>
      <c r="AG481" s="205" t="s">
        <v>220</v>
      </c>
      <c r="AH481" s="205" t="n">
        <v>0</v>
      </c>
      <c r="AI481" s="205"/>
      <c r="AJ481" s="205"/>
      <c r="AK481" s="205"/>
      <c r="AL481" s="205"/>
      <c r="AM481" s="205"/>
      <c r="AN481" s="205"/>
      <c r="AO481" s="205"/>
      <c r="AP481" s="205"/>
      <c r="AQ481" s="205"/>
      <c r="AR481" s="205"/>
      <c r="AS481" s="205"/>
      <c r="AT481" s="205"/>
      <c r="AU481" s="205"/>
      <c r="AV481" s="205"/>
      <c r="AW481" s="205"/>
      <c r="AX481" s="205"/>
      <c r="AY481" s="205"/>
      <c r="AZ481" s="205"/>
      <c r="BA481" s="205"/>
      <c r="BB481" s="205"/>
      <c r="BC481" s="205"/>
      <c r="BD481" s="205"/>
      <c r="BE481" s="205"/>
      <c r="BF481" s="205"/>
      <c r="BG481" s="205"/>
      <c r="BH481" s="205"/>
    </row>
    <row r="482" customFormat="false" ht="12.75" hidden="false" customHeight="false" outlineLevel="1" collapsed="false">
      <c r="A482" s="196" t="n">
        <v>101</v>
      </c>
      <c r="B482" s="197" t="s">
        <v>700</v>
      </c>
      <c r="C482" s="198" t="s">
        <v>701</v>
      </c>
      <c r="D482" s="199" t="s">
        <v>211</v>
      </c>
      <c r="E482" s="200" t="n">
        <v>0.627</v>
      </c>
      <c r="F482" s="201"/>
      <c r="G482" s="202" t="n">
        <f aca="false">ROUND(E482*F482,2)</f>
        <v>0</v>
      </c>
      <c r="H482" s="201"/>
      <c r="I482" s="202" t="n">
        <f aca="false">ROUND(E482*H482,2)</f>
        <v>0</v>
      </c>
      <c r="J482" s="201"/>
      <c r="K482" s="202" t="n">
        <f aca="false">ROUND(E482*J482,2)</f>
        <v>0</v>
      </c>
      <c r="L482" s="202" t="n">
        <v>21</v>
      </c>
      <c r="M482" s="202" t="n">
        <f aca="false">G482*(1+L482/100)</f>
        <v>0</v>
      </c>
      <c r="N482" s="202" t="n">
        <v>2.5</v>
      </c>
      <c r="O482" s="202" t="n">
        <f aca="false">ROUND(E482*N482,2)</f>
        <v>1.57</v>
      </c>
      <c r="P482" s="202" t="n">
        <v>0</v>
      </c>
      <c r="Q482" s="202" t="n">
        <f aca="false">ROUND(E482*P482,2)</f>
        <v>0</v>
      </c>
      <c r="R482" s="202" t="s">
        <v>303</v>
      </c>
      <c r="S482" s="202" t="s">
        <v>213</v>
      </c>
      <c r="T482" s="203" t="s">
        <v>213</v>
      </c>
      <c r="U482" s="204" t="n">
        <v>5.33</v>
      </c>
      <c r="V482" s="204" t="n">
        <f aca="false">ROUND(E482*U482,2)</f>
        <v>3.34</v>
      </c>
      <c r="W482" s="204"/>
      <c r="X482" s="204" t="s">
        <v>165</v>
      </c>
      <c r="Y482" s="205"/>
      <c r="Z482" s="205"/>
      <c r="AA482" s="205"/>
      <c r="AB482" s="205"/>
      <c r="AC482" s="205"/>
      <c r="AD482" s="205"/>
      <c r="AE482" s="205"/>
      <c r="AF482" s="205"/>
      <c r="AG482" s="205" t="s">
        <v>214</v>
      </c>
      <c r="AH482" s="205"/>
      <c r="AI482" s="205"/>
      <c r="AJ482" s="205"/>
      <c r="AK482" s="205"/>
      <c r="AL482" s="205"/>
      <c r="AM482" s="205"/>
      <c r="AN482" s="205"/>
      <c r="AO482" s="205"/>
      <c r="AP482" s="205"/>
      <c r="AQ482" s="205"/>
      <c r="AR482" s="205"/>
      <c r="AS482" s="205"/>
      <c r="AT482" s="205"/>
      <c r="AU482" s="205"/>
      <c r="AV482" s="205"/>
      <c r="AW482" s="205"/>
      <c r="AX482" s="205"/>
      <c r="AY482" s="205"/>
      <c r="AZ482" s="205"/>
      <c r="BA482" s="205"/>
      <c r="BB482" s="205"/>
      <c r="BC482" s="205"/>
      <c r="BD482" s="205"/>
      <c r="BE482" s="205"/>
      <c r="BF482" s="205"/>
      <c r="BG482" s="205"/>
      <c r="BH482" s="205"/>
    </row>
    <row r="483" customFormat="false" ht="12.75" hidden="false" customHeight="true" outlineLevel="1" collapsed="false">
      <c r="A483" s="206"/>
      <c r="B483" s="207"/>
      <c r="C483" s="208" t="s">
        <v>702</v>
      </c>
      <c r="D483" s="208"/>
      <c r="E483" s="208"/>
      <c r="F483" s="208"/>
      <c r="G483" s="208"/>
      <c r="H483" s="204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5"/>
      <c r="Z483" s="205"/>
      <c r="AA483" s="205"/>
      <c r="AB483" s="205"/>
      <c r="AC483" s="205"/>
      <c r="AD483" s="205"/>
      <c r="AE483" s="205"/>
      <c r="AF483" s="205"/>
      <c r="AG483" s="205" t="s">
        <v>216</v>
      </c>
      <c r="AH483" s="205"/>
      <c r="AI483" s="205"/>
      <c r="AJ483" s="205"/>
      <c r="AK483" s="205"/>
      <c r="AL483" s="205"/>
      <c r="AM483" s="205"/>
      <c r="AN483" s="205"/>
      <c r="AO483" s="205"/>
      <c r="AP483" s="205"/>
      <c r="AQ483" s="205"/>
      <c r="AR483" s="205"/>
      <c r="AS483" s="205"/>
      <c r="AT483" s="205"/>
      <c r="AU483" s="205"/>
      <c r="AV483" s="205"/>
      <c r="AW483" s="205"/>
      <c r="AX483" s="205"/>
      <c r="AY483" s="205"/>
      <c r="AZ483" s="205"/>
      <c r="BA483" s="205"/>
      <c r="BB483" s="205"/>
      <c r="BC483" s="205"/>
      <c r="BD483" s="205"/>
      <c r="BE483" s="205"/>
      <c r="BF483" s="205"/>
      <c r="BG483" s="205"/>
      <c r="BH483" s="205"/>
    </row>
    <row r="484" customFormat="false" ht="12.75" hidden="false" customHeight="true" outlineLevel="1" collapsed="false">
      <c r="A484" s="206"/>
      <c r="B484" s="207"/>
      <c r="C484" s="209" t="s">
        <v>702</v>
      </c>
      <c r="D484" s="209"/>
      <c r="E484" s="209"/>
      <c r="F484" s="209"/>
      <c r="G484" s="209"/>
      <c r="H484" s="204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5"/>
      <c r="Z484" s="205"/>
      <c r="AA484" s="205"/>
      <c r="AB484" s="205"/>
      <c r="AC484" s="205"/>
      <c r="AD484" s="205"/>
      <c r="AE484" s="205"/>
      <c r="AF484" s="205"/>
      <c r="AG484" s="205" t="s">
        <v>217</v>
      </c>
      <c r="AH484" s="205"/>
      <c r="AI484" s="205"/>
      <c r="AJ484" s="205"/>
      <c r="AK484" s="205"/>
      <c r="AL484" s="205"/>
      <c r="AM484" s="205"/>
      <c r="AN484" s="205"/>
      <c r="AO484" s="205"/>
      <c r="AP484" s="205"/>
      <c r="AQ484" s="205"/>
      <c r="AR484" s="205"/>
      <c r="AS484" s="205"/>
      <c r="AT484" s="205"/>
      <c r="AU484" s="205"/>
      <c r="AV484" s="205"/>
      <c r="AW484" s="205"/>
      <c r="AX484" s="205"/>
      <c r="AY484" s="205"/>
      <c r="AZ484" s="205"/>
      <c r="BA484" s="205"/>
      <c r="BB484" s="205"/>
      <c r="BC484" s="205"/>
      <c r="BD484" s="205"/>
      <c r="BE484" s="205"/>
      <c r="BF484" s="205"/>
      <c r="BG484" s="205"/>
      <c r="BH484" s="205"/>
    </row>
    <row r="485" customFormat="false" ht="12.75" hidden="false" customHeight="true" outlineLevel="1" collapsed="false">
      <c r="A485" s="206"/>
      <c r="B485" s="207"/>
      <c r="C485" s="209" t="s">
        <v>703</v>
      </c>
      <c r="D485" s="209"/>
      <c r="E485" s="209"/>
      <c r="F485" s="209"/>
      <c r="G485" s="209"/>
      <c r="H485" s="204"/>
      <c r="I485" s="204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5"/>
      <c r="Z485" s="205"/>
      <c r="AA485" s="205"/>
      <c r="AB485" s="205"/>
      <c r="AC485" s="205"/>
      <c r="AD485" s="205"/>
      <c r="AE485" s="205"/>
      <c r="AF485" s="205"/>
      <c r="AG485" s="205" t="s">
        <v>217</v>
      </c>
      <c r="AH485" s="205"/>
      <c r="AI485" s="205"/>
      <c r="AJ485" s="205"/>
      <c r="AK485" s="205"/>
      <c r="AL485" s="205"/>
      <c r="AM485" s="205"/>
      <c r="AN485" s="205"/>
      <c r="AO485" s="205"/>
      <c r="AP485" s="205"/>
      <c r="AQ485" s="205"/>
      <c r="AR485" s="205"/>
      <c r="AS485" s="205"/>
      <c r="AT485" s="205"/>
      <c r="AU485" s="205"/>
      <c r="AV485" s="205"/>
      <c r="AW485" s="205"/>
      <c r="AX485" s="205"/>
      <c r="AY485" s="205"/>
      <c r="AZ485" s="205"/>
      <c r="BA485" s="205"/>
      <c r="BB485" s="205"/>
      <c r="BC485" s="205"/>
      <c r="BD485" s="205"/>
      <c r="BE485" s="205"/>
      <c r="BF485" s="205"/>
      <c r="BG485" s="205"/>
      <c r="BH485" s="205"/>
    </row>
    <row r="486" customFormat="false" ht="12.75" hidden="false" customHeight="false" outlineLevel="1" collapsed="false">
      <c r="A486" s="206"/>
      <c r="B486" s="207"/>
      <c r="C486" s="210" t="s">
        <v>704</v>
      </c>
      <c r="D486" s="211"/>
      <c r="E486" s="212"/>
      <c r="F486" s="204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5"/>
      <c r="Z486" s="205"/>
      <c r="AA486" s="205"/>
      <c r="AB486" s="205"/>
      <c r="AC486" s="205"/>
      <c r="AD486" s="205"/>
      <c r="AE486" s="205"/>
      <c r="AF486" s="205"/>
      <c r="AG486" s="205" t="s">
        <v>220</v>
      </c>
      <c r="AH486" s="205" t="n">
        <v>0</v>
      </c>
      <c r="AI486" s="205"/>
      <c r="AJ486" s="205"/>
      <c r="AK486" s="205"/>
      <c r="AL486" s="205"/>
      <c r="AM486" s="205"/>
      <c r="AN486" s="205"/>
      <c r="AO486" s="205"/>
      <c r="AP486" s="205"/>
      <c r="AQ486" s="205"/>
      <c r="AR486" s="205"/>
      <c r="AS486" s="205"/>
      <c r="AT486" s="205"/>
      <c r="AU486" s="205"/>
      <c r="AV486" s="205"/>
      <c r="AW486" s="205"/>
      <c r="AX486" s="205"/>
      <c r="AY486" s="205"/>
      <c r="AZ486" s="205"/>
      <c r="BA486" s="205"/>
      <c r="BB486" s="205"/>
      <c r="BC486" s="205"/>
      <c r="BD486" s="205"/>
      <c r="BE486" s="205"/>
      <c r="BF486" s="205"/>
      <c r="BG486" s="205"/>
      <c r="BH486" s="205"/>
    </row>
    <row r="487" customFormat="false" ht="12.75" hidden="false" customHeight="false" outlineLevel="1" collapsed="false">
      <c r="A487" s="206"/>
      <c r="B487" s="207"/>
      <c r="C487" s="210" t="s">
        <v>705</v>
      </c>
      <c r="D487" s="211"/>
      <c r="E487" s="212"/>
      <c r="F487" s="204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5"/>
      <c r="Z487" s="205"/>
      <c r="AA487" s="205"/>
      <c r="AB487" s="205"/>
      <c r="AC487" s="205"/>
      <c r="AD487" s="205"/>
      <c r="AE487" s="205"/>
      <c r="AF487" s="205"/>
      <c r="AG487" s="205" t="s">
        <v>220</v>
      </c>
      <c r="AH487" s="205" t="n">
        <v>0</v>
      </c>
      <c r="AI487" s="205"/>
      <c r="AJ487" s="205"/>
      <c r="AK487" s="205"/>
      <c r="AL487" s="205"/>
      <c r="AM487" s="205"/>
      <c r="AN487" s="205"/>
      <c r="AO487" s="205"/>
      <c r="AP487" s="205"/>
      <c r="AQ487" s="205"/>
      <c r="AR487" s="205"/>
      <c r="AS487" s="205"/>
      <c r="AT487" s="205"/>
      <c r="AU487" s="205"/>
      <c r="AV487" s="205"/>
      <c r="AW487" s="205"/>
      <c r="AX487" s="205"/>
      <c r="AY487" s="205"/>
      <c r="AZ487" s="205"/>
      <c r="BA487" s="205"/>
      <c r="BB487" s="205"/>
      <c r="BC487" s="205"/>
      <c r="BD487" s="205"/>
      <c r="BE487" s="205"/>
      <c r="BF487" s="205"/>
      <c r="BG487" s="205"/>
      <c r="BH487" s="205"/>
    </row>
    <row r="488" customFormat="false" ht="12.75" hidden="false" customHeight="false" outlineLevel="1" collapsed="false">
      <c r="A488" s="206"/>
      <c r="B488" s="207"/>
      <c r="C488" s="210" t="s">
        <v>706</v>
      </c>
      <c r="D488" s="211"/>
      <c r="E488" s="212" t="n">
        <v>0.63</v>
      </c>
      <c r="F488" s="204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5"/>
      <c r="Z488" s="205"/>
      <c r="AA488" s="205"/>
      <c r="AB488" s="205"/>
      <c r="AC488" s="205"/>
      <c r="AD488" s="205"/>
      <c r="AE488" s="205"/>
      <c r="AF488" s="205"/>
      <c r="AG488" s="205" t="s">
        <v>220</v>
      </c>
      <c r="AH488" s="205" t="n">
        <v>0</v>
      </c>
      <c r="AI488" s="205"/>
      <c r="AJ488" s="205"/>
      <c r="AK488" s="205"/>
      <c r="AL488" s="205"/>
      <c r="AM488" s="205"/>
      <c r="AN488" s="205"/>
      <c r="AO488" s="205"/>
      <c r="AP488" s="205"/>
      <c r="AQ488" s="205"/>
      <c r="AR488" s="205"/>
      <c r="AS488" s="205"/>
      <c r="AT488" s="205"/>
      <c r="AU488" s="205"/>
      <c r="AV488" s="205"/>
      <c r="AW488" s="205"/>
      <c r="AX488" s="205"/>
      <c r="AY488" s="205"/>
      <c r="AZ488" s="205"/>
      <c r="BA488" s="205"/>
      <c r="BB488" s="205"/>
      <c r="BC488" s="205"/>
      <c r="BD488" s="205"/>
      <c r="BE488" s="205"/>
      <c r="BF488" s="205"/>
      <c r="BG488" s="205"/>
      <c r="BH488" s="205"/>
    </row>
    <row r="489" customFormat="false" ht="12.75" hidden="false" customHeight="false" outlineLevel="1" collapsed="false">
      <c r="A489" s="196" t="n">
        <v>102</v>
      </c>
      <c r="B489" s="197" t="s">
        <v>707</v>
      </c>
      <c r="C489" s="198" t="s">
        <v>708</v>
      </c>
      <c r="D489" s="199" t="s">
        <v>211</v>
      </c>
      <c r="E489" s="200" t="n">
        <v>3.0584</v>
      </c>
      <c r="F489" s="201"/>
      <c r="G489" s="202" t="n">
        <f aca="false">ROUND(E489*F489,2)</f>
        <v>0</v>
      </c>
      <c r="H489" s="201"/>
      <c r="I489" s="202" t="n">
        <f aca="false">ROUND(E489*H489,2)</f>
        <v>0</v>
      </c>
      <c r="J489" s="201"/>
      <c r="K489" s="202" t="n">
        <f aca="false">ROUND(E489*J489,2)</f>
        <v>0</v>
      </c>
      <c r="L489" s="202" t="n">
        <v>21</v>
      </c>
      <c r="M489" s="202" t="n">
        <f aca="false">G489*(1+L489/100)</f>
        <v>0</v>
      </c>
      <c r="N489" s="202" t="n">
        <v>0</v>
      </c>
      <c r="O489" s="202" t="n">
        <f aca="false">ROUND(E489*N489,2)</f>
        <v>0</v>
      </c>
      <c r="P489" s="202" t="n">
        <v>0</v>
      </c>
      <c r="Q489" s="202" t="n">
        <f aca="false">ROUND(E489*P489,2)</f>
        <v>0</v>
      </c>
      <c r="R489" s="202" t="s">
        <v>273</v>
      </c>
      <c r="S489" s="202" t="s">
        <v>213</v>
      </c>
      <c r="T489" s="203" t="s">
        <v>213</v>
      </c>
      <c r="U489" s="204" t="n">
        <v>2.7</v>
      </c>
      <c r="V489" s="204" t="n">
        <f aca="false">ROUND(E489*U489,2)</f>
        <v>8.26</v>
      </c>
      <c r="W489" s="204"/>
      <c r="X489" s="204" t="s">
        <v>165</v>
      </c>
      <c r="Y489" s="205"/>
      <c r="Z489" s="205"/>
      <c r="AA489" s="205"/>
      <c r="AB489" s="205"/>
      <c r="AC489" s="205"/>
      <c r="AD489" s="205"/>
      <c r="AE489" s="205"/>
      <c r="AF489" s="205"/>
      <c r="AG489" s="205" t="s">
        <v>214</v>
      </c>
      <c r="AH489" s="205"/>
      <c r="AI489" s="205"/>
      <c r="AJ489" s="205"/>
      <c r="AK489" s="205"/>
      <c r="AL489" s="205"/>
      <c r="AM489" s="205"/>
      <c r="AN489" s="205"/>
      <c r="AO489" s="205"/>
      <c r="AP489" s="205"/>
      <c r="AQ489" s="205"/>
      <c r="AR489" s="205"/>
      <c r="AS489" s="205"/>
      <c r="AT489" s="205"/>
      <c r="AU489" s="205"/>
      <c r="AV489" s="205"/>
      <c r="AW489" s="205"/>
      <c r="AX489" s="205"/>
      <c r="AY489" s="205"/>
      <c r="AZ489" s="205"/>
      <c r="BA489" s="205"/>
      <c r="BB489" s="205"/>
      <c r="BC489" s="205"/>
      <c r="BD489" s="205"/>
      <c r="BE489" s="205"/>
      <c r="BF489" s="205"/>
      <c r="BG489" s="205"/>
      <c r="BH489" s="205"/>
    </row>
    <row r="490" customFormat="false" ht="12.75" hidden="false" customHeight="true" outlineLevel="1" collapsed="false">
      <c r="A490" s="206"/>
      <c r="B490" s="207"/>
      <c r="C490" s="208" t="s">
        <v>709</v>
      </c>
      <c r="D490" s="208"/>
      <c r="E490" s="208"/>
      <c r="F490" s="208"/>
      <c r="G490" s="208"/>
      <c r="H490" s="204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5"/>
      <c r="Z490" s="205"/>
      <c r="AA490" s="205"/>
      <c r="AB490" s="205"/>
      <c r="AC490" s="205"/>
      <c r="AD490" s="205"/>
      <c r="AE490" s="205"/>
      <c r="AF490" s="205"/>
      <c r="AG490" s="205" t="s">
        <v>216</v>
      </c>
      <c r="AH490" s="205"/>
      <c r="AI490" s="205"/>
      <c r="AJ490" s="205"/>
      <c r="AK490" s="205"/>
      <c r="AL490" s="205"/>
      <c r="AM490" s="205"/>
      <c r="AN490" s="205"/>
      <c r="AO490" s="205"/>
      <c r="AP490" s="205"/>
      <c r="AQ490" s="205"/>
      <c r="AR490" s="205"/>
      <c r="AS490" s="205"/>
      <c r="AT490" s="205"/>
      <c r="AU490" s="205"/>
      <c r="AV490" s="205"/>
      <c r="AW490" s="205"/>
      <c r="AX490" s="205"/>
      <c r="AY490" s="205"/>
      <c r="AZ490" s="205"/>
      <c r="BA490" s="205"/>
      <c r="BB490" s="205"/>
      <c r="BC490" s="205"/>
      <c r="BD490" s="205"/>
      <c r="BE490" s="205"/>
      <c r="BF490" s="205"/>
      <c r="BG490" s="205"/>
      <c r="BH490" s="205"/>
    </row>
    <row r="491" customFormat="false" ht="12.75" hidden="false" customHeight="true" outlineLevel="1" collapsed="false">
      <c r="A491" s="206"/>
      <c r="B491" s="207"/>
      <c r="C491" s="209" t="s">
        <v>709</v>
      </c>
      <c r="D491" s="209"/>
      <c r="E491" s="209"/>
      <c r="F491" s="209"/>
      <c r="G491" s="209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5"/>
      <c r="Z491" s="205"/>
      <c r="AA491" s="205"/>
      <c r="AB491" s="205"/>
      <c r="AC491" s="205"/>
      <c r="AD491" s="205"/>
      <c r="AE491" s="205"/>
      <c r="AF491" s="205"/>
      <c r="AG491" s="205" t="s">
        <v>217</v>
      </c>
      <c r="AH491" s="205"/>
      <c r="AI491" s="205"/>
      <c r="AJ491" s="205"/>
      <c r="AK491" s="205"/>
      <c r="AL491" s="205"/>
      <c r="AM491" s="205"/>
      <c r="AN491" s="205"/>
      <c r="AO491" s="205"/>
      <c r="AP491" s="205"/>
      <c r="AQ491" s="205"/>
      <c r="AR491" s="205"/>
      <c r="AS491" s="205"/>
      <c r="AT491" s="205"/>
      <c r="AU491" s="205"/>
      <c r="AV491" s="205"/>
      <c r="AW491" s="205"/>
      <c r="AX491" s="205"/>
      <c r="AY491" s="205"/>
      <c r="AZ491" s="205"/>
      <c r="BA491" s="205"/>
      <c r="BB491" s="205"/>
      <c r="BC491" s="205"/>
      <c r="BD491" s="205"/>
      <c r="BE491" s="205"/>
      <c r="BF491" s="205"/>
      <c r="BG491" s="205"/>
      <c r="BH491" s="205"/>
    </row>
    <row r="492" customFormat="false" ht="12.75" hidden="false" customHeight="false" outlineLevel="1" collapsed="false">
      <c r="A492" s="196" t="n">
        <v>103</v>
      </c>
      <c r="B492" s="197" t="s">
        <v>710</v>
      </c>
      <c r="C492" s="198" t="s">
        <v>711</v>
      </c>
      <c r="D492" s="199" t="s">
        <v>211</v>
      </c>
      <c r="E492" s="200" t="n">
        <v>0.4576</v>
      </c>
      <c r="F492" s="201"/>
      <c r="G492" s="202" t="n">
        <f aca="false">ROUND(E492*F492,2)</f>
        <v>0</v>
      </c>
      <c r="H492" s="201"/>
      <c r="I492" s="202" t="n">
        <f aca="false">ROUND(E492*H492,2)</f>
        <v>0</v>
      </c>
      <c r="J492" s="201"/>
      <c r="K492" s="202" t="n">
        <f aca="false">ROUND(E492*J492,2)</f>
        <v>0</v>
      </c>
      <c r="L492" s="202" t="n">
        <v>21</v>
      </c>
      <c r="M492" s="202" t="n">
        <f aca="false">G492*(1+L492/100)</f>
        <v>0</v>
      </c>
      <c r="N492" s="202" t="n">
        <v>0</v>
      </c>
      <c r="O492" s="202" t="n">
        <f aca="false">ROUND(E492*N492,2)</f>
        <v>0</v>
      </c>
      <c r="P492" s="202" t="n">
        <v>0</v>
      </c>
      <c r="Q492" s="202" t="n">
        <f aca="false">ROUND(E492*P492,2)</f>
        <v>0</v>
      </c>
      <c r="R492" s="202" t="s">
        <v>273</v>
      </c>
      <c r="S492" s="202" t="s">
        <v>213</v>
      </c>
      <c r="T492" s="203" t="s">
        <v>213</v>
      </c>
      <c r="U492" s="204" t="n">
        <v>0.82</v>
      </c>
      <c r="V492" s="204" t="n">
        <f aca="false">ROUND(E492*U492,2)</f>
        <v>0.38</v>
      </c>
      <c r="W492" s="204"/>
      <c r="X492" s="204" t="s">
        <v>165</v>
      </c>
      <c r="Y492" s="205"/>
      <c r="Z492" s="205"/>
      <c r="AA492" s="205"/>
      <c r="AB492" s="205"/>
      <c r="AC492" s="205"/>
      <c r="AD492" s="205"/>
      <c r="AE492" s="205"/>
      <c r="AF492" s="205"/>
      <c r="AG492" s="205" t="s">
        <v>214</v>
      </c>
      <c r="AH492" s="205"/>
      <c r="AI492" s="205"/>
      <c r="AJ492" s="205"/>
      <c r="AK492" s="205"/>
      <c r="AL492" s="205"/>
      <c r="AM492" s="205"/>
      <c r="AN492" s="205"/>
      <c r="AO492" s="205"/>
      <c r="AP492" s="205"/>
      <c r="AQ492" s="205"/>
      <c r="AR492" s="205"/>
      <c r="AS492" s="205"/>
      <c r="AT492" s="205"/>
      <c r="AU492" s="205"/>
      <c r="AV492" s="205"/>
      <c r="AW492" s="205"/>
      <c r="AX492" s="205"/>
      <c r="AY492" s="205"/>
      <c r="AZ492" s="205"/>
      <c r="BA492" s="205"/>
      <c r="BB492" s="205"/>
      <c r="BC492" s="205"/>
      <c r="BD492" s="205"/>
      <c r="BE492" s="205"/>
      <c r="BF492" s="205"/>
      <c r="BG492" s="205"/>
      <c r="BH492" s="205"/>
    </row>
    <row r="493" customFormat="false" ht="12.75" hidden="false" customHeight="true" outlineLevel="1" collapsed="false">
      <c r="A493" s="206"/>
      <c r="B493" s="207"/>
      <c r="C493" s="208" t="s">
        <v>712</v>
      </c>
      <c r="D493" s="208"/>
      <c r="E493" s="208"/>
      <c r="F493" s="208"/>
      <c r="G493" s="208"/>
      <c r="H493" s="204"/>
      <c r="I493" s="204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5"/>
      <c r="Z493" s="205"/>
      <c r="AA493" s="205"/>
      <c r="AB493" s="205"/>
      <c r="AC493" s="205"/>
      <c r="AD493" s="205"/>
      <c r="AE493" s="205"/>
      <c r="AF493" s="205"/>
      <c r="AG493" s="205" t="s">
        <v>216</v>
      </c>
      <c r="AH493" s="205"/>
      <c r="AI493" s="205"/>
      <c r="AJ493" s="205"/>
      <c r="AK493" s="205"/>
      <c r="AL493" s="205"/>
      <c r="AM493" s="205"/>
      <c r="AN493" s="205"/>
      <c r="AO493" s="205"/>
      <c r="AP493" s="205"/>
      <c r="AQ493" s="205"/>
      <c r="AR493" s="205"/>
      <c r="AS493" s="205"/>
      <c r="AT493" s="205"/>
      <c r="AU493" s="205"/>
      <c r="AV493" s="205"/>
      <c r="AW493" s="205"/>
      <c r="AX493" s="205"/>
      <c r="AY493" s="205"/>
      <c r="AZ493" s="205"/>
      <c r="BA493" s="205"/>
      <c r="BB493" s="205"/>
      <c r="BC493" s="205"/>
      <c r="BD493" s="205"/>
      <c r="BE493" s="205"/>
      <c r="BF493" s="205"/>
      <c r="BG493" s="205"/>
      <c r="BH493" s="205"/>
    </row>
    <row r="494" customFormat="false" ht="12.75" hidden="false" customHeight="true" outlineLevel="1" collapsed="false">
      <c r="A494" s="206"/>
      <c r="B494" s="207"/>
      <c r="C494" s="209" t="s">
        <v>712</v>
      </c>
      <c r="D494" s="209"/>
      <c r="E494" s="209"/>
      <c r="F494" s="209"/>
      <c r="G494" s="209"/>
      <c r="H494" s="204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5"/>
      <c r="Z494" s="205"/>
      <c r="AA494" s="205"/>
      <c r="AB494" s="205"/>
      <c r="AC494" s="205"/>
      <c r="AD494" s="205"/>
      <c r="AE494" s="205"/>
      <c r="AF494" s="205"/>
      <c r="AG494" s="205" t="s">
        <v>217</v>
      </c>
      <c r="AH494" s="205"/>
      <c r="AI494" s="205"/>
      <c r="AJ494" s="205"/>
      <c r="AK494" s="205"/>
      <c r="AL494" s="205"/>
      <c r="AM494" s="205"/>
      <c r="AN494" s="205"/>
      <c r="AO494" s="205"/>
      <c r="AP494" s="205"/>
      <c r="AQ494" s="205"/>
      <c r="AR494" s="205"/>
      <c r="AS494" s="205"/>
      <c r="AT494" s="205"/>
      <c r="AU494" s="205"/>
      <c r="AV494" s="205"/>
      <c r="AW494" s="205"/>
      <c r="AX494" s="205"/>
      <c r="AY494" s="205"/>
      <c r="AZ494" s="205"/>
      <c r="BA494" s="205"/>
      <c r="BB494" s="205"/>
      <c r="BC494" s="205"/>
      <c r="BD494" s="205"/>
      <c r="BE494" s="205"/>
      <c r="BF494" s="205"/>
      <c r="BG494" s="205"/>
      <c r="BH494" s="205"/>
    </row>
    <row r="495" customFormat="false" ht="12.75" hidden="false" customHeight="false" outlineLevel="1" collapsed="false">
      <c r="A495" s="206"/>
      <c r="B495" s="207"/>
      <c r="C495" s="210" t="s">
        <v>693</v>
      </c>
      <c r="D495" s="211"/>
      <c r="E495" s="212"/>
      <c r="F495" s="204"/>
      <c r="G495" s="204"/>
      <c r="H495" s="204"/>
      <c r="I495" s="204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5"/>
      <c r="Z495" s="205"/>
      <c r="AA495" s="205"/>
      <c r="AB495" s="205"/>
      <c r="AC495" s="205"/>
      <c r="AD495" s="205"/>
      <c r="AE495" s="205"/>
      <c r="AF495" s="205"/>
      <c r="AG495" s="205" t="s">
        <v>220</v>
      </c>
      <c r="AH495" s="205" t="n">
        <v>0</v>
      </c>
      <c r="AI495" s="205"/>
      <c r="AJ495" s="205"/>
      <c r="AK495" s="205"/>
      <c r="AL495" s="205"/>
      <c r="AM495" s="205"/>
      <c r="AN495" s="205"/>
      <c r="AO495" s="205"/>
      <c r="AP495" s="205"/>
      <c r="AQ495" s="205"/>
      <c r="AR495" s="205"/>
      <c r="AS495" s="205"/>
      <c r="AT495" s="205"/>
      <c r="AU495" s="205"/>
      <c r="AV495" s="205"/>
      <c r="AW495" s="205"/>
      <c r="AX495" s="205"/>
      <c r="AY495" s="205"/>
      <c r="AZ495" s="205"/>
      <c r="BA495" s="205"/>
      <c r="BB495" s="205"/>
      <c r="BC495" s="205"/>
      <c r="BD495" s="205"/>
      <c r="BE495" s="205"/>
      <c r="BF495" s="205"/>
      <c r="BG495" s="205"/>
      <c r="BH495" s="205"/>
    </row>
    <row r="496" customFormat="false" ht="12.75" hidden="false" customHeight="false" outlineLevel="1" collapsed="false">
      <c r="A496" s="206"/>
      <c r="B496" s="207"/>
      <c r="C496" s="210" t="s">
        <v>713</v>
      </c>
      <c r="D496" s="211"/>
      <c r="E496" s="212" t="n">
        <v>0.46</v>
      </c>
      <c r="F496" s="204"/>
      <c r="G496" s="204"/>
      <c r="H496" s="204"/>
      <c r="I496" s="204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5"/>
      <c r="Z496" s="205"/>
      <c r="AA496" s="205"/>
      <c r="AB496" s="205"/>
      <c r="AC496" s="205"/>
      <c r="AD496" s="205"/>
      <c r="AE496" s="205"/>
      <c r="AF496" s="205"/>
      <c r="AG496" s="205" t="s">
        <v>220</v>
      </c>
      <c r="AH496" s="205" t="n">
        <v>0</v>
      </c>
      <c r="AI496" s="205"/>
      <c r="AJ496" s="205"/>
      <c r="AK496" s="205"/>
      <c r="AL496" s="205"/>
      <c r="AM496" s="205"/>
      <c r="AN496" s="205"/>
      <c r="AO496" s="205"/>
      <c r="AP496" s="205"/>
      <c r="AQ496" s="205"/>
      <c r="AR496" s="205"/>
      <c r="AS496" s="205"/>
      <c r="AT496" s="205"/>
      <c r="AU496" s="205"/>
      <c r="AV496" s="205"/>
      <c r="AW496" s="205"/>
      <c r="AX496" s="205"/>
      <c r="AY496" s="205"/>
      <c r="AZ496" s="205"/>
      <c r="BA496" s="205"/>
      <c r="BB496" s="205"/>
      <c r="BC496" s="205"/>
      <c r="BD496" s="205"/>
      <c r="BE496" s="205"/>
      <c r="BF496" s="205"/>
      <c r="BG496" s="205"/>
      <c r="BH496" s="205"/>
    </row>
    <row r="497" customFormat="false" ht="12.75" hidden="false" customHeight="false" outlineLevel="1" collapsed="false">
      <c r="A497" s="196" t="n">
        <v>104</v>
      </c>
      <c r="B497" s="197" t="s">
        <v>714</v>
      </c>
      <c r="C497" s="198" t="s">
        <v>715</v>
      </c>
      <c r="D497" s="199" t="s">
        <v>261</v>
      </c>
      <c r="E497" s="200" t="n">
        <v>0.02</v>
      </c>
      <c r="F497" s="201"/>
      <c r="G497" s="202" t="n">
        <f aca="false">ROUND(E497*F497,2)</f>
        <v>0</v>
      </c>
      <c r="H497" s="201"/>
      <c r="I497" s="202" t="n">
        <f aca="false">ROUND(E497*H497,2)</f>
        <v>0</v>
      </c>
      <c r="J497" s="201"/>
      <c r="K497" s="202" t="n">
        <f aca="false">ROUND(E497*J497,2)</f>
        <v>0</v>
      </c>
      <c r="L497" s="202" t="n">
        <v>21</v>
      </c>
      <c r="M497" s="202" t="n">
        <f aca="false">G497*(1+L497/100)</f>
        <v>0</v>
      </c>
      <c r="N497" s="202" t="n">
        <v>1.06625</v>
      </c>
      <c r="O497" s="202" t="n">
        <f aca="false">ROUND(E497*N497,2)</f>
        <v>0.02</v>
      </c>
      <c r="P497" s="202" t="n">
        <v>0</v>
      </c>
      <c r="Q497" s="202" t="n">
        <f aca="false">ROUND(E497*P497,2)</f>
        <v>0</v>
      </c>
      <c r="R497" s="202" t="s">
        <v>273</v>
      </c>
      <c r="S497" s="202" t="s">
        <v>213</v>
      </c>
      <c r="T497" s="203" t="s">
        <v>213</v>
      </c>
      <c r="U497" s="204" t="n">
        <v>15.231</v>
      </c>
      <c r="V497" s="204" t="n">
        <f aca="false">ROUND(E497*U497,2)</f>
        <v>0.3</v>
      </c>
      <c r="W497" s="204"/>
      <c r="X497" s="204" t="s">
        <v>165</v>
      </c>
      <c r="Y497" s="205"/>
      <c r="Z497" s="205"/>
      <c r="AA497" s="205"/>
      <c r="AB497" s="205"/>
      <c r="AC497" s="205"/>
      <c r="AD497" s="205"/>
      <c r="AE497" s="205"/>
      <c r="AF497" s="205"/>
      <c r="AG497" s="205" t="s">
        <v>214</v>
      </c>
      <c r="AH497" s="205"/>
      <c r="AI497" s="205"/>
      <c r="AJ497" s="205"/>
      <c r="AK497" s="205"/>
      <c r="AL497" s="205"/>
      <c r="AM497" s="205"/>
      <c r="AN497" s="205"/>
      <c r="AO497" s="205"/>
      <c r="AP497" s="205"/>
      <c r="AQ497" s="205"/>
      <c r="AR497" s="205"/>
      <c r="AS497" s="205"/>
      <c r="AT497" s="205"/>
      <c r="AU497" s="205"/>
      <c r="AV497" s="205"/>
      <c r="AW497" s="205"/>
      <c r="AX497" s="205"/>
      <c r="AY497" s="205"/>
      <c r="AZ497" s="205"/>
      <c r="BA497" s="205"/>
      <c r="BB497" s="205"/>
      <c r="BC497" s="205"/>
      <c r="BD497" s="205"/>
      <c r="BE497" s="205"/>
      <c r="BF497" s="205"/>
      <c r="BG497" s="205"/>
      <c r="BH497" s="205"/>
    </row>
    <row r="498" customFormat="false" ht="12.75" hidden="false" customHeight="true" outlineLevel="1" collapsed="false">
      <c r="A498" s="206"/>
      <c r="B498" s="207"/>
      <c r="C498" s="208" t="s">
        <v>281</v>
      </c>
      <c r="D498" s="208"/>
      <c r="E498" s="208"/>
      <c r="F498" s="208"/>
      <c r="G498" s="208"/>
      <c r="H498" s="204"/>
      <c r="I498" s="204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5"/>
      <c r="Z498" s="205"/>
      <c r="AA498" s="205"/>
      <c r="AB498" s="205"/>
      <c r="AC498" s="205"/>
      <c r="AD498" s="205"/>
      <c r="AE498" s="205"/>
      <c r="AF498" s="205"/>
      <c r="AG498" s="205" t="s">
        <v>216</v>
      </c>
      <c r="AH498" s="205"/>
      <c r="AI498" s="205"/>
      <c r="AJ498" s="205"/>
      <c r="AK498" s="205"/>
      <c r="AL498" s="205"/>
      <c r="AM498" s="205"/>
      <c r="AN498" s="205"/>
      <c r="AO498" s="205"/>
      <c r="AP498" s="205"/>
      <c r="AQ498" s="205"/>
      <c r="AR498" s="205"/>
      <c r="AS498" s="205"/>
      <c r="AT498" s="205"/>
      <c r="AU498" s="205"/>
      <c r="AV498" s="205"/>
      <c r="AW498" s="205"/>
      <c r="AX498" s="205"/>
      <c r="AY498" s="205"/>
      <c r="AZ498" s="205"/>
      <c r="BA498" s="205"/>
      <c r="BB498" s="205"/>
      <c r="BC498" s="205"/>
      <c r="BD498" s="205"/>
      <c r="BE498" s="205"/>
      <c r="BF498" s="205"/>
      <c r="BG498" s="205"/>
      <c r="BH498" s="205"/>
    </row>
    <row r="499" customFormat="false" ht="12.75" hidden="false" customHeight="true" outlineLevel="1" collapsed="false">
      <c r="A499" s="206"/>
      <c r="B499" s="207"/>
      <c r="C499" s="209" t="s">
        <v>281</v>
      </c>
      <c r="D499" s="209"/>
      <c r="E499" s="209"/>
      <c r="F499" s="209"/>
      <c r="G499" s="209"/>
      <c r="H499" s="204"/>
      <c r="I499" s="204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5"/>
      <c r="Z499" s="205"/>
      <c r="AA499" s="205"/>
      <c r="AB499" s="205"/>
      <c r="AC499" s="205"/>
      <c r="AD499" s="205"/>
      <c r="AE499" s="205"/>
      <c r="AF499" s="205"/>
      <c r="AG499" s="205" t="s">
        <v>217</v>
      </c>
      <c r="AH499" s="205"/>
      <c r="AI499" s="205"/>
      <c r="AJ499" s="205"/>
      <c r="AK499" s="205"/>
      <c r="AL499" s="205"/>
      <c r="AM499" s="205"/>
      <c r="AN499" s="205"/>
      <c r="AO499" s="205"/>
      <c r="AP499" s="205"/>
      <c r="AQ499" s="205"/>
      <c r="AR499" s="205"/>
      <c r="AS499" s="205"/>
      <c r="AT499" s="205"/>
      <c r="AU499" s="205"/>
      <c r="AV499" s="205"/>
      <c r="AW499" s="205"/>
      <c r="AX499" s="205"/>
      <c r="AY499" s="205"/>
      <c r="AZ499" s="205"/>
      <c r="BA499" s="205"/>
      <c r="BB499" s="205"/>
      <c r="BC499" s="205"/>
      <c r="BD499" s="205"/>
      <c r="BE499" s="205"/>
      <c r="BF499" s="205"/>
      <c r="BG499" s="205"/>
      <c r="BH499" s="205"/>
    </row>
    <row r="500" customFormat="false" ht="12.75" hidden="false" customHeight="false" outlineLevel="1" collapsed="false">
      <c r="A500" s="206"/>
      <c r="B500" s="207"/>
      <c r="C500" s="210" t="s">
        <v>716</v>
      </c>
      <c r="D500" s="211"/>
      <c r="E500" s="212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5"/>
      <c r="Z500" s="205"/>
      <c r="AA500" s="205"/>
      <c r="AB500" s="205"/>
      <c r="AC500" s="205"/>
      <c r="AD500" s="205"/>
      <c r="AE500" s="205"/>
      <c r="AF500" s="205"/>
      <c r="AG500" s="205" t="s">
        <v>220</v>
      </c>
      <c r="AH500" s="205" t="n">
        <v>0</v>
      </c>
      <c r="AI500" s="205"/>
      <c r="AJ500" s="205"/>
      <c r="AK500" s="205"/>
      <c r="AL500" s="205"/>
      <c r="AM500" s="205"/>
      <c r="AN500" s="205"/>
      <c r="AO500" s="205"/>
      <c r="AP500" s="205"/>
      <c r="AQ500" s="205"/>
      <c r="AR500" s="205"/>
      <c r="AS500" s="205"/>
      <c r="AT500" s="205"/>
      <c r="AU500" s="205"/>
      <c r="AV500" s="205"/>
      <c r="AW500" s="205"/>
      <c r="AX500" s="205"/>
      <c r="AY500" s="205"/>
      <c r="AZ500" s="205"/>
      <c r="BA500" s="205"/>
      <c r="BB500" s="205"/>
      <c r="BC500" s="205"/>
      <c r="BD500" s="205"/>
      <c r="BE500" s="205"/>
      <c r="BF500" s="205"/>
      <c r="BG500" s="205"/>
      <c r="BH500" s="205"/>
    </row>
    <row r="501" customFormat="false" ht="12.75" hidden="false" customHeight="false" outlineLevel="1" collapsed="false">
      <c r="A501" s="206"/>
      <c r="B501" s="207"/>
      <c r="C501" s="210" t="s">
        <v>717</v>
      </c>
      <c r="D501" s="211"/>
      <c r="E501" s="212" t="n">
        <v>0.02</v>
      </c>
      <c r="F501" s="204"/>
      <c r="G501" s="204"/>
      <c r="H501" s="204"/>
      <c r="I501" s="204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5"/>
      <c r="Z501" s="205"/>
      <c r="AA501" s="205"/>
      <c r="AB501" s="205"/>
      <c r="AC501" s="205"/>
      <c r="AD501" s="205"/>
      <c r="AE501" s="205"/>
      <c r="AF501" s="205"/>
      <c r="AG501" s="205" t="s">
        <v>220</v>
      </c>
      <c r="AH501" s="205" t="n">
        <v>0</v>
      </c>
      <c r="AI501" s="205"/>
      <c r="AJ501" s="205"/>
      <c r="AK501" s="205"/>
      <c r="AL501" s="205"/>
      <c r="AM501" s="205"/>
      <c r="AN501" s="205"/>
      <c r="AO501" s="205"/>
      <c r="AP501" s="205"/>
      <c r="AQ501" s="205"/>
      <c r="AR501" s="205"/>
      <c r="AS501" s="205"/>
      <c r="AT501" s="205"/>
      <c r="AU501" s="205"/>
      <c r="AV501" s="205"/>
      <c r="AW501" s="205"/>
      <c r="AX501" s="205"/>
      <c r="AY501" s="205"/>
      <c r="AZ501" s="205"/>
      <c r="BA501" s="205"/>
      <c r="BB501" s="205"/>
      <c r="BC501" s="205"/>
      <c r="BD501" s="205"/>
      <c r="BE501" s="205"/>
      <c r="BF501" s="205"/>
      <c r="BG501" s="205"/>
      <c r="BH501" s="205"/>
    </row>
    <row r="502" customFormat="false" ht="12.75" hidden="false" customHeight="false" outlineLevel="1" collapsed="false">
      <c r="A502" s="196" t="n">
        <v>105</v>
      </c>
      <c r="B502" s="197" t="s">
        <v>718</v>
      </c>
      <c r="C502" s="198" t="s">
        <v>719</v>
      </c>
      <c r="D502" s="199" t="s">
        <v>294</v>
      </c>
      <c r="E502" s="200" t="n">
        <v>20</v>
      </c>
      <c r="F502" s="201"/>
      <c r="G502" s="202" t="n">
        <f aca="false">ROUND(E502*F502,2)</f>
        <v>0</v>
      </c>
      <c r="H502" s="201"/>
      <c r="I502" s="202" t="n">
        <f aca="false">ROUND(E502*H502,2)</f>
        <v>0</v>
      </c>
      <c r="J502" s="201"/>
      <c r="K502" s="202" t="n">
        <f aca="false">ROUND(E502*J502,2)</f>
        <v>0</v>
      </c>
      <c r="L502" s="202" t="n">
        <v>21</v>
      </c>
      <c r="M502" s="202" t="n">
        <f aca="false">G502*(1+L502/100)</f>
        <v>0</v>
      </c>
      <c r="N502" s="202" t="n">
        <v>0.00473</v>
      </c>
      <c r="O502" s="202" t="n">
        <f aca="false">ROUND(E502*N502,2)</f>
        <v>0.09</v>
      </c>
      <c r="P502" s="202" t="n">
        <v>0</v>
      </c>
      <c r="Q502" s="202" t="n">
        <f aca="false">ROUND(E502*P502,2)</f>
        <v>0</v>
      </c>
      <c r="R502" s="202" t="s">
        <v>273</v>
      </c>
      <c r="S502" s="202" t="s">
        <v>213</v>
      </c>
      <c r="T502" s="203" t="s">
        <v>213</v>
      </c>
      <c r="U502" s="204" t="n">
        <v>0.342</v>
      </c>
      <c r="V502" s="204" t="n">
        <f aca="false">ROUND(E502*U502,2)</f>
        <v>6.84</v>
      </c>
      <c r="W502" s="204"/>
      <c r="X502" s="204" t="s">
        <v>165</v>
      </c>
      <c r="Y502" s="205"/>
      <c r="Z502" s="205"/>
      <c r="AA502" s="205"/>
      <c r="AB502" s="205"/>
      <c r="AC502" s="205"/>
      <c r="AD502" s="205"/>
      <c r="AE502" s="205"/>
      <c r="AF502" s="205"/>
      <c r="AG502" s="205" t="s">
        <v>214</v>
      </c>
      <c r="AH502" s="205"/>
      <c r="AI502" s="205"/>
      <c r="AJ502" s="205"/>
      <c r="AK502" s="205"/>
      <c r="AL502" s="205"/>
      <c r="AM502" s="205"/>
      <c r="AN502" s="205"/>
      <c r="AO502" s="205"/>
      <c r="AP502" s="205"/>
      <c r="AQ502" s="205"/>
      <c r="AR502" s="205"/>
      <c r="AS502" s="205"/>
      <c r="AT502" s="205"/>
      <c r="AU502" s="205"/>
      <c r="AV502" s="205"/>
      <c r="AW502" s="205"/>
      <c r="AX502" s="205"/>
      <c r="AY502" s="205"/>
      <c r="AZ502" s="205"/>
      <c r="BA502" s="205"/>
      <c r="BB502" s="205"/>
      <c r="BC502" s="205"/>
      <c r="BD502" s="205"/>
      <c r="BE502" s="205"/>
      <c r="BF502" s="205"/>
      <c r="BG502" s="205"/>
      <c r="BH502" s="205"/>
    </row>
    <row r="503" customFormat="false" ht="12.75" hidden="false" customHeight="true" outlineLevel="1" collapsed="false">
      <c r="A503" s="206"/>
      <c r="B503" s="207"/>
      <c r="C503" s="208" t="s">
        <v>720</v>
      </c>
      <c r="D503" s="208"/>
      <c r="E503" s="208"/>
      <c r="F503" s="208"/>
      <c r="G503" s="208"/>
      <c r="H503" s="204"/>
      <c r="I503" s="204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5"/>
      <c r="Z503" s="205"/>
      <c r="AA503" s="205"/>
      <c r="AB503" s="205"/>
      <c r="AC503" s="205"/>
      <c r="AD503" s="205"/>
      <c r="AE503" s="205"/>
      <c r="AF503" s="205"/>
      <c r="AG503" s="205" t="s">
        <v>216</v>
      </c>
      <c r="AH503" s="205"/>
      <c r="AI503" s="205"/>
      <c r="AJ503" s="205"/>
      <c r="AK503" s="205"/>
      <c r="AL503" s="205"/>
      <c r="AM503" s="205"/>
      <c r="AN503" s="205"/>
      <c r="AO503" s="205"/>
      <c r="AP503" s="205"/>
      <c r="AQ503" s="205"/>
      <c r="AR503" s="205"/>
      <c r="AS503" s="205"/>
      <c r="AT503" s="205"/>
      <c r="AU503" s="205"/>
      <c r="AV503" s="205"/>
      <c r="AW503" s="205"/>
      <c r="AX503" s="205"/>
      <c r="AY503" s="205"/>
      <c r="AZ503" s="205"/>
      <c r="BA503" s="205"/>
      <c r="BB503" s="205"/>
      <c r="BC503" s="205"/>
      <c r="BD503" s="205"/>
      <c r="BE503" s="205"/>
      <c r="BF503" s="205"/>
      <c r="BG503" s="205"/>
      <c r="BH503" s="205"/>
    </row>
    <row r="504" customFormat="false" ht="12.75" hidden="false" customHeight="true" outlineLevel="1" collapsed="false">
      <c r="A504" s="206"/>
      <c r="B504" s="207"/>
      <c r="C504" s="209" t="s">
        <v>720</v>
      </c>
      <c r="D504" s="209"/>
      <c r="E504" s="209"/>
      <c r="F504" s="209"/>
      <c r="G504" s="209"/>
      <c r="H504" s="204"/>
      <c r="I504" s="204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5"/>
      <c r="Z504" s="205"/>
      <c r="AA504" s="205"/>
      <c r="AB504" s="205"/>
      <c r="AC504" s="205"/>
      <c r="AD504" s="205"/>
      <c r="AE504" s="205"/>
      <c r="AF504" s="205"/>
      <c r="AG504" s="205" t="s">
        <v>217</v>
      </c>
      <c r="AH504" s="205"/>
      <c r="AI504" s="205"/>
      <c r="AJ504" s="205"/>
      <c r="AK504" s="205"/>
      <c r="AL504" s="205"/>
      <c r="AM504" s="205"/>
      <c r="AN504" s="205"/>
      <c r="AO504" s="205"/>
      <c r="AP504" s="205"/>
      <c r="AQ504" s="205"/>
      <c r="AR504" s="205"/>
      <c r="AS504" s="205"/>
      <c r="AT504" s="205"/>
      <c r="AU504" s="205"/>
      <c r="AV504" s="205"/>
      <c r="AW504" s="205"/>
      <c r="AX504" s="205"/>
      <c r="AY504" s="205"/>
      <c r="AZ504" s="205"/>
      <c r="BA504" s="205"/>
      <c r="BB504" s="205"/>
      <c r="BC504" s="205"/>
      <c r="BD504" s="205"/>
      <c r="BE504" s="205"/>
      <c r="BF504" s="205"/>
      <c r="BG504" s="205"/>
      <c r="BH504" s="205"/>
    </row>
    <row r="505" customFormat="false" ht="12.75" hidden="false" customHeight="false" outlineLevel="1" collapsed="false">
      <c r="A505" s="206"/>
      <c r="B505" s="207"/>
      <c r="C505" s="210" t="s">
        <v>721</v>
      </c>
      <c r="D505" s="211"/>
      <c r="E505" s="212"/>
      <c r="F505" s="204"/>
      <c r="G505" s="204"/>
      <c r="H505" s="204"/>
      <c r="I505" s="204"/>
      <c r="J505" s="204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5"/>
      <c r="Z505" s="205"/>
      <c r="AA505" s="205"/>
      <c r="AB505" s="205"/>
      <c r="AC505" s="205"/>
      <c r="AD505" s="205"/>
      <c r="AE505" s="205"/>
      <c r="AF505" s="205"/>
      <c r="AG505" s="205" t="s">
        <v>220</v>
      </c>
      <c r="AH505" s="205" t="n">
        <v>0</v>
      </c>
      <c r="AI505" s="205"/>
      <c r="AJ505" s="205"/>
      <c r="AK505" s="205"/>
      <c r="AL505" s="205"/>
      <c r="AM505" s="205"/>
      <c r="AN505" s="205"/>
      <c r="AO505" s="205"/>
      <c r="AP505" s="205"/>
      <c r="AQ505" s="205"/>
      <c r="AR505" s="205"/>
      <c r="AS505" s="205"/>
      <c r="AT505" s="205"/>
      <c r="AU505" s="205"/>
      <c r="AV505" s="205"/>
      <c r="AW505" s="205"/>
      <c r="AX505" s="205"/>
      <c r="AY505" s="205"/>
      <c r="AZ505" s="205"/>
      <c r="BA505" s="205"/>
      <c r="BB505" s="205"/>
      <c r="BC505" s="205"/>
      <c r="BD505" s="205"/>
      <c r="BE505" s="205"/>
      <c r="BF505" s="205"/>
      <c r="BG505" s="205"/>
      <c r="BH505" s="205"/>
    </row>
    <row r="506" customFormat="false" ht="12.75" hidden="false" customHeight="false" outlineLevel="1" collapsed="false">
      <c r="A506" s="206"/>
      <c r="B506" s="207"/>
      <c r="C506" s="210" t="s">
        <v>531</v>
      </c>
      <c r="D506" s="211"/>
      <c r="E506" s="212" t="n">
        <v>20</v>
      </c>
      <c r="F506" s="204"/>
      <c r="G506" s="204"/>
      <c r="H506" s="204"/>
      <c r="I506" s="204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5"/>
      <c r="Z506" s="205"/>
      <c r="AA506" s="205"/>
      <c r="AB506" s="205"/>
      <c r="AC506" s="205"/>
      <c r="AD506" s="205"/>
      <c r="AE506" s="205"/>
      <c r="AF506" s="205"/>
      <c r="AG506" s="205" t="s">
        <v>220</v>
      </c>
      <c r="AH506" s="205" t="n">
        <v>0</v>
      </c>
      <c r="AI506" s="205"/>
      <c r="AJ506" s="205"/>
      <c r="AK506" s="205"/>
      <c r="AL506" s="205"/>
      <c r="AM506" s="205"/>
      <c r="AN506" s="205"/>
      <c r="AO506" s="205"/>
      <c r="AP506" s="205"/>
      <c r="AQ506" s="205"/>
      <c r="AR506" s="205"/>
      <c r="AS506" s="205"/>
      <c r="AT506" s="205"/>
      <c r="AU506" s="205"/>
      <c r="AV506" s="205"/>
      <c r="AW506" s="205"/>
      <c r="AX506" s="205"/>
      <c r="AY506" s="205"/>
      <c r="AZ506" s="205"/>
      <c r="BA506" s="205"/>
      <c r="BB506" s="205"/>
      <c r="BC506" s="205"/>
      <c r="BD506" s="205"/>
      <c r="BE506" s="205"/>
      <c r="BF506" s="205"/>
      <c r="BG506" s="205"/>
      <c r="BH506" s="205"/>
    </row>
    <row r="507" customFormat="false" ht="12.75" hidden="false" customHeight="false" outlineLevel="0" collapsed="false">
      <c r="A507" s="188" t="s">
        <v>207</v>
      </c>
      <c r="B507" s="189" t="s">
        <v>95</v>
      </c>
      <c r="C507" s="190" t="s">
        <v>96</v>
      </c>
      <c r="D507" s="191"/>
      <c r="E507" s="192"/>
      <c r="F507" s="193"/>
      <c r="G507" s="193" t="n">
        <f aca="false">SUMIF(AG508:AG518,"&lt;&gt;NOR",G508:G518)</f>
        <v>0</v>
      </c>
      <c r="H507" s="193"/>
      <c r="I507" s="193" t="n">
        <f aca="false">SUM(I508:I518)</f>
        <v>0</v>
      </c>
      <c r="J507" s="193"/>
      <c r="K507" s="193" t="n">
        <f aca="false">SUM(K508:K518)</f>
        <v>0</v>
      </c>
      <c r="L507" s="193"/>
      <c r="M507" s="193" t="n">
        <f aca="false">SUM(M508:M518)</f>
        <v>0</v>
      </c>
      <c r="N507" s="193"/>
      <c r="O507" s="193" t="n">
        <f aca="false">SUM(O508:O518)</f>
        <v>12.1</v>
      </c>
      <c r="P507" s="193"/>
      <c r="Q507" s="193" t="n">
        <f aca="false">SUM(Q508:Q518)</f>
        <v>0</v>
      </c>
      <c r="R507" s="193"/>
      <c r="S507" s="193"/>
      <c r="T507" s="194"/>
      <c r="U507" s="195"/>
      <c r="V507" s="195" t="n">
        <f aca="false">SUM(V508:V518)</f>
        <v>54.56</v>
      </c>
      <c r="W507" s="195"/>
      <c r="X507" s="195"/>
      <c r="AG507" s="0" t="s">
        <v>208</v>
      </c>
    </row>
    <row r="508" customFormat="false" ht="12.75" hidden="false" customHeight="false" outlineLevel="1" collapsed="false">
      <c r="A508" s="214" t="n">
        <v>106</v>
      </c>
      <c r="B508" s="215" t="s">
        <v>722</v>
      </c>
      <c r="C508" s="216" t="s">
        <v>723</v>
      </c>
      <c r="D508" s="217" t="s">
        <v>343</v>
      </c>
      <c r="E508" s="218" t="n">
        <v>2</v>
      </c>
      <c r="F508" s="219"/>
      <c r="G508" s="220" t="n">
        <f aca="false">ROUND(E508*F508,2)</f>
        <v>0</v>
      </c>
      <c r="H508" s="219"/>
      <c r="I508" s="220" t="n">
        <f aca="false">ROUND(E508*H508,2)</f>
        <v>0</v>
      </c>
      <c r="J508" s="219"/>
      <c r="K508" s="220" t="n">
        <f aca="false">ROUND(E508*J508,2)</f>
        <v>0</v>
      </c>
      <c r="L508" s="220" t="n">
        <v>21</v>
      </c>
      <c r="M508" s="220" t="n">
        <f aca="false">G508*(1+L508/100)</f>
        <v>0</v>
      </c>
      <c r="N508" s="220" t="n">
        <v>0</v>
      </c>
      <c r="O508" s="220" t="n">
        <f aca="false">ROUND(E508*N508,2)</f>
        <v>0</v>
      </c>
      <c r="P508" s="220" t="n">
        <v>0</v>
      </c>
      <c r="Q508" s="220" t="n">
        <f aca="false">ROUND(E508*P508,2)</f>
        <v>0</v>
      </c>
      <c r="R508" s="220"/>
      <c r="S508" s="220" t="s">
        <v>417</v>
      </c>
      <c r="T508" s="221" t="s">
        <v>418</v>
      </c>
      <c r="U508" s="204" t="n">
        <v>0</v>
      </c>
      <c r="V508" s="204" t="n">
        <f aca="false">ROUND(E508*U508,2)</f>
        <v>0</v>
      </c>
      <c r="W508" s="204"/>
      <c r="X508" s="204" t="s">
        <v>424</v>
      </c>
      <c r="Y508" s="205"/>
      <c r="Z508" s="205"/>
      <c r="AA508" s="205"/>
      <c r="AB508" s="205"/>
      <c r="AC508" s="205"/>
      <c r="AD508" s="205"/>
      <c r="AE508" s="205"/>
      <c r="AF508" s="205"/>
      <c r="AG508" s="205" t="s">
        <v>425</v>
      </c>
      <c r="AH508" s="205"/>
      <c r="AI508" s="205"/>
      <c r="AJ508" s="205"/>
      <c r="AK508" s="205"/>
      <c r="AL508" s="205"/>
      <c r="AM508" s="205"/>
      <c r="AN508" s="205"/>
      <c r="AO508" s="205"/>
      <c r="AP508" s="205"/>
      <c r="AQ508" s="205"/>
      <c r="AR508" s="205"/>
      <c r="AS508" s="205"/>
      <c r="AT508" s="205"/>
      <c r="AU508" s="205"/>
      <c r="AV508" s="205"/>
      <c r="AW508" s="205"/>
      <c r="AX508" s="205"/>
      <c r="AY508" s="205"/>
      <c r="AZ508" s="205"/>
      <c r="BA508" s="205"/>
      <c r="BB508" s="205"/>
      <c r="BC508" s="205"/>
      <c r="BD508" s="205"/>
      <c r="BE508" s="205"/>
      <c r="BF508" s="205"/>
      <c r="BG508" s="205"/>
      <c r="BH508" s="205"/>
    </row>
    <row r="509" customFormat="false" ht="12.75" hidden="false" customHeight="false" outlineLevel="1" collapsed="false">
      <c r="A509" s="196" t="n">
        <v>107</v>
      </c>
      <c r="B509" s="197" t="s">
        <v>724</v>
      </c>
      <c r="C509" s="198" t="s">
        <v>725</v>
      </c>
      <c r="D509" s="199" t="s">
        <v>380</v>
      </c>
      <c r="E509" s="200" t="n">
        <v>7.5</v>
      </c>
      <c r="F509" s="201"/>
      <c r="G509" s="202" t="n">
        <f aca="false">ROUND(E509*F509,2)</f>
        <v>0</v>
      </c>
      <c r="H509" s="201"/>
      <c r="I509" s="202" t="n">
        <f aca="false">ROUND(E509*H509,2)</f>
        <v>0</v>
      </c>
      <c r="J509" s="201"/>
      <c r="K509" s="202" t="n">
        <f aca="false">ROUND(E509*J509,2)</f>
        <v>0</v>
      </c>
      <c r="L509" s="202" t="n">
        <v>21</v>
      </c>
      <c r="M509" s="202" t="n">
        <f aca="false">G509*(1+L509/100)</f>
        <v>0</v>
      </c>
      <c r="N509" s="202" t="n">
        <v>0.96764</v>
      </c>
      <c r="O509" s="202" t="n">
        <f aca="false">ROUND(E509*N509,2)</f>
        <v>7.26</v>
      </c>
      <c r="P509" s="202" t="n">
        <v>0</v>
      </c>
      <c r="Q509" s="202" t="n">
        <f aca="false">ROUND(E509*P509,2)</f>
        <v>0</v>
      </c>
      <c r="R509" s="202" t="s">
        <v>227</v>
      </c>
      <c r="S509" s="202" t="s">
        <v>213</v>
      </c>
      <c r="T509" s="203" t="s">
        <v>213</v>
      </c>
      <c r="U509" s="204" t="n">
        <v>2.90408</v>
      </c>
      <c r="V509" s="204" t="n">
        <f aca="false">ROUND(E509*U509,2)</f>
        <v>21.78</v>
      </c>
      <c r="W509" s="204"/>
      <c r="X509" s="204" t="s">
        <v>228</v>
      </c>
      <c r="Y509" s="205"/>
      <c r="Z509" s="205"/>
      <c r="AA509" s="205"/>
      <c r="AB509" s="205"/>
      <c r="AC509" s="205"/>
      <c r="AD509" s="205"/>
      <c r="AE509" s="205"/>
      <c r="AF509" s="205"/>
      <c r="AG509" s="205" t="s">
        <v>471</v>
      </c>
      <c r="AH509" s="205"/>
      <c r="AI509" s="205"/>
      <c r="AJ509" s="205"/>
      <c r="AK509" s="205"/>
      <c r="AL509" s="205"/>
      <c r="AM509" s="205"/>
      <c r="AN509" s="205"/>
      <c r="AO509" s="205"/>
      <c r="AP509" s="205"/>
      <c r="AQ509" s="205"/>
      <c r="AR509" s="205"/>
      <c r="AS509" s="205"/>
      <c r="AT509" s="205"/>
      <c r="AU509" s="205"/>
      <c r="AV509" s="205"/>
      <c r="AW509" s="205"/>
      <c r="AX509" s="205"/>
      <c r="AY509" s="205"/>
      <c r="AZ509" s="205"/>
      <c r="BA509" s="205"/>
      <c r="BB509" s="205"/>
      <c r="BC509" s="205"/>
      <c r="BD509" s="205"/>
      <c r="BE509" s="205"/>
      <c r="BF509" s="205"/>
      <c r="BG509" s="205"/>
      <c r="BH509" s="205"/>
    </row>
    <row r="510" customFormat="false" ht="56.25" hidden="false" customHeight="true" outlineLevel="1" collapsed="false">
      <c r="A510" s="206"/>
      <c r="B510" s="207"/>
      <c r="C510" s="208" t="s">
        <v>726</v>
      </c>
      <c r="D510" s="208"/>
      <c r="E510" s="208"/>
      <c r="F510" s="208"/>
      <c r="G510" s="208"/>
      <c r="H510" s="204"/>
      <c r="I510" s="204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5"/>
      <c r="Z510" s="205"/>
      <c r="AA510" s="205"/>
      <c r="AB510" s="205"/>
      <c r="AC510" s="205"/>
      <c r="AD510" s="205"/>
      <c r="AE510" s="205"/>
      <c r="AF510" s="205"/>
      <c r="AG510" s="205" t="s">
        <v>216</v>
      </c>
      <c r="AH510" s="205"/>
      <c r="AI510" s="205"/>
      <c r="AJ510" s="205"/>
      <c r="AK510" s="205"/>
      <c r="AL510" s="205"/>
      <c r="AM510" s="205"/>
      <c r="AN510" s="205"/>
      <c r="AO510" s="205"/>
      <c r="AP510" s="205"/>
      <c r="AQ510" s="205"/>
      <c r="AR510" s="205"/>
      <c r="AS510" s="205"/>
      <c r="AT510" s="205"/>
      <c r="AU510" s="205"/>
      <c r="AV510" s="205"/>
      <c r="AW510" s="205"/>
      <c r="AX510" s="205"/>
      <c r="AY510" s="205"/>
      <c r="AZ510" s="205"/>
      <c r="BA510" s="213" t="str">
        <f aca="false">C510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510" s="205"/>
      <c r="BC510" s="205"/>
      <c r="BD510" s="205"/>
      <c r="BE510" s="205"/>
      <c r="BF510" s="205"/>
      <c r="BG510" s="205"/>
      <c r="BH510" s="205"/>
    </row>
    <row r="511" customFormat="false" ht="56.25" hidden="false" customHeight="true" outlineLevel="1" collapsed="false">
      <c r="A511" s="206"/>
      <c r="B511" s="207"/>
      <c r="C511" s="209" t="s">
        <v>726</v>
      </c>
      <c r="D511" s="209"/>
      <c r="E511" s="209"/>
      <c r="F511" s="209"/>
      <c r="G511" s="209"/>
      <c r="H511" s="204"/>
      <c r="I511" s="204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5"/>
      <c r="Z511" s="205"/>
      <c r="AA511" s="205"/>
      <c r="AB511" s="205"/>
      <c r="AC511" s="205"/>
      <c r="AD511" s="205"/>
      <c r="AE511" s="205"/>
      <c r="AF511" s="205"/>
      <c r="AG511" s="205" t="s">
        <v>217</v>
      </c>
      <c r="AH511" s="205"/>
      <c r="AI511" s="205"/>
      <c r="AJ511" s="205"/>
      <c r="AK511" s="205"/>
      <c r="AL511" s="205"/>
      <c r="AM511" s="205"/>
      <c r="AN511" s="205"/>
      <c r="AO511" s="205"/>
      <c r="AP511" s="205"/>
      <c r="AQ511" s="205"/>
      <c r="AR511" s="205"/>
      <c r="AS511" s="205"/>
      <c r="AT511" s="205"/>
      <c r="AU511" s="205"/>
      <c r="AV511" s="205"/>
      <c r="AW511" s="205"/>
      <c r="AX511" s="205"/>
      <c r="AY511" s="205"/>
      <c r="AZ511" s="205"/>
      <c r="BA511" s="213" t="str">
        <f aca="false">C511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511" s="205"/>
      <c r="BC511" s="205"/>
      <c r="BD511" s="205"/>
      <c r="BE511" s="205"/>
      <c r="BF511" s="205"/>
      <c r="BG511" s="205"/>
      <c r="BH511" s="205"/>
    </row>
    <row r="512" customFormat="false" ht="12.75" hidden="false" customHeight="false" outlineLevel="1" collapsed="false">
      <c r="A512" s="206"/>
      <c r="B512" s="207"/>
      <c r="C512" s="210" t="s">
        <v>727</v>
      </c>
      <c r="D512" s="211"/>
      <c r="E512" s="212"/>
      <c r="F512" s="204"/>
      <c r="G512" s="204"/>
      <c r="H512" s="204"/>
      <c r="I512" s="204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5"/>
      <c r="Z512" s="205"/>
      <c r="AA512" s="205"/>
      <c r="AB512" s="205"/>
      <c r="AC512" s="205"/>
      <c r="AD512" s="205"/>
      <c r="AE512" s="205"/>
      <c r="AF512" s="205"/>
      <c r="AG512" s="205" t="s">
        <v>220</v>
      </c>
      <c r="AH512" s="205" t="n">
        <v>0</v>
      </c>
      <c r="AI512" s="205"/>
      <c r="AJ512" s="205"/>
      <c r="AK512" s="205"/>
      <c r="AL512" s="205"/>
      <c r="AM512" s="205"/>
      <c r="AN512" s="205"/>
      <c r="AO512" s="205"/>
      <c r="AP512" s="205"/>
      <c r="AQ512" s="205"/>
      <c r="AR512" s="205"/>
      <c r="AS512" s="205"/>
      <c r="AT512" s="205"/>
      <c r="AU512" s="205"/>
      <c r="AV512" s="205"/>
      <c r="AW512" s="205"/>
      <c r="AX512" s="205"/>
      <c r="AY512" s="205"/>
      <c r="AZ512" s="205"/>
      <c r="BA512" s="205"/>
      <c r="BB512" s="205"/>
      <c r="BC512" s="205"/>
      <c r="BD512" s="205"/>
      <c r="BE512" s="205"/>
      <c r="BF512" s="205"/>
      <c r="BG512" s="205"/>
      <c r="BH512" s="205"/>
    </row>
    <row r="513" customFormat="false" ht="12.75" hidden="false" customHeight="false" outlineLevel="1" collapsed="false">
      <c r="A513" s="206"/>
      <c r="B513" s="207"/>
      <c r="C513" s="210" t="s">
        <v>728</v>
      </c>
      <c r="D513" s="211"/>
      <c r="E513" s="212" t="n">
        <v>7.5</v>
      </c>
      <c r="F513" s="204"/>
      <c r="G513" s="204"/>
      <c r="H513" s="204"/>
      <c r="I513" s="204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5"/>
      <c r="Z513" s="205"/>
      <c r="AA513" s="205"/>
      <c r="AB513" s="205"/>
      <c r="AC513" s="205"/>
      <c r="AD513" s="205"/>
      <c r="AE513" s="205"/>
      <c r="AF513" s="205"/>
      <c r="AG513" s="205" t="s">
        <v>220</v>
      </c>
      <c r="AH513" s="205" t="n">
        <v>0</v>
      </c>
      <c r="AI513" s="205"/>
      <c r="AJ513" s="205"/>
      <c r="AK513" s="205"/>
      <c r="AL513" s="205"/>
      <c r="AM513" s="205"/>
      <c r="AN513" s="205"/>
      <c r="AO513" s="205"/>
      <c r="AP513" s="205"/>
      <c r="AQ513" s="205"/>
      <c r="AR513" s="205"/>
      <c r="AS513" s="205"/>
      <c r="AT513" s="205"/>
      <c r="AU513" s="205"/>
      <c r="AV513" s="205"/>
      <c r="AW513" s="205"/>
      <c r="AX513" s="205"/>
      <c r="AY513" s="205"/>
      <c r="AZ513" s="205"/>
      <c r="BA513" s="205"/>
      <c r="BB513" s="205"/>
      <c r="BC513" s="205"/>
      <c r="BD513" s="205"/>
      <c r="BE513" s="205"/>
      <c r="BF513" s="205"/>
      <c r="BG513" s="205"/>
      <c r="BH513" s="205"/>
    </row>
    <row r="514" customFormat="false" ht="12.75" hidden="false" customHeight="false" outlineLevel="1" collapsed="false">
      <c r="A514" s="196" t="n">
        <v>108</v>
      </c>
      <c r="B514" s="197" t="s">
        <v>729</v>
      </c>
      <c r="C514" s="198" t="s">
        <v>730</v>
      </c>
      <c r="D514" s="199" t="s">
        <v>380</v>
      </c>
      <c r="E514" s="200" t="n">
        <v>5</v>
      </c>
      <c r="F514" s="201"/>
      <c r="G514" s="202" t="n">
        <f aca="false">ROUND(E514*F514,2)</f>
        <v>0</v>
      </c>
      <c r="H514" s="201"/>
      <c r="I514" s="202" t="n">
        <f aca="false">ROUND(E514*H514,2)</f>
        <v>0</v>
      </c>
      <c r="J514" s="201"/>
      <c r="K514" s="202" t="n">
        <f aca="false">ROUND(E514*J514,2)</f>
        <v>0</v>
      </c>
      <c r="L514" s="202" t="n">
        <v>21</v>
      </c>
      <c r="M514" s="202" t="n">
        <f aca="false">G514*(1+L514/100)</f>
        <v>0</v>
      </c>
      <c r="N514" s="202" t="n">
        <v>0.96897</v>
      </c>
      <c r="O514" s="202" t="n">
        <f aca="false">ROUND(E514*N514,2)</f>
        <v>4.84</v>
      </c>
      <c r="P514" s="202" t="n">
        <v>0</v>
      </c>
      <c r="Q514" s="202" t="n">
        <f aca="false">ROUND(E514*P514,2)</f>
        <v>0</v>
      </c>
      <c r="R514" s="202" t="s">
        <v>227</v>
      </c>
      <c r="S514" s="202" t="s">
        <v>213</v>
      </c>
      <c r="T514" s="203" t="s">
        <v>213</v>
      </c>
      <c r="U514" s="204" t="n">
        <v>6.55519</v>
      </c>
      <c r="V514" s="204" t="n">
        <f aca="false">ROUND(E514*U514,2)</f>
        <v>32.78</v>
      </c>
      <c r="W514" s="204"/>
      <c r="X514" s="204" t="s">
        <v>228</v>
      </c>
      <c r="Y514" s="205"/>
      <c r="Z514" s="205"/>
      <c r="AA514" s="205"/>
      <c r="AB514" s="205"/>
      <c r="AC514" s="205"/>
      <c r="AD514" s="205"/>
      <c r="AE514" s="205"/>
      <c r="AF514" s="205"/>
      <c r="AG514" s="205" t="s">
        <v>471</v>
      </c>
      <c r="AH514" s="205"/>
      <c r="AI514" s="205"/>
      <c r="AJ514" s="205"/>
      <c r="AK514" s="205"/>
      <c r="AL514" s="205"/>
      <c r="AM514" s="205"/>
      <c r="AN514" s="205"/>
      <c r="AO514" s="205"/>
      <c r="AP514" s="205"/>
      <c r="AQ514" s="205"/>
      <c r="AR514" s="205"/>
      <c r="AS514" s="205"/>
      <c r="AT514" s="205"/>
      <c r="AU514" s="205"/>
      <c r="AV514" s="205"/>
      <c r="AW514" s="205"/>
      <c r="AX514" s="205"/>
      <c r="AY514" s="205"/>
      <c r="AZ514" s="205"/>
      <c r="BA514" s="205"/>
      <c r="BB514" s="205"/>
      <c r="BC514" s="205"/>
      <c r="BD514" s="205"/>
      <c r="BE514" s="205"/>
      <c r="BF514" s="205"/>
      <c r="BG514" s="205"/>
      <c r="BH514" s="205"/>
    </row>
    <row r="515" customFormat="false" ht="56.25" hidden="false" customHeight="true" outlineLevel="1" collapsed="false">
      <c r="A515" s="206"/>
      <c r="B515" s="207"/>
      <c r="C515" s="208" t="s">
        <v>726</v>
      </c>
      <c r="D515" s="208"/>
      <c r="E515" s="208"/>
      <c r="F515" s="208"/>
      <c r="G515" s="208"/>
      <c r="H515" s="204"/>
      <c r="I515" s="204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5"/>
      <c r="Z515" s="205"/>
      <c r="AA515" s="205"/>
      <c r="AB515" s="205"/>
      <c r="AC515" s="205"/>
      <c r="AD515" s="205"/>
      <c r="AE515" s="205"/>
      <c r="AF515" s="205"/>
      <c r="AG515" s="205" t="s">
        <v>216</v>
      </c>
      <c r="AH515" s="205"/>
      <c r="AI515" s="205"/>
      <c r="AJ515" s="205"/>
      <c r="AK515" s="205"/>
      <c r="AL515" s="205"/>
      <c r="AM515" s="205"/>
      <c r="AN515" s="205"/>
      <c r="AO515" s="205"/>
      <c r="AP515" s="205"/>
      <c r="AQ515" s="205"/>
      <c r="AR515" s="205"/>
      <c r="AS515" s="205"/>
      <c r="AT515" s="205"/>
      <c r="AU515" s="205"/>
      <c r="AV515" s="205"/>
      <c r="AW515" s="205"/>
      <c r="AX515" s="205"/>
      <c r="AY515" s="205"/>
      <c r="AZ515" s="205"/>
      <c r="BA515" s="213" t="str">
        <f aca="false">C515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515" s="205"/>
      <c r="BC515" s="205"/>
      <c r="BD515" s="205"/>
      <c r="BE515" s="205"/>
      <c r="BF515" s="205"/>
      <c r="BG515" s="205"/>
      <c r="BH515" s="205"/>
    </row>
    <row r="516" customFormat="false" ht="56.25" hidden="false" customHeight="true" outlineLevel="1" collapsed="false">
      <c r="A516" s="206"/>
      <c r="B516" s="207"/>
      <c r="C516" s="209" t="s">
        <v>726</v>
      </c>
      <c r="D516" s="209"/>
      <c r="E516" s="209"/>
      <c r="F516" s="209"/>
      <c r="G516" s="209"/>
      <c r="H516" s="204"/>
      <c r="I516" s="204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5"/>
      <c r="Z516" s="205"/>
      <c r="AA516" s="205"/>
      <c r="AB516" s="205"/>
      <c r="AC516" s="205"/>
      <c r="AD516" s="205"/>
      <c r="AE516" s="205"/>
      <c r="AF516" s="205"/>
      <c r="AG516" s="205" t="s">
        <v>217</v>
      </c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  <c r="AS516" s="205"/>
      <c r="AT516" s="205"/>
      <c r="AU516" s="205"/>
      <c r="AV516" s="205"/>
      <c r="AW516" s="205"/>
      <c r="AX516" s="205"/>
      <c r="AY516" s="205"/>
      <c r="AZ516" s="205"/>
      <c r="BA516" s="213" t="str">
        <f aca="false">C516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516" s="205"/>
      <c r="BC516" s="205"/>
      <c r="BD516" s="205"/>
      <c r="BE516" s="205"/>
      <c r="BF516" s="205"/>
      <c r="BG516" s="205"/>
      <c r="BH516" s="205"/>
    </row>
    <row r="517" customFormat="false" ht="12.75" hidden="false" customHeight="false" outlineLevel="1" collapsed="false">
      <c r="A517" s="206"/>
      <c r="B517" s="207"/>
      <c r="C517" s="210" t="s">
        <v>731</v>
      </c>
      <c r="D517" s="211"/>
      <c r="E517" s="212"/>
      <c r="F517" s="204"/>
      <c r="G517" s="204"/>
      <c r="H517" s="204"/>
      <c r="I517" s="204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5"/>
      <c r="Z517" s="205"/>
      <c r="AA517" s="205"/>
      <c r="AB517" s="205"/>
      <c r="AC517" s="205"/>
      <c r="AD517" s="205"/>
      <c r="AE517" s="205"/>
      <c r="AF517" s="205"/>
      <c r="AG517" s="205" t="s">
        <v>220</v>
      </c>
      <c r="AH517" s="205" t="n">
        <v>0</v>
      </c>
      <c r="AI517" s="205"/>
      <c r="AJ517" s="205"/>
      <c r="AK517" s="205"/>
      <c r="AL517" s="205"/>
      <c r="AM517" s="205"/>
      <c r="AN517" s="205"/>
      <c r="AO517" s="205"/>
      <c r="AP517" s="205"/>
      <c r="AQ517" s="205"/>
      <c r="AR517" s="205"/>
      <c r="AS517" s="205"/>
      <c r="AT517" s="205"/>
      <c r="AU517" s="205"/>
      <c r="AV517" s="205"/>
      <c r="AW517" s="205"/>
      <c r="AX517" s="205"/>
      <c r="AY517" s="205"/>
      <c r="AZ517" s="205"/>
      <c r="BA517" s="205"/>
      <c r="BB517" s="205"/>
      <c r="BC517" s="205"/>
      <c r="BD517" s="205"/>
      <c r="BE517" s="205"/>
      <c r="BF517" s="205"/>
      <c r="BG517" s="205"/>
      <c r="BH517" s="205"/>
    </row>
    <row r="518" customFormat="false" ht="12.75" hidden="false" customHeight="false" outlineLevel="1" collapsed="false">
      <c r="A518" s="206"/>
      <c r="B518" s="207"/>
      <c r="C518" s="210" t="s">
        <v>85</v>
      </c>
      <c r="D518" s="211"/>
      <c r="E518" s="212" t="n">
        <v>5</v>
      </c>
      <c r="F518" s="204"/>
      <c r="G518" s="204"/>
      <c r="H518" s="204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5"/>
      <c r="Z518" s="205"/>
      <c r="AA518" s="205"/>
      <c r="AB518" s="205"/>
      <c r="AC518" s="205"/>
      <c r="AD518" s="205"/>
      <c r="AE518" s="205"/>
      <c r="AF518" s="205"/>
      <c r="AG518" s="205" t="s">
        <v>220</v>
      </c>
      <c r="AH518" s="205" t="n">
        <v>0</v>
      </c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</row>
    <row r="519" customFormat="false" ht="12.75" hidden="false" customHeight="false" outlineLevel="0" collapsed="false">
      <c r="A519" s="188" t="s">
        <v>207</v>
      </c>
      <c r="B519" s="189" t="s">
        <v>99</v>
      </c>
      <c r="C519" s="190" t="s">
        <v>100</v>
      </c>
      <c r="D519" s="191"/>
      <c r="E519" s="192"/>
      <c r="F519" s="193"/>
      <c r="G519" s="193" t="n">
        <f aca="false">SUMIF(AG520:AG578,"&lt;&gt;NOR",G520:G578)</f>
        <v>0</v>
      </c>
      <c r="H519" s="193"/>
      <c r="I519" s="193" t="n">
        <f aca="false">SUM(I520:I578)</f>
        <v>0</v>
      </c>
      <c r="J519" s="193"/>
      <c r="K519" s="193" t="n">
        <f aca="false">SUM(K520:K578)</f>
        <v>0</v>
      </c>
      <c r="L519" s="193"/>
      <c r="M519" s="193" t="n">
        <f aca="false">SUM(M520:M578)</f>
        <v>0</v>
      </c>
      <c r="N519" s="193"/>
      <c r="O519" s="193" t="n">
        <f aca="false">SUM(O520:O578)</f>
        <v>13.37</v>
      </c>
      <c r="P519" s="193"/>
      <c r="Q519" s="193" t="n">
        <f aca="false">SUM(Q520:Q578)</f>
        <v>0</v>
      </c>
      <c r="R519" s="193"/>
      <c r="S519" s="193"/>
      <c r="T519" s="194"/>
      <c r="U519" s="195"/>
      <c r="V519" s="195" t="n">
        <f aca="false">SUM(V520:V578)</f>
        <v>169.9</v>
      </c>
      <c r="W519" s="195"/>
      <c r="X519" s="195"/>
      <c r="AG519" s="0" t="s">
        <v>208</v>
      </c>
    </row>
    <row r="520" customFormat="false" ht="22.5" hidden="false" customHeight="false" outlineLevel="1" collapsed="false">
      <c r="A520" s="196" t="n">
        <v>109</v>
      </c>
      <c r="B520" s="197" t="s">
        <v>732</v>
      </c>
      <c r="C520" s="198" t="s">
        <v>733</v>
      </c>
      <c r="D520" s="199" t="s">
        <v>294</v>
      </c>
      <c r="E520" s="200" t="n">
        <v>76.7</v>
      </c>
      <c r="F520" s="201"/>
      <c r="G520" s="202" t="n">
        <f aca="false">ROUND(E520*F520,2)</f>
        <v>0</v>
      </c>
      <c r="H520" s="201"/>
      <c r="I520" s="202" t="n">
        <f aca="false">ROUND(E520*H520,2)</f>
        <v>0</v>
      </c>
      <c r="J520" s="201"/>
      <c r="K520" s="202" t="n">
        <f aca="false">ROUND(E520*J520,2)</f>
        <v>0</v>
      </c>
      <c r="L520" s="202" t="n">
        <v>21</v>
      </c>
      <c r="M520" s="202" t="n">
        <f aca="false">G520*(1+L520/100)</f>
        <v>0</v>
      </c>
      <c r="N520" s="202" t="n">
        <v>0.02426</v>
      </c>
      <c r="O520" s="202" t="n">
        <f aca="false">ROUND(E520*N520,2)</f>
        <v>1.86</v>
      </c>
      <c r="P520" s="202" t="n">
        <v>0</v>
      </c>
      <c r="Q520" s="202" t="n">
        <f aca="false">ROUND(E520*P520,2)</f>
        <v>0</v>
      </c>
      <c r="R520" s="202" t="s">
        <v>734</v>
      </c>
      <c r="S520" s="202" t="s">
        <v>213</v>
      </c>
      <c r="T520" s="203" t="s">
        <v>213</v>
      </c>
      <c r="U520" s="204" t="n">
        <v>0.155</v>
      </c>
      <c r="V520" s="204" t="n">
        <f aca="false">ROUND(E520*U520,2)</f>
        <v>11.89</v>
      </c>
      <c r="W520" s="204"/>
      <c r="X520" s="204" t="s">
        <v>165</v>
      </c>
      <c r="Y520" s="205"/>
      <c r="Z520" s="205"/>
      <c r="AA520" s="205"/>
      <c r="AB520" s="205"/>
      <c r="AC520" s="205"/>
      <c r="AD520" s="205"/>
      <c r="AE520" s="205"/>
      <c r="AF520" s="205"/>
      <c r="AG520" s="205" t="s">
        <v>214</v>
      </c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</row>
    <row r="521" customFormat="false" ht="12.75" hidden="false" customHeight="true" outlineLevel="1" collapsed="false">
      <c r="A521" s="206"/>
      <c r="B521" s="207"/>
      <c r="C521" s="208" t="s">
        <v>735</v>
      </c>
      <c r="D521" s="208"/>
      <c r="E521" s="208"/>
      <c r="F521" s="208"/>
      <c r="G521" s="208"/>
      <c r="H521" s="204"/>
      <c r="I521" s="204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5"/>
      <c r="Z521" s="205"/>
      <c r="AA521" s="205"/>
      <c r="AB521" s="205"/>
      <c r="AC521" s="205"/>
      <c r="AD521" s="205"/>
      <c r="AE521" s="205"/>
      <c r="AF521" s="205"/>
      <c r="AG521" s="205" t="s">
        <v>216</v>
      </c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</row>
    <row r="522" customFormat="false" ht="12.75" hidden="false" customHeight="true" outlineLevel="1" collapsed="false">
      <c r="A522" s="206"/>
      <c r="B522" s="207"/>
      <c r="C522" s="209" t="s">
        <v>735</v>
      </c>
      <c r="D522" s="209"/>
      <c r="E522" s="209"/>
      <c r="F522" s="209"/>
      <c r="G522" s="209"/>
      <c r="H522" s="204"/>
      <c r="I522" s="204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5"/>
      <c r="Z522" s="205"/>
      <c r="AA522" s="205"/>
      <c r="AB522" s="205"/>
      <c r="AC522" s="205"/>
      <c r="AD522" s="205"/>
      <c r="AE522" s="205"/>
      <c r="AF522" s="205"/>
      <c r="AG522" s="205" t="s">
        <v>217</v>
      </c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</row>
    <row r="523" customFormat="false" ht="12.75" hidden="false" customHeight="false" outlineLevel="1" collapsed="false">
      <c r="A523" s="206"/>
      <c r="B523" s="207"/>
      <c r="C523" s="210" t="s">
        <v>736</v>
      </c>
      <c r="D523" s="211"/>
      <c r="E523" s="212"/>
      <c r="F523" s="204"/>
      <c r="G523" s="204"/>
      <c r="H523" s="204"/>
      <c r="I523" s="204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5"/>
      <c r="Z523" s="205"/>
      <c r="AA523" s="205"/>
      <c r="AB523" s="205"/>
      <c r="AC523" s="205"/>
      <c r="AD523" s="205"/>
      <c r="AE523" s="205"/>
      <c r="AF523" s="205"/>
      <c r="AG523" s="205" t="s">
        <v>220</v>
      </c>
      <c r="AH523" s="205" t="n">
        <v>0</v>
      </c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</row>
    <row r="524" customFormat="false" ht="12.75" hidden="false" customHeight="false" outlineLevel="1" collapsed="false">
      <c r="A524" s="206"/>
      <c r="B524" s="207"/>
      <c r="C524" s="210" t="s">
        <v>737</v>
      </c>
      <c r="D524" s="211"/>
      <c r="E524" s="212" t="n">
        <v>76.7</v>
      </c>
      <c r="F524" s="204"/>
      <c r="G524" s="204"/>
      <c r="H524" s="204"/>
      <c r="I524" s="204"/>
      <c r="J524" s="204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5"/>
      <c r="Z524" s="205"/>
      <c r="AA524" s="205"/>
      <c r="AB524" s="205"/>
      <c r="AC524" s="205"/>
      <c r="AD524" s="205"/>
      <c r="AE524" s="205"/>
      <c r="AF524" s="205"/>
      <c r="AG524" s="205" t="s">
        <v>220</v>
      </c>
      <c r="AH524" s="205" t="n">
        <v>0</v>
      </c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</row>
    <row r="525" customFormat="false" ht="22.5" hidden="false" customHeight="false" outlineLevel="1" collapsed="false">
      <c r="A525" s="196" t="n">
        <v>110</v>
      </c>
      <c r="B525" s="197" t="s">
        <v>738</v>
      </c>
      <c r="C525" s="198" t="s">
        <v>739</v>
      </c>
      <c r="D525" s="199" t="s">
        <v>294</v>
      </c>
      <c r="E525" s="200" t="n">
        <v>322.5</v>
      </c>
      <c r="F525" s="201"/>
      <c r="G525" s="202" t="n">
        <f aca="false">ROUND(E525*F525,2)</f>
        <v>0</v>
      </c>
      <c r="H525" s="201"/>
      <c r="I525" s="202" t="n">
        <f aca="false">ROUND(E525*H525,2)</f>
        <v>0</v>
      </c>
      <c r="J525" s="201"/>
      <c r="K525" s="202" t="n">
        <f aca="false">ROUND(E525*J525,2)</f>
        <v>0</v>
      </c>
      <c r="L525" s="202" t="n">
        <v>21</v>
      </c>
      <c r="M525" s="202" t="n">
        <f aca="false">G525*(1+L525/100)</f>
        <v>0</v>
      </c>
      <c r="N525" s="202" t="n">
        <v>0.02426</v>
      </c>
      <c r="O525" s="202" t="n">
        <f aca="false">ROUND(E525*N525,2)</f>
        <v>7.82</v>
      </c>
      <c r="P525" s="202" t="n">
        <v>0</v>
      </c>
      <c r="Q525" s="202" t="n">
        <f aca="false">ROUND(E525*P525,2)</f>
        <v>0</v>
      </c>
      <c r="R525" s="202" t="s">
        <v>734</v>
      </c>
      <c r="S525" s="202" t="s">
        <v>213</v>
      </c>
      <c r="T525" s="203" t="s">
        <v>213</v>
      </c>
      <c r="U525" s="204" t="n">
        <v>0.142</v>
      </c>
      <c r="V525" s="204" t="n">
        <f aca="false">ROUND(E525*U525,2)</f>
        <v>45.8</v>
      </c>
      <c r="W525" s="204"/>
      <c r="X525" s="204" t="s">
        <v>165</v>
      </c>
      <c r="Y525" s="205"/>
      <c r="Z525" s="205"/>
      <c r="AA525" s="205"/>
      <c r="AB525" s="205"/>
      <c r="AC525" s="205"/>
      <c r="AD525" s="205"/>
      <c r="AE525" s="205"/>
      <c r="AF525" s="205"/>
      <c r="AG525" s="205" t="s">
        <v>214</v>
      </c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</row>
    <row r="526" customFormat="false" ht="12.75" hidden="false" customHeight="true" outlineLevel="1" collapsed="false">
      <c r="A526" s="206"/>
      <c r="B526" s="207"/>
      <c r="C526" s="208" t="s">
        <v>735</v>
      </c>
      <c r="D526" s="208"/>
      <c r="E526" s="208"/>
      <c r="F526" s="208"/>
      <c r="G526" s="208"/>
      <c r="H526" s="204"/>
      <c r="I526" s="204"/>
      <c r="J526" s="204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5"/>
      <c r="Z526" s="205"/>
      <c r="AA526" s="205"/>
      <c r="AB526" s="205"/>
      <c r="AC526" s="205"/>
      <c r="AD526" s="205"/>
      <c r="AE526" s="205"/>
      <c r="AF526" s="205"/>
      <c r="AG526" s="205" t="s">
        <v>216</v>
      </c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</row>
    <row r="527" customFormat="false" ht="12.75" hidden="false" customHeight="true" outlineLevel="1" collapsed="false">
      <c r="A527" s="206"/>
      <c r="B527" s="207"/>
      <c r="C527" s="209" t="s">
        <v>735</v>
      </c>
      <c r="D527" s="209"/>
      <c r="E527" s="209"/>
      <c r="F527" s="209"/>
      <c r="G527" s="209"/>
      <c r="H527" s="204"/>
      <c r="I527" s="204"/>
      <c r="J527" s="204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5"/>
      <c r="Z527" s="205"/>
      <c r="AA527" s="205"/>
      <c r="AB527" s="205"/>
      <c r="AC527" s="205"/>
      <c r="AD527" s="205"/>
      <c r="AE527" s="205"/>
      <c r="AF527" s="205"/>
      <c r="AG527" s="205" t="s">
        <v>217</v>
      </c>
      <c r="AH527" s="205"/>
      <c r="AI527" s="205"/>
      <c r="AJ527" s="205"/>
      <c r="AK527" s="205"/>
      <c r="AL527" s="205"/>
      <c r="AM527" s="205"/>
      <c r="AN527" s="205"/>
      <c r="AO527" s="205"/>
      <c r="AP527" s="205"/>
      <c r="AQ527" s="205"/>
      <c r="AR527" s="205"/>
      <c r="AS527" s="205"/>
      <c r="AT527" s="205"/>
      <c r="AU527" s="205"/>
      <c r="AV527" s="205"/>
      <c r="AW527" s="205"/>
      <c r="AX527" s="205"/>
      <c r="AY527" s="205"/>
      <c r="AZ527" s="205"/>
      <c r="BA527" s="205"/>
      <c r="BB527" s="205"/>
      <c r="BC527" s="205"/>
      <c r="BD527" s="205"/>
      <c r="BE527" s="205"/>
      <c r="BF527" s="205"/>
      <c r="BG527" s="205"/>
      <c r="BH527" s="205"/>
    </row>
    <row r="528" customFormat="false" ht="12.75" hidden="false" customHeight="false" outlineLevel="1" collapsed="false">
      <c r="A528" s="206"/>
      <c r="B528" s="207"/>
      <c r="C528" s="210" t="s">
        <v>740</v>
      </c>
      <c r="D528" s="211"/>
      <c r="E528" s="212"/>
      <c r="F528" s="204"/>
      <c r="G528" s="204"/>
      <c r="H528" s="204"/>
      <c r="I528" s="204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5"/>
      <c r="Z528" s="205"/>
      <c r="AA528" s="205"/>
      <c r="AB528" s="205"/>
      <c r="AC528" s="205"/>
      <c r="AD528" s="205"/>
      <c r="AE528" s="205"/>
      <c r="AF528" s="205"/>
      <c r="AG528" s="205" t="s">
        <v>220</v>
      </c>
      <c r="AH528" s="205" t="n">
        <v>0</v>
      </c>
      <c r="AI528" s="205"/>
      <c r="AJ528" s="205"/>
      <c r="AK528" s="205"/>
      <c r="AL528" s="205"/>
      <c r="AM528" s="205"/>
      <c r="AN528" s="205"/>
      <c r="AO528" s="205"/>
      <c r="AP528" s="205"/>
      <c r="AQ528" s="205"/>
      <c r="AR528" s="205"/>
      <c r="AS528" s="205"/>
      <c r="AT528" s="205"/>
      <c r="AU528" s="205"/>
      <c r="AV528" s="205"/>
      <c r="AW528" s="205"/>
      <c r="AX528" s="205"/>
      <c r="AY528" s="205"/>
      <c r="AZ528" s="205"/>
      <c r="BA528" s="205"/>
      <c r="BB528" s="205"/>
      <c r="BC528" s="205"/>
      <c r="BD528" s="205"/>
      <c r="BE528" s="205"/>
      <c r="BF528" s="205"/>
      <c r="BG528" s="205"/>
      <c r="BH528" s="205"/>
    </row>
    <row r="529" customFormat="false" ht="12.75" hidden="false" customHeight="false" outlineLevel="1" collapsed="false">
      <c r="A529" s="206"/>
      <c r="B529" s="207"/>
      <c r="C529" s="210" t="s">
        <v>741</v>
      </c>
      <c r="D529" s="211"/>
      <c r="E529" s="212" t="n">
        <v>322.5</v>
      </c>
      <c r="F529" s="204"/>
      <c r="G529" s="204"/>
      <c r="H529" s="204"/>
      <c r="I529" s="204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5"/>
      <c r="Z529" s="205"/>
      <c r="AA529" s="205"/>
      <c r="AB529" s="205"/>
      <c r="AC529" s="205"/>
      <c r="AD529" s="205"/>
      <c r="AE529" s="205"/>
      <c r="AF529" s="205"/>
      <c r="AG529" s="205" t="s">
        <v>220</v>
      </c>
      <c r="AH529" s="205" t="n">
        <v>0</v>
      </c>
      <c r="AI529" s="205"/>
      <c r="AJ529" s="205"/>
      <c r="AK529" s="205"/>
      <c r="AL529" s="205"/>
      <c r="AM529" s="205"/>
      <c r="AN529" s="205"/>
      <c r="AO529" s="205"/>
      <c r="AP529" s="205"/>
      <c r="AQ529" s="205"/>
      <c r="AR529" s="205"/>
      <c r="AS529" s="205"/>
      <c r="AT529" s="205"/>
      <c r="AU529" s="205"/>
      <c r="AV529" s="205"/>
      <c r="AW529" s="205"/>
      <c r="AX529" s="205"/>
      <c r="AY529" s="205"/>
      <c r="AZ529" s="205"/>
      <c r="BA529" s="205"/>
      <c r="BB529" s="205"/>
      <c r="BC529" s="205"/>
      <c r="BD529" s="205"/>
      <c r="BE529" s="205"/>
      <c r="BF529" s="205"/>
      <c r="BG529" s="205"/>
      <c r="BH529" s="205"/>
    </row>
    <row r="530" customFormat="false" ht="33.75" hidden="false" customHeight="false" outlineLevel="1" collapsed="false">
      <c r="A530" s="196" t="n">
        <v>111</v>
      </c>
      <c r="B530" s="197" t="s">
        <v>742</v>
      </c>
      <c r="C530" s="198" t="s">
        <v>743</v>
      </c>
      <c r="D530" s="199" t="s">
        <v>294</v>
      </c>
      <c r="E530" s="200" t="n">
        <v>230.1</v>
      </c>
      <c r="F530" s="201"/>
      <c r="G530" s="202" t="n">
        <f aca="false">ROUND(E530*F530,2)</f>
        <v>0</v>
      </c>
      <c r="H530" s="201"/>
      <c r="I530" s="202" t="n">
        <f aca="false">ROUND(E530*H530,2)</f>
        <v>0</v>
      </c>
      <c r="J530" s="201"/>
      <c r="K530" s="202" t="n">
        <f aca="false">ROUND(E530*J530,2)</f>
        <v>0</v>
      </c>
      <c r="L530" s="202" t="n">
        <v>21</v>
      </c>
      <c r="M530" s="202" t="n">
        <f aca="false">G530*(1+L530/100)</f>
        <v>0</v>
      </c>
      <c r="N530" s="202" t="n">
        <v>0.00109</v>
      </c>
      <c r="O530" s="202" t="n">
        <f aca="false">ROUND(E530*N530,2)</f>
        <v>0.25</v>
      </c>
      <c r="P530" s="202" t="n">
        <v>0</v>
      </c>
      <c r="Q530" s="202" t="n">
        <f aca="false">ROUND(E530*P530,2)</f>
        <v>0</v>
      </c>
      <c r="R530" s="202" t="s">
        <v>734</v>
      </c>
      <c r="S530" s="202" t="s">
        <v>213</v>
      </c>
      <c r="T530" s="203" t="s">
        <v>213</v>
      </c>
      <c r="U530" s="204" t="n">
        <v>0.007</v>
      </c>
      <c r="V530" s="204" t="n">
        <f aca="false">ROUND(E530*U530,2)</f>
        <v>1.61</v>
      </c>
      <c r="W530" s="204"/>
      <c r="X530" s="204" t="s">
        <v>165</v>
      </c>
      <c r="Y530" s="205"/>
      <c r="Z530" s="205"/>
      <c r="AA530" s="205"/>
      <c r="AB530" s="205"/>
      <c r="AC530" s="205"/>
      <c r="AD530" s="205"/>
      <c r="AE530" s="205"/>
      <c r="AF530" s="205"/>
      <c r="AG530" s="205" t="s">
        <v>214</v>
      </c>
      <c r="AH530" s="205"/>
      <c r="AI530" s="205"/>
      <c r="AJ530" s="205"/>
      <c r="AK530" s="205"/>
      <c r="AL530" s="205"/>
      <c r="AM530" s="205"/>
      <c r="AN530" s="205"/>
      <c r="AO530" s="205"/>
      <c r="AP530" s="205"/>
      <c r="AQ530" s="205"/>
      <c r="AR530" s="205"/>
      <c r="AS530" s="205"/>
      <c r="AT530" s="205"/>
      <c r="AU530" s="205"/>
      <c r="AV530" s="205"/>
      <c r="AW530" s="205"/>
      <c r="AX530" s="205"/>
      <c r="AY530" s="205"/>
      <c r="AZ530" s="205"/>
      <c r="BA530" s="205"/>
      <c r="BB530" s="205"/>
      <c r="BC530" s="205"/>
      <c r="BD530" s="205"/>
      <c r="BE530" s="205"/>
      <c r="BF530" s="205"/>
      <c r="BG530" s="205"/>
      <c r="BH530" s="205"/>
    </row>
    <row r="531" customFormat="false" ht="12.75" hidden="false" customHeight="true" outlineLevel="1" collapsed="false">
      <c r="A531" s="206"/>
      <c r="B531" s="207"/>
      <c r="C531" s="208" t="s">
        <v>735</v>
      </c>
      <c r="D531" s="208"/>
      <c r="E531" s="208"/>
      <c r="F531" s="208"/>
      <c r="G531" s="208"/>
      <c r="H531" s="204"/>
      <c r="I531" s="204"/>
      <c r="J531" s="204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5"/>
      <c r="Z531" s="205"/>
      <c r="AA531" s="205"/>
      <c r="AB531" s="205"/>
      <c r="AC531" s="205"/>
      <c r="AD531" s="205"/>
      <c r="AE531" s="205"/>
      <c r="AF531" s="205"/>
      <c r="AG531" s="205" t="s">
        <v>216</v>
      </c>
      <c r="AH531" s="205"/>
      <c r="AI531" s="205"/>
      <c r="AJ531" s="205"/>
      <c r="AK531" s="205"/>
      <c r="AL531" s="205"/>
      <c r="AM531" s="205"/>
      <c r="AN531" s="205"/>
      <c r="AO531" s="205"/>
      <c r="AP531" s="205"/>
      <c r="AQ531" s="205"/>
      <c r="AR531" s="205"/>
      <c r="AS531" s="205"/>
      <c r="AT531" s="205"/>
      <c r="AU531" s="205"/>
      <c r="AV531" s="205"/>
      <c r="AW531" s="205"/>
      <c r="AX531" s="205"/>
      <c r="AY531" s="205"/>
      <c r="AZ531" s="205"/>
      <c r="BA531" s="205"/>
      <c r="BB531" s="205"/>
      <c r="BC531" s="205"/>
      <c r="BD531" s="205"/>
      <c r="BE531" s="205"/>
      <c r="BF531" s="205"/>
      <c r="BG531" s="205"/>
      <c r="BH531" s="205"/>
    </row>
    <row r="532" customFormat="false" ht="12.75" hidden="false" customHeight="true" outlineLevel="1" collapsed="false">
      <c r="A532" s="206"/>
      <c r="B532" s="207"/>
      <c r="C532" s="209" t="s">
        <v>735</v>
      </c>
      <c r="D532" s="209"/>
      <c r="E532" s="209"/>
      <c r="F532" s="209"/>
      <c r="G532" s="209"/>
      <c r="H532" s="204"/>
      <c r="I532" s="204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5"/>
      <c r="Z532" s="205"/>
      <c r="AA532" s="205"/>
      <c r="AB532" s="205"/>
      <c r="AC532" s="205"/>
      <c r="AD532" s="205"/>
      <c r="AE532" s="205"/>
      <c r="AF532" s="205"/>
      <c r="AG532" s="205" t="s">
        <v>217</v>
      </c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5"/>
      <c r="AR532" s="205"/>
      <c r="AS532" s="205"/>
      <c r="AT532" s="205"/>
      <c r="AU532" s="205"/>
      <c r="AV532" s="205"/>
      <c r="AW532" s="205"/>
      <c r="AX532" s="205"/>
      <c r="AY532" s="205"/>
      <c r="AZ532" s="205"/>
      <c r="BA532" s="205"/>
      <c r="BB532" s="205"/>
      <c r="BC532" s="205"/>
      <c r="BD532" s="205"/>
      <c r="BE532" s="205"/>
      <c r="BF532" s="205"/>
      <c r="BG532" s="205"/>
      <c r="BH532" s="205"/>
    </row>
    <row r="533" customFormat="false" ht="12.75" hidden="false" customHeight="false" outlineLevel="1" collapsed="false">
      <c r="A533" s="206"/>
      <c r="B533" s="207"/>
      <c r="C533" s="210" t="s">
        <v>744</v>
      </c>
      <c r="D533" s="211"/>
      <c r="E533" s="212"/>
      <c r="F533" s="204"/>
      <c r="G533" s="204"/>
      <c r="H533" s="204"/>
      <c r="I533" s="204"/>
      <c r="J533" s="204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5"/>
      <c r="Z533" s="205"/>
      <c r="AA533" s="205"/>
      <c r="AB533" s="205"/>
      <c r="AC533" s="205"/>
      <c r="AD533" s="205"/>
      <c r="AE533" s="205"/>
      <c r="AF533" s="205"/>
      <c r="AG533" s="205" t="s">
        <v>220</v>
      </c>
      <c r="AH533" s="205" t="n">
        <v>0</v>
      </c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</row>
    <row r="534" customFormat="false" ht="12.75" hidden="false" customHeight="false" outlineLevel="1" collapsed="false">
      <c r="A534" s="206"/>
      <c r="B534" s="207"/>
      <c r="C534" s="210" t="s">
        <v>745</v>
      </c>
      <c r="D534" s="211"/>
      <c r="E534" s="212" t="n">
        <v>230.1</v>
      </c>
      <c r="F534" s="204"/>
      <c r="G534" s="204"/>
      <c r="H534" s="204"/>
      <c r="I534" s="204"/>
      <c r="J534" s="204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5"/>
      <c r="Z534" s="205"/>
      <c r="AA534" s="205"/>
      <c r="AB534" s="205"/>
      <c r="AC534" s="205"/>
      <c r="AD534" s="205"/>
      <c r="AE534" s="205"/>
      <c r="AF534" s="205"/>
      <c r="AG534" s="205" t="s">
        <v>220</v>
      </c>
      <c r="AH534" s="205" t="n">
        <v>0</v>
      </c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</row>
    <row r="535" customFormat="false" ht="33.75" hidden="false" customHeight="false" outlineLevel="1" collapsed="false">
      <c r="A535" s="196" t="n">
        <v>112</v>
      </c>
      <c r="B535" s="197" t="s">
        <v>746</v>
      </c>
      <c r="C535" s="198" t="s">
        <v>747</v>
      </c>
      <c r="D535" s="199" t="s">
        <v>294</v>
      </c>
      <c r="E535" s="200" t="n">
        <v>967.5</v>
      </c>
      <c r="F535" s="201"/>
      <c r="G535" s="202" t="n">
        <f aca="false">ROUND(E535*F535,2)</f>
        <v>0</v>
      </c>
      <c r="H535" s="201"/>
      <c r="I535" s="202" t="n">
        <f aca="false">ROUND(E535*H535,2)</f>
        <v>0</v>
      </c>
      <c r="J535" s="201"/>
      <c r="K535" s="202" t="n">
        <f aca="false">ROUND(E535*J535,2)</f>
        <v>0</v>
      </c>
      <c r="L535" s="202" t="n">
        <v>21</v>
      </c>
      <c r="M535" s="202" t="n">
        <f aca="false">G535*(1+L535/100)</f>
        <v>0</v>
      </c>
      <c r="N535" s="202" t="n">
        <v>0.00102</v>
      </c>
      <c r="O535" s="202" t="n">
        <f aca="false">ROUND(E535*N535,2)</f>
        <v>0.99</v>
      </c>
      <c r="P535" s="202" t="n">
        <v>0</v>
      </c>
      <c r="Q535" s="202" t="n">
        <f aca="false">ROUND(E535*P535,2)</f>
        <v>0</v>
      </c>
      <c r="R535" s="202" t="s">
        <v>734</v>
      </c>
      <c r="S535" s="202" t="s">
        <v>213</v>
      </c>
      <c r="T535" s="203" t="s">
        <v>213</v>
      </c>
      <c r="U535" s="204" t="n">
        <v>0.007</v>
      </c>
      <c r="V535" s="204" t="n">
        <f aca="false">ROUND(E535*U535,2)</f>
        <v>6.77</v>
      </c>
      <c r="W535" s="204"/>
      <c r="X535" s="204" t="s">
        <v>165</v>
      </c>
      <c r="Y535" s="205"/>
      <c r="Z535" s="205"/>
      <c r="AA535" s="205"/>
      <c r="AB535" s="205"/>
      <c r="AC535" s="205"/>
      <c r="AD535" s="205"/>
      <c r="AE535" s="205"/>
      <c r="AF535" s="205"/>
      <c r="AG535" s="205" t="s">
        <v>214</v>
      </c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</row>
    <row r="536" customFormat="false" ht="12.75" hidden="false" customHeight="true" outlineLevel="1" collapsed="false">
      <c r="A536" s="206"/>
      <c r="B536" s="207"/>
      <c r="C536" s="208" t="s">
        <v>735</v>
      </c>
      <c r="D536" s="208"/>
      <c r="E536" s="208"/>
      <c r="F536" s="208"/>
      <c r="G536" s="208"/>
      <c r="H536" s="204"/>
      <c r="I536" s="204"/>
      <c r="J536" s="204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5"/>
      <c r="Z536" s="205"/>
      <c r="AA536" s="205"/>
      <c r="AB536" s="205"/>
      <c r="AC536" s="205"/>
      <c r="AD536" s="205"/>
      <c r="AE536" s="205"/>
      <c r="AF536" s="205"/>
      <c r="AG536" s="205" t="s">
        <v>216</v>
      </c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</row>
    <row r="537" customFormat="false" ht="12.75" hidden="false" customHeight="true" outlineLevel="1" collapsed="false">
      <c r="A537" s="206"/>
      <c r="B537" s="207"/>
      <c r="C537" s="209" t="s">
        <v>735</v>
      </c>
      <c r="D537" s="209"/>
      <c r="E537" s="209"/>
      <c r="F537" s="209"/>
      <c r="G537" s="209"/>
      <c r="H537" s="204"/>
      <c r="I537" s="204"/>
      <c r="J537" s="204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5"/>
      <c r="Z537" s="205"/>
      <c r="AA537" s="205"/>
      <c r="AB537" s="205"/>
      <c r="AC537" s="205"/>
      <c r="AD537" s="205"/>
      <c r="AE537" s="205"/>
      <c r="AF537" s="205"/>
      <c r="AG537" s="205" t="s">
        <v>217</v>
      </c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</row>
    <row r="538" customFormat="false" ht="12.75" hidden="false" customHeight="false" outlineLevel="1" collapsed="false">
      <c r="A538" s="206"/>
      <c r="B538" s="207"/>
      <c r="C538" s="210" t="s">
        <v>748</v>
      </c>
      <c r="D538" s="211"/>
      <c r="E538" s="212"/>
      <c r="F538" s="204"/>
      <c r="G538" s="204"/>
      <c r="H538" s="204"/>
      <c r="I538" s="204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5"/>
      <c r="Z538" s="205"/>
      <c r="AA538" s="205"/>
      <c r="AB538" s="205"/>
      <c r="AC538" s="205"/>
      <c r="AD538" s="205"/>
      <c r="AE538" s="205"/>
      <c r="AF538" s="205"/>
      <c r="AG538" s="205" t="s">
        <v>220</v>
      </c>
      <c r="AH538" s="205" t="n">
        <v>0</v>
      </c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</row>
    <row r="539" customFormat="false" ht="12.75" hidden="false" customHeight="false" outlineLevel="1" collapsed="false">
      <c r="A539" s="206"/>
      <c r="B539" s="207"/>
      <c r="C539" s="210" t="s">
        <v>749</v>
      </c>
      <c r="D539" s="211"/>
      <c r="E539" s="212" t="n">
        <v>967.5</v>
      </c>
      <c r="F539" s="204"/>
      <c r="G539" s="204"/>
      <c r="H539" s="204"/>
      <c r="I539" s="204"/>
      <c r="J539" s="204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5"/>
      <c r="Z539" s="205"/>
      <c r="AA539" s="205"/>
      <c r="AB539" s="205"/>
      <c r="AC539" s="205"/>
      <c r="AD539" s="205"/>
      <c r="AE539" s="205"/>
      <c r="AF539" s="205"/>
      <c r="AG539" s="205" t="s">
        <v>220</v>
      </c>
      <c r="AH539" s="205" t="n">
        <v>0</v>
      </c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</row>
    <row r="540" customFormat="false" ht="12.75" hidden="false" customHeight="false" outlineLevel="1" collapsed="false">
      <c r="A540" s="214" t="n">
        <v>113</v>
      </c>
      <c r="B540" s="215" t="s">
        <v>750</v>
      </c>
      <c r="C540" s="216" t="s">
        <v>751</v>
      </c>
      <c r="D540" s="217" t="s">
        <v>294</v>
      </c>
      <c r="E540" s="218" t="n">
        <v>76.7</v>
      </c>
      <c r="F540" s="219"/>
      <c r="G540" s="220" t="n">
        <f aca="false">ROUND(E540*F540,2)</f>
        <v>0</v>
      </c>
      <c r="H540" s="219"/>
      <c r="I540" s="220" t="n">
        <f aca="false">ROUND(E540*H540,2)</f>
        <v>0</v>
      </c>
      <c r="J540" s="219"/>
      <c r="K540" s="220" t="n">
        <f aca="false">ROUND(E540*J540,2)</f>
        <v>0</v>
      </c>
      <c r="L540" s="220" t="n">
        <v>21</v>
      </c>
      <c r="M540" s="220" t="n">
        <f aca="false">G540*(1+L540/100)</f>
        <v>0</v>
      </c>
      <c r="N540" s="220" t="n">
        <v>0</v>
      </c>
      <c r="O540" s="220" t="n">
        <f aca="false">ROUND(E540*N540,2)</f>
        <v>0</v>
      </c>
      <c r="P540" s="220" t="n">
        <v>0</v>
      </c>
      <c r="Q540" s="220" t="n">
        <f aca="false">ROUND(E540*P540,2)</f>
        <v>0</v>
      </c>
      <c r="R540" s="220" t="s">
        <v>734</v>
      </c>
      <c r="S540" s="220" t="s">
        <v>213</v>
      </c>
      <c r="T540" s="221" t="s">
        <v>213</v>
      </c>
      <c r="U540" s="204" t="n">
        <v>0.136</v>
      </c>
      <c r="V540" s="204" t="n">
        <f aca="false">ROUND(E540*U540,2)</f>
        <v>10.43</v>
      </c>
      <c r="W540" s="204"/>
      <c r="X540" s="204" t="s">
        <v>165</v>
      </c>
      <c r="Y540" s="205"/>
      <c r="Z540" s="205"/>
      <c r="AA540" s="205"/>
      <c r="AB540" s="205"/>
      <c r="AC540" s="205"/>
      <c r="AD540" s="205"/>
      <c r="AE540" s="205"/>
      <c r="AF540" s="205"/>
      <c r="AG540" s="205" t="s">
        <v>214</v>
      </c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</row>
    <row r="541" customFormat="false" ht="22.5" hidden="false" customHeight="false" outlineLevel="1" collapsed="false">
      <c r="A541" s="214" t="n">
        <v>114</v>
      </c>
      <c r="B541" s="215" t="s">
        <v>752</v>
      </c>
      <c r="C541" s="216" t="s">
        <v>753</v>
      </c>
      <c r="D541" s="217" t="s">
        <v>294</v>
      </c>
      <c r="E541" s="218" t="n">
        <v>322.5</v>
      </c>
      <c r="F541" s="219"/>
      <c r="G541" s="220" t="n">
        <f aca="false">ROUND(E541*F541,2)</f>
        <v>0</v>
      </c>
      <c r="H541" s="219"/>
      <c r="I541" s="220" t="n">
        <f aca="false">ROUND(E541*H541,2)</f>
        <v>0</v>
      </c>
      <c r="J541" s="219"/>
      <c r="K541" s="220" t="n">
        <f aca="false">ROUND(E541*J541,2)</f>
        <v>0</v>
      </c>
      <c r="L541" s="220" t="n">
        <v>21</v>
      </c>
      <c r="M541" s="220" t="n">
        <f aca="false">G541*(1+L541/100)</f>
        <v>0</v>
      </c>
      <c r="N541" s="220" t="n">
        <v>0</v>
      </c>
      <c r="O541" s="220" t="n">
        <f aca="false">ROUND(E541*N541,2)</f>
        <v>0</v>
      </c>
      <c r="P541" s="220" t="n">
        <v>0</v>
      </c>
      <c r="Q541" s="220" t="n">
        <f aca="false">ROUND(E541*P541,2)</f>
        <v>0</v>
      </c>
      <c r="R541" s="220" t="s">
        <v>734</v>
      </c>
      <c r="S541" s="220" t="s">
        <v>213</v>
      </c>
      <c r="T541" s="221" t="s">
        <v>213</v>
      </c>
      <c r="U541" s="204" t="n">
        <v>0.12</v>
      </c>
      <c r="V541" s="204" t="n">
        <f aca="false">ROUND(E541*U541,2)</f>
        <v>38.7</v>
      </c>
      <c r="W541" s="204"/>
      <c r="X541" s="204" t="s">
        <v>165</v>
      </c>
      <c r="Y541" s="205"/>
      <c r="Z541" s="205"/>
      <c r="AA541" s="205"/>
      <c r="AB541" s="205"/>
      <c r="AC541" s="205"/>
      <c r="AD541" s="205"/>
      <c r="AE541" s="205"/>
      <c r="AF541" s="205"/>
      <c r="AG541" s="205" t="s">
        <v>214</v>
      </c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</row>
    <row r="542" customFormat="false" ht="12.75" hidden="false" customHeight="false" outlineLevel="1" collapsed="false">
      <c r="A542" s="196" t="n">
        <v>115</v>
      </c>
      <c r="B542" s="197" t="s">
        <v>754</v>
      </c>
      <c r="C542" s="198" t="s">
        <v>755</v>
      </c>
      <c r="D542" s="199" t="s">
        <v>294</v>
      </c>
      <c r="E542" s="200" t="n">
        <v>30</v>
      </c>
      <c r="F542" s="201"/>
      <c r="G542" s="202" t="n">
        <f aca="false">ROUND(E542*F542,2)</f>
        <v>0</v>
      </c>
      <c r="H542" s="201"/>
      <c r="I542" s="202" t="n">
        <f aca="false">ROUND(E542*H542,2)</f>
        <v>0</v>
      </c>
      <c r="J542" s="201"/>
      <c r="K542" s="202" t="n">
        <f aca="false">ROUND(E542*J542,2)</f>
        <v>0</v>
      </c>
      <c r="L542" s="202" t="n">
        <v>21</v>
      </c>
      <c r="M542" s="202" t="n">
        <f aca="false">G542*(1+L542/100)</f>
        <v>0</v>
      </c>
      <c r="N542" s="202" t="n">
        <v>0.00121</v>
      </c>
      <c r="O542" s="202" t="n">
        <f aca="false">ROUND(E542*N542,2)</f>
        <v>0.04</v>
      </c>
      <c r="P542" s="202" t="n">
        <v>0</v>
      </c>
      <c r="Q542" s="202" t="n">
        <f aca="false">ROUND(E542*P542,2)</f>
        <v>0</v>
      </c>
      <c r="R542" s="202" t="s">
        <v>734</v>
      </c>
      <c r="S542" s="202" t="s">
        <v>213</v>
      </c>
      <c r="T542" s="203" t="s">
        <v>213</v>
      </c>
      <c r="U542" s="204" t="n">
        <v>0.177</v>
      </c>
      <c r="V542" s="204" t="n">
        <f aca="false">ROUND(E542*U542,2)</f>
        <v>5.31</v>
      </c>
      <c r="W542" s="204"/>
      <c r="X542" s="204" t="s">
        <v>165</v>
      </c>
      <c r="Y542" s="205"/>
      <c r="Z542" s="205"/>
      <c r="AA542" s="205"/>
      <c r="AB542" s="205"/>
      <c r="AC542" s="205"/>
      <c r="AD542" s="205"/>
      <c r="AE542" s="205"/>
      <c r="AF542" s="205"/>
      <c r="AG542" s="205" t="s">
        <v>214</v>
      </c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</row>
    <row r="543" customFormat="false" ht="12.75" hidden="false" customHeight="true" outlineLevel="1" collapsed="false">
      <c r="A543" s="206"/>
      <c r="B543" s="207"/>
      <c r="C543" s="222" t="s">
        <v>756</v>
      </c>
      <c r="D543" s="222"/>
      <c r="E543" s="222"/>
      <c r="F543" s="222"/>
      <c r="G543" s="222"/>
      <c r="H543" s="204"/>
      <c r="I543" s="204"/>
      <c r="J543" s="204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5"/>
      <c r="Z543" s="205"/>
      <c r="AA543" s="205"/>
      <c r="AB543" s="205"/>
      <c r="AC543" s="205"/>
      <c r="AD543" s="205"/>
      <c r="AE543" s="205"/>
      <c r="AF543" s="205"/>
      <c r="AG543" s="205" t="s">
        <v>217</v>
      </c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5"/>
      <c r="BB543" s="205"/>
      <c r="BC543" s="205"/>
      <c r="BD543" s="205"/>
      <c r="BE543" s="205"/>
      <c r="BF543" s="205"/>
      <c r="BG543" s="205"/>
      <c r="BH543" s="205"/>
    </row>
    <row r="544" customFormat="false" ht="12.75" hidden="false" customHeight="false" outlineLevel="1" collapsed="false">
      <c r="A544" s="206"/>
      <c r="B544" s="207"/>
      <c r="C544" s="210" t="s">
        <v>757</v>
      </c>
      <c r="D544" s="211"/>
      <c r="E544" s="212"/>
      <c r="F544" s="204"/>
      <c r="G544" s="204"/>
      <c r="H544" s="204"/>
      <c r="I544" s="204"/>
      <c r="J544" s="204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5"/>
      <c r="Z544" s="205"/>
      <c r="AA544" s="205"/>
      <c r="AB544" s="205"/>
      <c r="AC544" s="205"/>
      <c r="AD544" s="205"/>
      <c r="AE544" s="205"/>
      <c r="AF544" s="205"/>
      <c r="AG544" s="205" t="s">
        <v>220</v>
      </c>
      <c r="AH544" s="205" t="n">
        <v>0</v>
      </c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</row>
    <row r="545" customFormat="false" ht="12.75" hidden="false" customHeight="false" outlineLevel="1" collapsed="false">
      <c r="A545" s="206"/>
      <c r="B545" s="207"/>
      <c r="C545" s="210" t="s">
        <v>758</v>
      </c>
      <c r="D545" s="211"/>
      <c r="E545" s="212" t="n">
        <v>30</v>
      </c>
      <c r="F545" s="204"/>
      <c r="G545" s="204"/>
      <c r="H545" s="204"/>
      <c r="I545" s="204"/>
      <c r="J545" s="204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5"/>
      <c r="Z545" s="205"/>
      <c r="AA545" s="205"/>
      <c r="AB545" s="205"/>
      <c r="AC545" s="205"/>
      <c r="AD545" s="205"/>
      <c r="AE545" s="205"/>
      <c r="AF545" s="205"/>
      <c r="AG545" s="205" t="s">
        <v>220</v>
      </c>
      <c r="AH545" s="205" t="n">
        <v>0</v>
      </c>
      <c r="AI545" s="205"/>
      <c r="AJ545" s="205"/>
      <c r="AK545" s="205"/>
      <c r="AL545" s="205"/>
      <c r="AM545" s="205"/>
      <c r="AN545" s="205"/>
      <c r="AO545" s="205"/>
      <c r="AP545" s="205"/>
      <c r="AQ545" s="205"/>
      <c r="AR545" s="205"/>
      <c r="AS545" s="205"/>
      <c r="AT545" s="205"/>
      <c r="AU545" s="205"/>
      <c r="AV545" s="205"/>
      <c r="AW545" s="205"/>
      <c r="AX545" s="205"/>
      <c r="AY545" s="205"/>
      <c r="AZ545" s="205"/>
      <c r="BA545" s="205"/>
      <c r="BB545" s="205"/>
      <c r="BC545" s="205"/>
      <c r="BD545" s="205"/>
      <c r="BE545" s="205"/>
      <c r="BF545" s="205"/>
      <c r="BG545" s="205"/>
      <c r="BH545" s="205"/>
    </row>
    <row r="546" customFormat="false" ht="22.5" hidden="false" customHeight="false" outlineLevel="1" collapsed="false">
      <c r="A546" s="196" t="n">
        <v>116</v>
      </c>
      <c r="B546" s="197" t="s">
        <v>759</v>
      </c>
      <c r="C546" s="198" t="s">
        <v>760</v>
      </c>
      <c r="D546" s="199" t="s">
        <v>294</v>
      </c>
      <c r="E546" s="200" t="n">
        <v>61</v>
      </c>
      <c r="F546" s="201"/>
      <c r="G546" s="202" t="n">
        <f aca="false">ROUND(E546*F546,2)</f>
        <v>0</v>
      </c>
      <c r="H546" s="201"/>
      <c r="I546" s="202" t="n">
        <f aca="false">ROUND(E546*H546,2)</f>
        <v>0</v>
      </c>
      <c r="J546" s="201"/>
      <c r="K546" s="202" t="n">
        <f aca="false">ROUND(E546*J546,2)</f>
        <v>0</v>
      </c>
      <c r="L546" s="202" t="n">
        <v>21</v>
      </c>
      <c r="M546" s="202" t="n">
        <f aca="false">G546*(1+L546/100)</f>
        <v>0</v>
      </c>
      <c r="N546" s="202" t="n">
        <v>0.00586</v>
      </c>
      <c r="O546" s="202" t="n">
        <f aca="false">ROUND(E546*N546,2)</f>
        <v>0.36</v>
      </c>
      <c r="P546" s="202" t="n">
        <v>0</v>
      </c>
      <c r="Q546" s="202" t="n">
        <f aca="false">ROUND(E546*P546,2)</f>
        <v>0</v>
      </c>
      <c r="R546" s="202" t="s">
        <v>734</v>
      </c>
      <c r="S546" s="202" t="s">
        <v>213</v>
      </c>
      <c r="T546" s="203" t="s">
        <v>213</v>
      </c>
      <c r="U546" s="204" t="n">
        <v>0.272</v>
      </c>
      <c r="V546" s="204" t="n">
        <f aca="false">ROUND(E546*U546,2)</f>
        <v>16.59</v>
      </c>
      <c r="W546" s="204"/>
      <c r="X546" s="204" t="s">
        <v>165</v>
      </c>
      <c r="Y546" s="205"/>
      <c r="Z546" s="205"/>
      <c r="AA546" s="205"/>
      <c r="AB546" s="205"/>
      <c r="AC546" s="205"/>
      <c r="AD546" s="205"/>
      <c r="AE546" s="205"/>
      <c r="AF546" s="205"/>
      <c r="AG546" s="205" t="s">
        <v>214</v>
      </c>
      <c r="AH546" s="205"/>
      <c r="AI546" s="205"/>
      <c r="AJ546" s="205"/>
      <c r="AK546" s="205"/>
      <c r="AL546" s="205"/>
      <c r="AM546" s="205"/>
      <c r="AN546" s="205"/>
      <c r="AO546" s="205"/>
      <c r="AP546" s="205"/>
      <c r="AQ546" s="205"/>
      <c r="AR546" s="205"/>
      <c r="AS546" s="205"/>
      <c r="AT546" s="205"/>
      <c r="AU546" s="205"/>
      <c r="AV546" s="205"/>
      <c r="AW546" s="205"/>
      <c r="AX546" s="205"/>
      <c r="AY546" s="205"/>
      <c r="AZ546" s="205"/>
      <c r="BA546" s="205"/>
      <c r="BB546" s="205"/>
      <c r="BC546" s="205"/>
      <c r="BD546" s="205"/>
      <c r="BE546" s="205"/>
      <c r="BF546" s="205"/>
      <c r="BG546" s="205"/>
      <c r="BH546" s="205"/>
    </row>
    <row r="547" customFormat="false" ht="12.75" hidden="false" customHeight="false" outlineLevel="1" collapsed="false">
      <c r="A547" s="206"/>
      <c r="B547" s="207"/>
      <c r="C547" s="210" t="s">
        <v>761</v>
      </c>
      <c r="D547" s="211"/>
      <c r="E547" s="212"/>
      <c r="F547" s="204"/>
      <c r="G547" s="204"/>
      <c r="H547" s="204"/>
      <c r="I547" s="204"/>
      <c r="J547" s="204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5"/>
      <c r="Z547" s="205"/>
      <c r="AA547" s="205"/>
      <c r="AB547" s="205"/>
      <c r="AC547" s="205"/>
      <c r="AD547" s="205"/>
      <c r="AE547" s="205"/>
      <c r="AF547" s="205"/>
      <c r="AG547" s="205" t="s">
        <v>220</v>
      </c>
      <c r="AH547" s="205" t="n">
        <v>0</v>
      </c>
      <c r="AI547" s="205"/>
      <c r="AJ547" s="205"/>
      <c r="AK547" s="205"/>
      <c r="AL547" s="205"/>
      <c r="AM547" s="205"/>
      <c r="AN547" s="205"/>
      <c r="AO547" s="205"/>
      <c r="AP547" s="205"/>
      <c r="AQ547" s="205"/>
      <c r="AR547" s="205"/>
      <c r="AS547" s="205"/>
      <c r="AT547" s="205"/>
      <c r="AU547" s="205"/>
      <c r="AV547" s="205"/>
      <c r="AW547" s="205"/>
      <c r="AX547" s="205"/>
      <c r="AY547" s="205"/>
      <c r="AZ547" s="205"/>
      <c r="BA547" s="205"/>
      <c r="BB547" s="205"/>
      <c r="BC547" s="205"/>
      <c r="BD547" s="205"/>
      <c r="BE547" s="205"/>
      <c r="BF547" s="205"/>
      <c r="BG547" s="205"/>
      <c r="BH547" s="205"/>
    </row>
    <row r="548" customFormat="false" ht="12.75" hidden="false" customHeight="false" outlineLevel="1" collapsed="false">
      <c r="A548" s="206"/>
      <c r="B548" s="207"/>
      <c r="C548" s="210" t="s">
        <v>87</v>
      </c>
      <c r="D548" s="211"/>
      <c r="E548" s="212" t="n">
        <v>61</v>
      </c>
      <c r="F548" s="204"/>
      <c r="G548" s="204"/>
      <c r="H548" s="204"/>
      <c r="I548" s="204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5"/>
      <c r="Z548" s="205"/>
      <c r="AA548" s="205"/>
      <c r="AB548" s="205"/>
      <c r="AC548" s="205"/>
      <c r="AD548" s="205"/>
      <c r="AE548" s="205"/>
      <c r="AF548" s="205"/>
      <c r="AG548" s="205" t="s">
        <v>220</v>
      </c>
      <c r="AH548" s="205" t="n">
        <v>0</v>
      </c>
      <c r="AI548" s="205"/>
      <c r="AJ548" s="205"/>
      <c r="AK548" s="205"/>
      <c r="AL548" s="205"/>
      <c r="AM548" s="205"/>
      <c r="AN548" s="205"/>
      <c r="AO548" s="205"/>
      <c r="AP548" s="205"/>
      <c r="AQ548" s="205"/>
      <c r="AR548" s="205"/>
      <c r="AS548" s="205"/>
      <c r="AT548" s="205"/>
      <c r="AU548" s="205"/>
      <c r="AV548" s="205"/>
      <c r="AW548" s="205"/>
      <c r="AX548" s="205"/>
      <c r="AY548" s="205"/>
      <c r="AZ548" s="205"/>
      <c r="BA548" s="205"/>
      <c r="BB548" s="205"/>
      <c r="BC548" s="205"/>
      <c r="BD548" s="205"/>
      <c r="BE548" s="205"/>
      <c r="BF548" s="205"/>
      <c r="BG548" s="205"/>
      <c r="BH548" s="205"/>
    </row>
    <row r="549" customFormat="false" ht="22.5" hidden="false" customHeight="false" outlineLevel="1" collapsed="false">
      <c r="A549" s="196" t="n">
        <v>117</v>
      </c>
      <c r="B549" s="197" t="s">
        <v>762</v>
      </c>
      <c r="C549" s="198" t="s">
        <v>763</v>
      </c>
      <c r="D549" s="199" t="s">
        <v>211</v>
      </c>
      <c r="E549" s="200" t="n">
        <v>129.94</v>
      </c>
      <c r="F549" s="201"/>
      <c r="G549" s="202" t="n">
        <f aca="false">ROUND(E549*F549,2)</f>
        <v>0</v>
      </c>
      <c r="H549" s="201"/>
      <c r="I549" s="202" t="n">
        <f aca="false">ROUND(E549*H549,2)</f>
        <v>0</v>
      </c>
      <c r="J549" s="201"/>
      <c r="K549" s="202" t="n">
        <f aca="false">ROUND(E549*J549,2)</f>
        <v>0</v>
      </c>
      <c r="L549" s="202" t="n">
        <v>21</v>
      </c>
      <c r="M549" s="202" t="n">
        <f aca="false">G549*(1+L549/100)</f>
        <v>0</v>
      </c>
      <c r="N549" s="202" t="n">
        <v>0.00956</v>
      </c>
      <c r="O549" s="202" t="n">
        <f aca="false">ROUND(E549*N549,2)</f>
        <v>1.24</v>
      </c>
      <c r="P549" s="202" t="n">
        <v>0</v>
      </c>
      <c r="Q549" s="202" t="n">
        <f aca="false">ROUND(E549*P549,2)</f>
        <v>0</v>
      </c>
      <c r="R549" s="202" t="s">
        <v>734</v>
      </c>
      <c r="S549" s="202" t="s">
        <v>213</v>
      </c>
      <c r="T549" s="203" t="s">
        <v>213</v>
      </c>
      <c r="U549" s="204" t="n">
        <v>0.052</v>
      </c>
      <c r="V549" s="204" t="n">
        <f aca="false">ROUND(E549*U549,2)</f>
        <v>6.76</v>
      </c>
      <c r="W549" s="204"/>
      <c r="X549" s="204" t="s">
        <v>165</v>
      </c>
      <c r="Y549" s="205"/>
      <c r="Z549" s="205"/>
      <c r="AA549" s="205"/>
      <c r="AB549" s="205"/>
      <c r="AC549" s="205"/>
      <c r="AD549" s="205"/>
      <c r="AE549" s="205"/>
      <c r="AF549" s="205"/>
      <c r="AG549" s="205" t="s">
        <v>214</v>
      </c>
      <c r="AH549" s="205"/>
      <c r="AI549" s="205"/>
      <c r="AJ549" s="205"/>
      <c r="AK549" s="205"/>
      <c r="AL549" s="205"/>
      <c r="AM549" s="205"/>
      <c r="AN549" s="205"/>
      <c r="AO549" s="205"/>
      <c r="AP549" s="205"/>
      <c r="AQ549" s="205"/>
      <c r="AR549" s="205"/>
      <c r="AS549" s="205"/>
      <c r="AT549" s="205"/>
      <c r="AU549" s="205"/>
      <c r="AV549" s="205"/>
      <c r="AW549" s="205"/>
      <c r="AX549" s="205"/>
      <c r="AY549" s="205"/>
      <c r="AZ549" s="205"/>
      <c r="BA549" s="205"/>
      <c r="BB549" s="205"/>
      <c r="BC549" s="205"/>
      <c r="BD549" s="205"/>
      <c r="BE549" s="205"/>
      <c r="BF549" s="205"/>
      <c r="BG549" s="205"/>
      <c r="BH549" s="205"/>
    </row>
    <row r="550" customFormat="false" ht="12.75" hidden="false" customHeight="true" outlineLevel="1" collapsed="false">
      <c r="A550" s="206"/>
      <c r="B550" s="207"/>
      <c r="C550" s="208" t="s">
        <v>764</v>
      </c>
      <c r="D550" s="208"/>
      <c r="E550" s="208"/>
      <c r="F550" s="208"/>
      <c r="G550" s="208"/>
      <c r="H550" s="204"/>
      <c r="I550" s="204"/>
      <c r="J550" s="204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5"/>
      <c r="Z550" s="205"/>
      <c r="AA550" s="205"/>
      <c r="AB550" s="205"/>
      <c r="AC550" s="205"/>
      <c r="AD550" s="205"/>
      <c r="AE550" s="205"/>
      <c r="AF550" s="205"/>
      <c r="AG550" s="205" t="s">
        <v>216</v>
      </c>
      <c r="AH550" s="205"/>
      <c r="AI550" s="205"/>
      <c r="AJ550" s="205"/>
      <c r="AK550" s="205"/>
      <c r="AL550" s="205"/>
      <c r="AM550" s="205"/>
      <c r="AN550" s="205"/>
      <c r="AO550" s="205"/>
      <c r="AP550" s="205"/>
      <c r="AQ550" s="205"/>
      <c r="AR550" s="205"/>
      <c r="AS550" s="205"/>
      <c r="AT550" s="205"/>
      <c r="AU550" s="205"/>
      <c r="AV550" s="205"/>
      <c r="AW550" s="205"/>
      <c r="AX550" s="205"/>
      <c r="AY550" s="205"/>
      <c r="AZ550" s="205"/>
      <c r="BA550" s="205"/>
      <c r="BB550" s="205"/>
      <c r="BC550" s="205"/>
      <c r="BD550" s="205"/>
      <c r="BE550" s="205"/>
      <c r="BF550" s="205"/>
      <c r="BG550" s="205"/>
      <c r="BH550" s="205"/>
    </row>
    <row r="551" customFormat="false" ht="12.75" hidden="false" customHeight="true" outlineLevel="1" collapsed="false">
      <c r="A551" s="206"/>
      <c r="B551" s="207"/>
      <c r="C551" s="209" t="s">
        <v>764</v>
      </c>
      <c r="D551" s="209"/>
      <c r="E551" s="209"/>
      <c r="F551" s="209"/>
      <c r="G551" s="209"/>
      <c r="H551" s="204"/>
      <c r="I551" s="204"/>
      <c r="J551" s="204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5"/>
      <c r="Z551" s="205"/>
      <c r="AA551" s="205"/>
      <c r="AB551" s="205"/>
      <c r="AC551" s="205"/>
      <c r="AD551" s="205"/>
      <c r="AE551" s="205"/>
      <c r="AF551" s="205"/>
      <c r="AG551" s="205" t="s">
        <v>217</v>
      </c>
      <c r="AH551" s="205"/>
      <c r="AI551" s="205"/>
      <c r="AJ551" s="205"/>
      <c r="AK551" s="205"/>
      <c r="AL551" s="205"/>
      <c r="AM551" s="205"/>
      <c r="AN551" s="205"/>
      <c r="AO551" s="205"/>
      <c r="AP551" s="205"/>
      <c r="AQ551" s="205"/>
      <c r="AR551" s="205"/>
      <c r="AS551" s="205"/>
      <c r="AT551" s="205"/>
      <c r="AU551" s="205"/>
      <c r="AV551" s="205"/>
      <c r="AW551" s="205"/>
      <c r="AX551" s="205"/>
      <c r="AY551" s="205"/>
      <c r="AZ551" s="205"/>
      <c r="BA551" s="205"/>
      <c r="BB551" s="205"/>
      <c r="BC551" s="205"/>
      <c r="BD551" s="205"/>
      <c r="BE551" s="205"/>
      <c r="BF551" s="205"/>
      <c r="BG551" s="205"/>
      <c r="BH551" s="205"/>
    </row>
    <row r="552" customFormat="false" ht="12.75" hidden="false" customHeight="true" outlineLevel="1" collapsed="false">
      <c r="A552" s="206"/>
      <c r="B552" s="207"/>
      <c r="C552" s="209" t="s">
        <v>765</v>
      </c>
      <c r="D552" s="209"/>
      <c r="E552" s="209"/>
      <c r="F552" s="209"/>
      <c r="G552" s="209"/>
      <c r="H552" s="204"/>
      <c r="I552" s="204"/>
      <c r="J552" s="204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5"/>
      <c r="Z552" s="205"/>
      <c r="AA552" s="205"/>
      <c r="AB552" s="205"/>
      <c r="AC552" s="205"/>
      <c r="AD552" s="205"/>
      <c r="AE552" s="205"/>
      <c r="AF552" s="205"/>
      <c r="AG552" s="205" t="s">
        <v>217</v>
      </c>
      <c r="AH552" s="205"/>
      <c r="AI552" s="205"/>
      <c r="AJ552" s="205"/>
      <c r="AK552" s="205"/>
      <c r="AL552" s="205"/>
      <c r="AM552" s="205"/>
      <c r="AN552" s="205"/>
      <c r="AO552" s="205"/>
      <c r="AP552" s="205"/>
      <c r="AQ552" s="205"/>
      <c r="AR552" s="205"/>
      <c r="AS552" s="205"/>
      <c r="AT552" s="205"/>
      <c r="AU552" s="205"/>
      <c r="AV552" s="205"/>
      <c r="AW552" s="205"/>
      <c r="AX552" s="205"/>
      <c r="AY552" s="205"/>
      <c r="AZ552" s="205"/>
      <c r="BA552" s="205"/>
      <c r="BB552" s="205"/>
      <c r="BC552" s="205"/>
      <c r="BD552" s="205"/>
      <c r="BE552" s="205"/>
      <c r="BF552" s="205"/>
      <c r="BG552" s="205"/>
      <c r="BH552" s="205"/>
    </row>
    <row r="553" customFormat="false" ht="12.75" hidden="false" customHeight="false" outlineLevel="1" collapsed="false">
      <c r="A553" s="206"/>
      <c r="B553" s="207"/>
      <c r="C553" s="210" t="s">
        <v>766</v>
      </c>
      <c r="D553" s="211"/>
      <c r="E553" s="212"/>
      <c r="F553" s="204"/>
      <c r="G553" s="204"/>
      <c r="H553" s="204"/>
      <c r="I553" s="204"/>
      <c r="J553" s="204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5"/>
      <c r="Z553" s="205"/>
      <c r="AA553" s="205"/>
      <c r="AB553" s="205"/>
      <c r="AC553" s="205"/>
      <c r="AD553" s="205"/>
      <c r="AE553" s="205"/>
      <c r="AF553" s="205"/>
      <c r="AG553" s="205" t="s">
        <v>220</v>
      </c>
      <c r="AH553" s="205" t="n">
        <v>0</v>
      </c>
      <c r="AI553" s="205"/>
      <c r="AJ553" s="205"/>
      <c r="AK553" s="205"/>
      <c r="AL553" s="205"/>
      <c r="AM553" s="205"/>
      <c r="AN553" s="205"/>
      <c r="AO553" s="205"/>
      <c r="AP553" s="205"/>
      <c r="AQ553" s="205"/>
      <c r="AR553" s="205"/>
      <c r="AS553" s="205"/>
      <c r="AT553" s="205"/>
      <c r="AU553" s="205"/>
      <c r="AV553" s="205"/>
      <c r="AW553" s="205"/>
      <c r="AX553" s="205"/>
      <c r="AY553" s="205"/>
      <c r="AZ553" s="205"/>
      <c r="BA553" s="205"/>
      <c r="BB553" s="205"/>
      <c r="BC553" s="205"/>
      <c r="BD553" s="205"/>
      <c r="BE553" s="205"/>
      <c r="BF553" s="205"/>
      <c r="BG553" s="205"/>
      <c r="BH553" s="205"/>
    </row>
    <row r="554" customFormat="false" ht="12.75" hidden="false" customHeight="false" outlineLevel="1" collapsed="false">
      <c r="A554" s="206"/>
      <c r="B554" s="207"/>
      <c r="C554" s="210" t="s">
        <v>767</v>
      </c>
      <c r="D554" s="211"/>
      <c r="E554" s="212"/>
      <c r="F554" s="204"/>
      <c r="G554" s="204"/>
      <c r="H554" s="204"/>
      <c r="I554" s="204"/>
      <c r="J554" s="204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5"/>
      <c r="Z554" s="205"/>
      <c r="AA554" s="205"/>
      <c r="AB554" s="205"/>
      <c r="AC554" s="205"/>
      <c r="AD554" s="205"/>
      <c r="AE554" s="205"/>
      <c r="AF554" s="205"/>
      <c r="AG554" s="205" t="s">
        <v>220</v>
      </c>
      <c r="AH554" s="205" t="n">
        <v>0</v>
      </c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</row>
    <row r="555" customFormat="false" ht="12.75" hidden="false" customHeight="false" outlineLevel="1" collapsed="false">
      <c r="A555" s="206"/>
      <c r="B555" s="207"/>
      <c r="C555" s="210" t="s">
        <v>768</v>
      </c>
      <c r="D555" s="211"/>
      <c r="E555" s="212"/>
      <c r="F555" s="204"/>
      <c r="G555" s="204"/>
      <c r="H555" s="204"/>
      <c r="I555" s="204"/>
      <c r="J555" s="204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5"/>
      <c r="Z555" s="205"/>
      <c r="AA555" s="205"/>
      <c r="AB555" s="205"/>
      <c r="AC555" s="205"/>
      <c r="AD555" s="205"/>
      <c r="AE555" s="205"/>
      <c r="AF555" s="205"/>
      <c r="AG555" s="205" t="s">
        <v>220</v>
      </c>
      <c r="AH555" s="205" t="n">
        <v>0</v>
      </c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</row>
    <row r="556" customFormat="false" ht="12.75" hidden="false" customHeight="false" outlineLevel="1" collapsed="false">
      <c r="A556" s="206"/>
      <c r="B556" s="207"/>
      <c r="C556" s="210" t="s">
        <v>769</v>
      </c>
      <c r="D556" s="211"/>
      <c r="E556" s="212" t="n">
        <v>129.94</v>
      </c>
      <c r="F556" s="204"/>
      <c r="G556" s="204"/>
      <c r="H556" s="204"/>
      <c r="I556" s="204"/>
      <c r="J556" s="204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5"/>
      <c r="Z556" s="205"/>
      <c r="AA556" s="205"/>
      <c r="AB556" s="205"/>
      <c r="AC556" s="205"/>
      <c r="AD556" s="205"/>
      <c r="AE556" s="205"/>
      <c r="AF556" s="205"/>
      <c r="AG556" s="205" t="s">
        <v>220</v>
      </c>
      <c r="AH556" s="205" t="n">
        <v>0</v>
      </c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</row>
    <row r="557" customFormat="false" ht="45" hidden="false" customHeight="false" outlineLevel="1" collapsed="false">
      <c r="A557" s="196" t="n">
        <v>118</v>
      </c>
      <c r="B557" s="197" t="s">
        <v>770</v>
      </c>
      <c r="C557" s="198" t="s">
        <v>771</v>
      </c>
      <c r="D557" s="199" t="s">
        <v>211</v>
      </c>
      <c r="E557" s="200" t="n">
        <v>389.82</v>
      </c>
      <c r="F557" s="201"/>
      <c r="G557" s="202" t="n">
        <f aca="false">ROUND(E557*F557,2)</f>
        <v>0</v>
      </c>
      <c r="H557" s="201"/>
      <c r="I557" s="202" t="n">
        <f aca="false">ROUND(E557*H557,2)</f>
        <v>0</v>
      </c>
      <c r="J557" s="201"/>
      <c r="K557" s="202" t="n">
        <f aca="false">ROUND(E557*J557,2)</f>
        <v>0</v>
      </c>
      <c r="L557" s="202" t="n">
        <v>21</v>
      </c>
      <c r="M557" s="202" t="n">
        <f aca="false">G557*(1+L557/100)</f>
        <v>0</v>
      </c>
      <c r="N557" s="202" t="n">
        <v>0.0002</v>
      </c>
      <c r="O557" s="202" t="n">
        <f aca="false">ROUND(E557*N557,2)</f>
        <v>0.08</v>
      </c>
      <c r="P557" s="202" t="n">
        <v>0</v>
      </c>
      <c r="Q557" s="202" t="n">
        <f aca="false">ROUND(E557*P557,2)</f>
        <v>0</v>
      </c>
      <c r="R557" s="202" t="s">
        <v>734</v>
      </c>
      <c r="S557" s="202" t="s">
        <v>213</v>
      </c>
      <c r="T557" s="203" t="s">
        <v>213</v>
      </c>
      <c r="U557" s="204" t="n">
        <v>0.001</v>
      </c>
      <c r="V557" s="204" t="n">
        <f aca="false">ROUND(E557*U557,2)</f>
        <v>0.39</v>
      </c>
      <c r="W557" s="204"/>
      <c r="X557" s="204" t="s">
        <v>165</v>
      </c>
      <c r="Y557" s="205"/>
      <c r="Z557" s="205"/>
      <c r="AA557" s="205"/>
      <c r="AB557" s="205"/>
      <c r="AC557" s="205"/>
      <c r="AD557" s="205"/>
      <c r="AE557" s="205"/>
      <c r="AF557" s="205"/>
      <c r="AG557" s="205" t="s">
        <v>214</v>
      </c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</row>
    <row r="558" customFormat="false" ht="12.75" hidden="false" customHeight="true" outlineLevel="1" collapsed="false">
      <c r="A558" s="206"/>
      <c r="B558" s="207"/>
      <c r="C558" s="208" t="s">
        <v>764</v>
      </c>
      <c r="D558" s="208"/>
      <c r="E558" s="208"/>
      <c r="F558" s="208"/>
      <c r="G558" s="208"/>
      <c r="H558" s="204"/>
      <c r="I558" s="204"/>
      <c r="J558" s="204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5"/>
      <c r="Z558" s="205"/>
      <c r="AA558" s="205"/>
      <c r="AB558" s="205"/>
      <c r="AC558" s="205"/>
      <c r="AD558" s="205"/>
      <c r="AE558" s="205"/>
      <c r="AF558" s="205"/>
      <c r="AG558" s="205" t="s">
        <v>216</v>
      </c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</row>
    <row r="559" customFormat="false" ht="12.75" hidden="false" customHeight="true" outlineLevel="1" collapsed="false">
      <c r="A559" s="206"/>
      <c r="B559" s="207"/>
      <c r="C559" s="209" t="s">
        <v>772</v>
      </c>
      <c r="D559" s="209"/>
      <c r="E559" s="209"/>
      <c r="F559" s="209"/>
      <c r="G559" s="209"/>
      <c r="H559" s="204"/>
      <c r="I559" s="204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5"/>
      <c r="Z559" s="205"/>
      <c r="AA559" s="205"/>
      <c r="AB559" s="205"/>
      <c r="AC559" s="205"/>
      <c r="AD559" s="205"/>
      <c r="AE559" s="205"/>
      <c r="AF559" s="205"/>
      <c r="AG559" s="205" t="s">
        <v>217</v>
      </c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</row>
    <row r="560" customFormat="false" ht="12.75" hidden="false" customHeight="true" outlineLevel="1" collapsed="false">
      <c r="A560" s="206"/>
      <c r="B560" s="207"/>
      <c r="C560" s="209" t="s">
        <v>764</v>
      </c>
      <c r="D560" s="209"/>
      <c r="E560" s="209"/>
      <c r="F560" s="209"/>
      <c r="G560" s="209"/>
      <c r="H560" s="204"/>
      <c r="I560" s="204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5"/>
      <c r="Z560" s="205"/>
      <c r="AA560" s="205"/>
      <c r="AB560" s="205"/>
      <c r="AC560" s="205"/>
      <c r="AD560" s="205"/>
      <c r="AE560" s="205"/>
      <c r="AF560" s="205"/>
      <c r="AG560" s="205" t="s">
        <v>217</v>
      </c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</row>
    <row r="561" customFormat="false" ht="12.75" hidden="false" customHeight="false" outlineLevel="1" collapsed="false">
      <c r="A561" s="206"/>
      <c r="B561" s="207"/>
      <c r="C561" s="210" t="s">
        <v>773</v>
      </c>
      <c r="D561" s="211"/>
      <c r="E561" s="212"/>
      <c r="F561" s="204"/>
      <c r="G561" s="204"/>
      <c r="H561" s="204"/>
      <c r="I561" s="204"/>
      <c r="J561" s="204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5"/>
      <c r="Z561" s="205"/>
      <c r="AA561" s="205"/>
      <c r="AB561" s="205"/>
      <c r="AC561" s="205"/>
      <c r="AD561" s="205"/>
      <c r="AE561" s="205"/>
      <c r="AF561" s="205"/>
      <c r="AG561" s="205" t="s">
        <v>220</v>
      </c>
      <c r="AH561" s="205" t="n">
        <v>0</v>
      </c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</row>
    <row r="562" customFormat="false" ht="12.75" hidden="false" customHeight="false" outlineLevel="1" collapsed="false">
      <c r="A562" s="206"/>
      <c r="B562" s="207"/>
      <c r="C562" s="210" t="s">
        <v>774</v>
      </c>
      <c r="D562" s="211"/>
      <c r="E562" s="212" t="n">
        <v>389.82</v>
      </c>
      <c r="F562" s="204"/>
      <c r="G562" s="204"/>
      <c r="H562" s="204"/>
      <c r="I562" s="204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5"/>
      <c r="Z562" s="205"/>
      <c r="AA562" s="205"/>
      <c r="AB562" s="205"/>
      <c r="AC562" s="205"/>
      <c r="AD562" s="205"/>
      <c r="AE562" s="205"/>
      <c r="AF562" s="205"/>
      <c r="AG562" s="205" t="s">
        <v>220</v>
      </c>
      <c r="AH562" s="205" t="n">
        <v>0</v>
      </c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</row>
    <row r="563" customFormat="false" ht="22.5" hidden="false" customHeight="false" outlineLevel="1" collapsed="false">
      <c r="A563" s="196" t="n">
        <v>119</v>
      </c>
      <c r="B563" s="197" t="s">
        <v>775</v>
      </c>
      <c r="C563" s="198" t="s">
        <v>776</v>
      </c>
      <c r="D563" s="199" t="s">
        <v>211</v>
      </c>
      <c r="E563" s="200" t="n">
        <v>129.94</v>
      </c>
      <c r="F563" s="201"/>
      <c r="G563" s="202" t="n">
        <f aca="false">ROUND(E563*F563,2)</f>
        <v>0</v>
      </c>
      <c r="H563" s="201"/>
      <c r="I563" s="202" t="n">
        <f aca="false">ROUND(E563*H563,2)</f>
        <v>0</v>
      </c>
      <c r="J563" s="201"/>
      <c r="K563" s="202" t="n">
        <f aca="false">ROUND(E563*J563,2)</f>
        <v>0</v>
      </c>
      <c r="L563" s="202" t="n">
        <v>21</v>
      </c>
      <c r="M563" s="202" t="n">
        <f aca="false">G563*(1+L563/100)</f>
        <v>0</v>
      </c>
      <c r="N563" s="202" t="n">
        <v>0</v>
      </c>
      <c r="O563" s="202" t="n">
        <f aca="false">ROUND(E563*N563,2)</f>
        <v>0</v>
      </c>
      <c r="P563" s="202" t="n">
        <v>0</v>
      </c>
      <c r="Q563" s="202" t="n">
        <f aca="false">ROUND(E563*P563,2)</f>
        <v>0</v>
      </c>
      <c r="R563" s="202" t="s">
        <v>734</v>
      </c>
      <c r="S563" s="202" t="s">
        <v>213</v>
      </c>
      <c r="T563" s="203" t="s">
        <v>213</v>
      </c>
      <c r="U563" s="204" t="n">
        <v>0.035</v>
      </c>
      <c r="V563" s="204" t="n">
        <f aca="false">ROUND(E563*U563,2)</f>
        <v>4.55</v>
      </c>
      <c r="W563" s="204"/>
      <c r="X563" s="204" t="s">
        <v>165</v>
      </c>
      <c r="Y563" s="205"/>
      <c r="Z563" s="205"/>
      <c r="AA563" s="205"/>
      <c r="AB563" s="205"/>
      <c r="AC563" s="205"/>
      <c r="AD563" s="205"/>
      <c r="AE563" s="205"/>
      <c r="AF563" s="205"/>
      <c r="AG563" s="205" t="s">
        <v>214</v>
      </c>
      <c r="AH563" s="205"/>
      <c r="AI563" s="205"/>
      <c r="AJ563" s="205"/>
      <c r="AK563" s="205"/>
      <c r="AL563" s="205"/>
      <c r="AM563" s="205"/>
      <c r="AN563" s="205"/>
      <c r="AO563" s="205"/>
      <c r="AP563" s="205"/>
      <c r="AQ563" s="205"/>
      <c r="AR563" s="205"/>
      <c r="AS563" s="205"/>
      <c r="AT563" s="205"/>
      <c r="AU563" s="205"/>
      <c r="AV563" s="205"/>
      <c r="AW563" s="205"/>
      <c r="AX563" s="205"/>
      <c r="AY563" s="205"/>
      <c r="AZ563" s="205"/>
      <c r="BA563" s="205"/>
      <c r="BB563" s="205"/>
      <c r="BC563" s="205"/>
      <c r="BD563" s="205"/>
      <c r="BE563" s="205"/>
      <c r="BF563" s="205"/>
      <c r="BG563" s="205"/>
      <c r="BH563" s="205"/>
    </row>
    <row r="564" customFormat="false" ht="12.75" hidden="false" customHeight="true" outlineLevel="1" collapsed="false">
      <c r="A564" s="206"/>
      <c r="B564" s="207"/>
      <c r="C564" s="208" t="s">
        <v>764</v>
      </c>
      <c r="D564" s="208"/>
      <c r="E564" s="208"/>
      <c r="F564" s="208"/>
      <c r="G564" s="208"/>
      <c r="H564" s="204"/>
      <c r="I564" s="204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5"/>
      <c r="Z564" s="205"/>
      <c r="AA564" s="205"/>
      <c r="AB564" s="205"/>
      <c r="AC564" s="205"/>
      <c r="AD564" s="205"/>
      <c r="AE564" s="205"/>
      <c r="AF564" s="205"/>
      <c r="AG564" s="205" t="s">
        <v>216</v>
      </c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205"/>
      <c r="AZ564" s="205"/>
      <c r="BA564" s="205"/>
      <c r="BB564" s="205"/>
      <c r="BC564" s="205"/>
      <c r="BD564" s="205"/>
      <c r="BE564" s="205"/>
      <c r="BF564" s="205"/>
      <c r="BG564" s="205"/>
      <c r="BH564" s="205"/>
    </row>
    <row r="565" customFormat="false" ht="12.75" hidden="false" customHeight="true" outlineLevel="1" collapsed="false">
      <c r="A565" s="206"/>
      <c r="B565" s="207"/>
      <c r="C565" s="209" t="s">
        <v>764</v>
      </c>
      <c r="D565" s="209"/>
      <c r="E565" s="209"/>
      <c r="F565" s="209"/>
      <c r="G565" s="209"/>
      <c r="H565" s="204"/>
      <c r="I565" s="204"/>
      <c r="J565" s="204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5"/>
      <c r="Z565" s="205"/>
      <c r="AA565" s="205"/>
      <c r="AB565" s="205"/>
      <c r="AC565" s="205"/>
      <c r="AD565" s="205"/>
      <c r="AE565" s="205"/>
      <c r="AF565" s="205"/>
      <c r="AG565" s="205" t="s">
        <v>217</v>
      </c>
      <c r="AH565" s="205"/>
      <c r="AI565" s="205"/>
      <c r="AJ565" s="205"/>
      <c r="AK565" s="205"/>
      <c r="AL565" s="205"/>
      <c r="AM565" s="205"/>
      <c r="AN565" s="205"/>
      <c r="AO565" s="205"/>
      <c r="AP565" s="205"/>
      <c r="AQ565" s="205"/>
      <c r="AR565" s="205"/>
      <c r="AS565" s="205"/>
      <c r="AT565" s="205"/>
      <c r="AU565" s="205"/>
      <c r="AV565" s="205"/>
      <c r="AW565" s="205"/>
      <c r="AX565" s="205"/>
      <c r="AY565" s="205"/>
      <c r="AZ565" s="205"/>
      <c r="BA565" s="205"/>
      <c r="BB565" s="205"/>
      <c r="BC565" s="205"/>
      <c r="BD565" s="205"/>
      <c r="BE565" s="205"/>
      <c r="BF565" s="205"/>
      <c r="BG565" s="205"/>
      <c r="BH565" s="205"/>
    </row>
    <row r="566" customFormat="false" ht="22.5" hidden="false" customHeight="false" outlineLevel="1" collapsed="false">
      <c r="A566" s="196" t="n">
        <v>120</v>
      </c>
      <c r="B566" s="197" t="s">
        <v>777</v>
      </c>
      <c r="C566" s="198" t="s">
        <v>778</v>
      </c>
      <c r="D566" s="199" t="s">
        <v>294</v>
      </c>
      <c r="E566" s="200" t="n">
        <v>37.54</v>
      </c>
      <c r="F566" s="201"/>
      <c r="G566" s="202" t="n">
        <f aca="false">ROUND(E566*F566,2)</f>
        <v>0</v>
      </c>
      <c r="H566" s="201"/>
      <c r="I566" s="202" t="n">
        <f aca="false">ROUND(E566*H566,2)</f>
        <v>0</v>
      </c>
      <c r="J566" s="201"/>
      <c r="K566" s="202" t="n">
        <f aca="false">ROUND(E566*J566,2)</f>
        <v>0</v>
      </c>
      <c r="L566" s="202" t="n">
        <v>21</v>
      </c>
      <c r="M566" s="202" t="n">
        <f aca="false">G566*(1+L566/100)</f>
        <v>0</v>
      </c>
      <c r="N566" s="202" t="n">
        <v>0.01691</v>
      </c>
      <c r="O566" s="202" t="n">
        <f aca="false">ROUND(E566*N566,2)</f>
        <v>0.63</v>
      </c>
      <c r="P566" s="202" t="n">
        <v>0</v>
      </c>
      <c r="Q566" s="202" t="n">
        <f aca="false">ROUND(E566*P566,2)</f>
        <v>0</v>
      </c>
      <c r="R566" s="202" t="s">
        <v>734</v>
      </c>
      <c r="S566" s="202" t="s">
        <v>213</v>
      </c>
      <c r="T566" s="203" t="s">
        <v>213</v>
      </c>
      <c r="U566" s="204" t="n">
        <v>0.089</v>
      </c>
      <c r="V566" s="204" t="n">
        <f aca="false">ROUND(E566*U566,2)</f>
        <v>3.34</v>
      </c>
      <c r="W566" s="204"/>
      <c r="X566" s="204" t="s">
        <v>165</v>
      </c>
      <c r="Y566" s="205"/>
      <c r="Z566" s="205"/>
      <c r="AA566" s="205"/>
      <c r="AB566" s="205"/>
      <c r="AC566" s="205"/>
      <c r="AD566" s="205"/>
      <c r="AE566" s="205"/>
      <c r="AF566" s="205"/>
      <c r="AG566" s="205" t="s">
        <v>214</v>
      </c>
      <c r="AH566" s="205"/>
      <c r="AI566" s="205"/>
      <c r="AJ566" s="205"/>
      <c r="AK566" s="205"/>
      <c r="AL566" s="205"/>
      <c r="AM566" s="205"/>
      <c r="AN566" s="205"/>
      <c r="AO566" s="205"/>
      <c r="AP566" s="205"/>
      <c r="AQ566" s="205"/>
      <c r="AR566" s="205"/>
      <c r="AS566" s="205"/>
      <c r="AT566" s="205"/>
      <c r="AU566" s="205"/>
      <c r="AV566" s="205"/>
      <c r="AW566" s="205"/>
      <c r="AX566" s="205"/>
      <c r="AY566" s="205"/>
      <c r="AZ566" s="205"/>
      <c r="BA566" s="205"/>
      <c r="BB566" s="205"/>
      <c r="BC566" s="205"/>
      <c r="BD566" s="205"/>
      <c r="BE566" s="205"/>
      <c r="BF566" s="205"/>
      <c r="BG566" s="205"/>
      <c r="BH566" s="205"/>
    </row>
    <row r="567" customFormat="false" ht="12.75" hidden="false" customHeight="true" outlineLevel="1" collapsed="false">
      <c r="A567" s="206"/>
      <c r="B567" s="207"/>
      <c r="C567" s="222" t="s">
        <v>765</v>
      </c>
      <c r="D567" s="222"/>
      <c r="E567" s="222"/>
      <c r="F567" s="222"/>
      <c r="G567" s="222"/>
      <c r="H567" s="204"/>
      <c r="I567" s="204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5"/>
      <c r="Z567" s="205"/>
      <c r="AA567" s="205"/>
      <c r="AB567" s="205"/>
      <c r="AC567" s="205"/>
      <c r="AD567" s="205"/>
      <c r="AE567" s="205"/>
      <c r="AF567" s="205"/>
      <c r="AG567" s="205" t="s">
        <v>217</v>
      </c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5"/>
      <c r="AR567" s="205"/>
      <c r="AS567" s="205"/>
      <c r="AT567" s="205"/>
      <c r="AU567" s="205"/>
      <c r="AV567" s="205"/>
      <c r="AW567" s="205"/>
      <c r="AX567" s="205"/>
      <c r="AY567" s="205"/>
      <c r="AZ567" s="205"/>
      <c r="BA567" s="205"/>
      <c r="BB567" s="205"/>
      <c r="BC567" s="205"/>
      <c r="BD567" s="205"/>
      <c r="BE567" s="205"/>
      <c r="BF567" s="205"/>
      <c r="BG567" s="205"/>
      <c r="BH567" s="205"/>
    </row>
    <row r="568" customFormat="false" ht="12.75" hidden="false" customHeight="false" outlineLevel="1" collapsed="false">
      <c r="A568" s="206"/>
      <c r="B568" s="207"/>
      <c r="C568" s="210" t="s">
        <v>779</v>
      </c>
      <c r="D568" s="211"/>
      <c r="E568" s="212"/>
      <c r="F568" s="204"/>
      <c r="G568" s="204"/>
      <c r="H568" s="204"/>
      <c r="I568" s="204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5"/>
      <c r="Z568" s="205"/>
      <c r="AA568" s="205"/>
      <c r="AB568" s="205"/>
      <c r="AC568" s="205"/>
      <c r="AD568" s="205"/>
      <c r="AE568" s="205"/>
      <c r="AF568" s="205"/>
      <c r="AG568" s="205" t="s">
        <v>220</v>
      </c>
      <c r="AH568" s="205" t="n">
        <v>0</v>
      </c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</row>
    <row r="569" customFormat="false" ht="12.75" hidden="false" customHeight="false" outlineLevel="1" collapsed="false">
      <c r="A569" s="206"/>
      <c r="B569" s="207"/>
      <c r="C569" s="210" t="s">
        <v>780</v>
      </c>
      <c r="D569" s="211"/>
      <c r="E569" s="212"/>
      <c r="F569" s="204"/>
      <c r="G569" s="204"/>
      <c r="H569" s="204"/>
      <c r="I569" s="204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5"/>
      <c r="Z569" s="205"/>
      <c r="AA569" s="205"/>
      <c r="AB569" s="205"/>
      <c r="AC569" s="205"/>
      <c r="AD569" s="205"/>
      <c r="AE569" s="205"/>
      <c r="AF569" s="205"/>
      <c r="AG569" s="205" t="s">
        <v>220</v>
      </c>
      <c r="AH569" s="205" t="n">
        <v>0</v>
      </c>
      <c r="AI569" s="205"/>
      <c r="AJ569" s="205"/>
      <c r="AK569" s="205"/>
      <c r="AL569" s="205"/>
      <c r="AM569" s="205"/>
      <c r="AN569" s="205"/>
      <c r="AO569" s="205"/>
      <c r="AP569" s="205"/>
      <c r="AQ569" s="205"/>
      <c r="AR569" s="205"/>
      <c r="AS569" s="205"/>
      <c r="AT569" s="205"/>
      <c r="AU569" s="205"/>
      <c r="AV569" s="205"/>
      <c r="AW569" s="205"/>
      <c r="AX569" s="205"/>
      <c r="AY569" s="205"/>
      <c r="AZ569" s="205"/>
      <c r="BA569" s="205"/>
      <c r="BB569" s="205"/>
      <c r="BC569" s="205"/>
      <c r="BD569" s="205"/>
      <c r="BE569" s="205"/>
      <c r="BF569" s="205"/>
      <c r="BG569" s="205"/>
      <c r="BH569" s="205"/>
    </row>
    <row r="570" customFormat="false" ht="12.75" hidden="false" customHeight="false" outlineLevel="1" collapsed="false">
      <c r="A570" s="206"/>
      <c r="B570" s="207"/>
      <c r="C570" s="210" t="s">
        <v>781</v>
      </c>
      <c r="D570" s="211"/>
      <c r="E570" s="212"/>
      <c r="F570" s="204"/>
      <c r="G570" s="204"/>
      <c r="H570" s="204"/>
      <c r="I570" s="204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5"/>
      <c r="Z570" s="205"/>
      <c r="AA570" s="205"/>
      <c r="AB570" s="205"/>
      <c r="AC570" s="205"/>
      <c r="AD570" s="205"/>
      <c r="AE570" s="205"/>
      <c r="AF570" s="205"/>
      <c r="AG570" s="205" t="s">
        <v>220</v>
      </c>
      <c r="AH570" s="205" t="n">
        <v>0</v>
      </c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</row>
    <row r="571" customFormat="false" ht="12.75" hidden="false" customHeight="false" outlineLevel="1" collapsed="false">
      <c r="A571" s="206"/>
      <c r="B571" s="207"/>
      <c r="C571" s="210" t="s">
        <v>782</v>
      </c>
      <c r="D571" s="211"/>
      <c r="E571" s="212" t="n">
        <v>37.54</v>
      </c>
      <c r="F571" s="204"/>
      <c r="G571" s="204"/>
      <c r="H571" s="204"/>
      <c r="I571" s="204"/>
      <c r="J571" s="204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5"/>
      <c r="Z571" s="205"/>
      <c r="AA571" s="205"/>
      <c r="AB571" s="205"/>
      <c r="AC571" s="205"/>
      <c r="AD571" s="205"/>
      <c r="AE571" s="205"/>
      <c r="AF571" s="205"/>
      <c r="AG571" s="205" t="s">
        <v>220</v>
      </c>
      <c r="AH571" s="205" t="n">
        <v>0</v>
      </c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5"/>
      <c r="AT571" s="205"/>
      <c r="AU571" s="205"/>
      <c r="AV571" s="205"/>
      <c r="AW571" s="205"/>
      <c r="AX571" s="205"/>
      <c r="AY571" s="205"/>
      <c r="AZ571" s="205"/>
      <c r="BA571" s="205"/>
      <c r="BB571" s="205"/>
      <c r="BC571" s="205"/>
      <c r="BD571" s="205"/>
      <c r="BE571" s="205"/>
      <c r="BF571" s="205"/>
      <c r="BG571" s="205"/>
      <c r="BH571" s="205"/>
    </row>
    <row r="572" customFormat="false" ht="22.5" hidden="false" customHeight="false" outlineLevel="1" collapsed="false">
      <c r="A572" s="196" t="n">
        <v>121</v>
      </c>
      <c r="B572" s="197" t="s">
        <v>783</v>
      </c>
      <c r="C572" s="198" t="s">
        <v>784</v>
      </c>
      <c r="D572" s="199" t="s">
        <v>294</v>
      </c>
      <c r="E572" s="200" t="n">
        <v>112.62</v>
      </c>
      <c r="F572" s="201"/>
      <c r="G572" s="202" t="n">
        <f aca="false">ROUND(E572*F572,2)</f>
        <v>0</v>
      </c>
      <c r="H572" s="201"/>
      <c r="I572" s="202" t="n">
        <f aca="false">ROUND(E572*H572,2)</f>
        <v>0</v>
      </c>
      <c r="J572" s="201"/>
      <c r="K572" s="202" t="n">
        <f aca="false">ROUND(E572*J572,2)</f>
        <v>0</v>
      </c>
      <c r="L572" s="202" t="n">
        <v>21</v>
      </c>
      <c r="M572" s="202" t="n">
        <f aca="false">G572*(1+L572/100)</f>
        <v>0</v>
      </c>
      <c r="N572" s="202" t="n">
        <v>0.0004</v>
      </c>
      <c r="O572" s="202" t="n">
        <f aca="false">ROUND(E572*N572,2)</f>
        <v>0.05</v>
      </c>
      <c r="P572" s="202" t="n">
        <v>0</v>
      </c>
      <c r="Q572" s="202" t="n">
        <f aca="false">ROUND(E572*P572,2)</f>
        <v>0</v>
      </c>
      <c r="R572" s="202" t="s">
        <v>734</v>
      </c>
      <c r="S572" s="202" t="s">
        <v>213</v>
      </c>
      <c r="T572" s="203" t="s">
        <v>213</v>
      </c>
      <c r="U572" s="204" t="n">
        <v>0.002</v>
      </c>
      <c r="V572" s="204" t="n">
        <f aca="false">ROUND(E572*U572,2)</f>
        <v>0.23</v>
      </c>
      <c r="W572" s="204"/>
      <c r="X572" s="204" t="s">
        <v>165</v>
      </c>
      <c r="Y572" s="205"/>
      <c r="Z572" s="205"/>
      <c r="AA572" s="205"/>
      <c r="AB572" s="205"/>
      <c r="AC572" s="205"/>
      <c r="AD572" s="205"/>
      <c r="AE572" s="205"/>
      <c r="AF572" s="205"/>
      <c r="AG572" s="205" t="s">
        <v>214</v>
      </c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5"/>
      <c r="AT572" s="205"/>
      <c r="AU572" s="205"/>
      <c r="AV572" s="205"/>
      <c r="AW572" s="205"/>
      <c r="AX572" s="205"/>
      <c r="AY572" s="205"/>
      <c r="AZ572" s="205"/>
      <c r="BA572" s="205"/>
      <c r="BB572" s="205"/>
      <c r="BC572" s="205"/>
      <c r="BD572" s="205"/>
      <c r="BE572" s="205"/>
      <c r="BF572" s="205"/>
      <c r="BG572" s="205"/>
      <c r="BH572" s="205"/>
    </row>
    <row r="573" customFormat="false" ht="12.75" hidden="false" customHeight="false" outlineLevel="1" collapsed="false">
      <c r="A573" s="206"/>
      <c r="B573" s="207"/>
      <c r="C573" s="210" t="s">
        <v>785</v>
      </c>
      <c r="D573" s="211"/>
      <c r="E573" s="212"/>
      <c r="F573" s="204"/>
      <c r="G573" s="204"/>
      <c r="H573" s="204"/>
      <c r="I573" s="204"/>
      <c r="J573" s="204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5"/>
      <c r="Z573" s="205"/>
      <c r="AA573" s="205"/>
      <c r="AB573" s="205"/>
      <c r="AC573" s="205"/>
      <c r="AD573" s="205"/>
      <c r="AE573" s="205"/>
      <c r="AF573" s="205"/>
      <c r="AG573" s="205" t="s">
        <v>220</v>
      </c>
      <c r="AH573" s="205" t="n">
        <v>0</v>
      </c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</row>
    <row r="574" customFormat="false" ht="12.75" hidden="false" customHeight="false" outlineLevel="1" collapsed="false">
      <c r="A574" s="206"/>
      <c r="B574" s="207"/>
      <c r="C574" s="210" t="s">
        <v>786</v>
      </c>
      <c r="D574" s="211"/>
      <c r="E574" s="212" t="n">
        <v>112.62</v>
      </c>
      <c r="F574" s="204"/>
      <c r="G574" s="204"/>
      <c r="H574" s="204"/>
      <c r="I574" s="204"/>
      <c r="J574" s="204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5"/>
      <c r="Z574" s="205"/>
      <c r="AA574" s="205"/>
      <c r="AB574" s="205"/>
      <c r="AC574" s="205"/>
      <c r="AD574" s="205"/>
      <c r="AE574" s="205"/>
      <c r="AF574" s="205"/>
      <c r="AG574" s="205" t="s">
        <v>220</v>
      </c>
      <c r="AH574" s="205" t="n">
        <v>0</v>
      </c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</row>
    <row r="575" customFormat="false" ht="12.75" hidden="false" customHeight="false" outlineLevel="1" collapsed="false">
      <c r="A575" s="214" t="n">
        <v>122</v>
      </c>
      <c r="B575" s="215" t="s">
        <v>787</v>
      </c>
      <c r="C575" s="216" t="s">
        <v>788</v>
      </c>
      <c r="D575" s="217" t="s">
        <v>294</v>
      </c>
      <c r="E575" s="218" t="n">
        <v>37.54</v>
      </c>
      <c r="F575" s="219"/>
      <c r="G575" s="220" t="n">
        <f aca="false">ROUND(E575*F575,2)</f>
        <v>0</v>
      </c>
      <c r="H575" s="219"/>
      <c r="I575" s="220" t="n">
        <f aca="false">ROUND(E575*H575,2)</f>
        <v>0</v>
      </c>
      <c r="J575" s="219"/>
      <c r="K575" s="220" t="n">
        <f aca="false">ROUND(E575*J575,2)</f>
        <v>0</v>
      </c>
      <c r="L575" s="220" t="n">
        <v>21</v>
      </c>
      <c r="M575" s="220" t="n">
        <f aca="false">G575*(1+L575/100)</f>
        <v>0</v>
      </c>
      <c r="N575" s="220" t="n">
        <v>0</v>
      </c>
      <c r="O575" s="220" t="n">
        <f aca="false">ROUND(E575*N575,2)</f>
        <v>0</v>
      </c>
      <c r="P575" s="220" t="n">
        <v>0</v>
      </c>
      <c r="Q575" s="220" t="n">
        <f aca="false">ROUND(E575*P575,2)</f>
        <v>0</v>
      </c>
      <c r="R575" s="220" t="s">
        <v>734</v>
      </c>
      <c r="S575" s="220" t="s">
        <v>213</v>
      </c>
      <c r="T575" s="221" t="s">
        <v>213</v>
      </c>
      <c r="U575" s="204" t="n">
        <v>0.052</v>
      </c>
      <c r="V575" s="204" t="n">
        <f aca="false">ROUND(E575*U575,2)</f>
        <v>1.95</v>
      </c>
      <c r="W575" s="204"/>
      <c r="X575" s="204" t="s">
        <v>165</v>
      </c>
      <c r="Y575" s="205"/>
      <c r="Z575" s="205"/>
      <c r="AA575" s="205"/>
      <c r="AB575" s="205"/>
      <c r="AC575" s="205"/>
      <c r="AD575" s="205"/>
      <c r="AE575" s="205"/>
      <c r="AF575" s="205"/>
      <c r="AG575" s="205" t="s">
        <v>214</v>
      </c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</row>
    <row r="576" customFormat="false" ht="12.75" hidden="false" customHeight="false" outlineLevel="1" collapsed="false">
      <c r="A576" s="214" t="n">
        <v>123</v>
      </c>
      <c r="B576" s="215" t="s">
        <v>789</v>
      </c>
      <c r="C576" s="216" t="s">
        <v>790</v>
      </c>
      <c r="D576" s="217" t="s">
        <v>294</v>
      </c>
      <c r="E576" s="218" t="n">
        <v>322.5</v>
      </c>
      <c r="F576" s="219"/>
      <c r="G576" s="220" t="n">
        <f aca="false">ROUND(E576*F576,2)</f>
        <v>0</v>
      </c>
      <c r="H576" s="219"/>
      <c r="I576" s="220" t="n">
        <f aca="false">ROUND(E576*H576,2)</f>
        <v>0</v>
      </c>
      <c r="J576" s="219"/>
      <c r="K576" s="220" t="n">
        <f aca="false">ROUND(E576*J576,2)</f>
        <v>0</v>
      </c>
      <c r="L576" s="220" t="n">
        <v>21</v>
      </c>
      <c r="M576" s="220" t="n">
        <f aca="false">G576*(1+L576/100)</f>
        <v>0</v>
      </c>
      <c r="N576" s="220" t="n">
        <v>0</v>
      </c>
      <c r="O576" s="220" t="n">
        <f aca="false">ROUND(E576*N576,2)</f>
        <v>0</v>
      </c>
      <c r="P576" s="220" t="n">
        <v>0</v>
      </c>
      <c r="Q576" s="220" t="n">
        <f aca="false">ROUND(E576*P576,2)</f>
        <v>0</v>
      </c>
      <c r="R576" s="220" t="s">
        <v>734</v>
      </c>
      <c r="S576" s="220" t="s">
        <v>213</v>
      </c>
      <c r="T576" s="221" t="s">
        <v>213</v>
      </c>
      <c r="U576" s="204" t="n">
        <v>0.0303</v>
      </c>
      <c r="V576" s="204" t="n">
        <f aca="false">ROUND(E576*U576,2)</f>
        <v>9.77</v>
      </c>
      <c r="W576" s="204"/>
      <c r="X576" s="204" t="s">
        <v>165</v>
      </c>
      <c r="Y576" s="205"/>
      <c r="Z576" s="205"/>
      <c r="AA576" s="205"/>
      <c r="AB576" s="205"/>
      <c r="AC576" s="205"/>
      <c r="AD576" s="205"/>
      <c r="AE576" s="205"/>
      <c r="AF576" s="205"/>
      <c r="AG576" s="205" t="s">
        <v>214</v>
      </c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5"/>
      <c r="BB576" s="205"/>
      <c r="BC576" s="205"/>
      <c r="BD576" s="205"/>
      <c r="BE576" s="205"/>
      <c r="BF576" s="205"/>
      <c r="BG576" s="205"/>
      <c r="BH576" s="205"/>
    </row>
    <row r="577" customFormat="false" ht="33.75" hidden="false" customHeight="false" outlineLevel="1" collapsed="false">
      <c r="A577" s="214" t="n">
        <v>124</v>
      </c>
      <c r="B577" s="215" t="s">
        <v>791</v>
      </c>
      <c r="C577" s="216" t="s">
        <v>792</v>
      </c>
      <c r="D577" s="217" t="s">
        <v>294</v>
      </c>
      <c r="E577" s="218" t="n">
        <v>967.5</v>
      </c>
      <c r="F577" s="219"/>
      <c r="G577" s="220" t="n">
        <f aca="false">ROUND(E577*F577,2)</f>
        <v>0</v>
      </c>
      <c r="H577" s="219"/>
      <c r="I577" s="220" t="n">
        <f aca="false">ROUND(E577*H577,2)</f>
        <v>0</v>
      </c>
      <c r="J577" s="219"/>
      <c r="K577" s="220" t="n">
        <f aca="false">ROUND(E577*J577,2)</f>
        <v>0</v>
      </c>
      <c r="L577" s="220" t="n">
        <v>21</v>
      </c>
      <c r="M577" s="220" t="n">
        <f aca="false">G577*(1+L577/100)</f>
        <v>0</v>
      </c>
      <c r="N577" s="220" t="n">
        <v>5E-005</v>
      </c>
      <c r="O577" s="220" t="n">
        <f aca="false">ROUND(E577*N577,2)</f>
        <v>0.05</v>
      </c>
      <c r="P577" s="220" t="n">
        <v>0</v>
      </c>
      <c r="Q577" s="220" t="n">
        <f aca="false">ROUND(E577*P577,2)</f>
        <v>0</v>
      </c>
      <c r="R577" s="220" t="s">
        <v>734</v>
      </c>
      <c r="S577" s="220" t="s">
        <v>213</v>
      </c>
      <c r="T577" s="221" t="s">
        <v>213</v>
      </c>
      <c r="U577" s="204" t="n">
        <v>0</v>
      </c>
      <c r="V577" s="204" t="n">
        <f aca="false">ROUND(E577*U577,2)</f>
        <v>0</v>
      </c>
      <c r="W577" s="204"/>
      <c r="X577" s="204" t="s">
        <v>165</v>
      </c>
      <c r="Y577" s="205"/>
      <c r="Z577" s="205"/>
      <c r="AA577" s="205"/>
      <c r="AB577" s="205"/>
      <c r="AC577" s="205"/>
      <c r="AD577" s="205"/>
      <c r="AE577" s="205"/>
      <c r="AF577" s="205"/>
      <c r="AG577" s="205" t="s">
        <v>214</v>
      </c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</row>
    <row r="578" customFormat="false" ht="12.75" hidden="false" customHeight="false" outlineLevel="1" collapsed="false">
      <c r="A578" s="214" t="n">
        <v>125</v>
      </c>
      <c r="B578" s="215" t="s">
        <v>793</v>
      </c>
      <c r="C578" s="216" t="s">
        <v>794</v>
      </c>
      <c r="D578" s="217" t="s">
        <v>294</v>
      </c>
      <c r="E578" s="218" t="n">
        <v>322.5</v>
      </c>
      <c r="F578" s="219"/>
      <c r="G578" s="220" t="n">
        <f aca="false">ROUND(E578*F578,2)</f>
        <v>0</v>
      </c>
      <c r="H578" s="219"/>
      <c r="I578" s="220" t="n">
        <f aca="false">ROUND(E578*H578,2)</f>
        <v>0</v>
      </c>
      <c r="J578" s="219"/>
      <c r="K578" s="220" t="n">
        <f aca="false">ROUND(E578*J578,2)</f>
        <v>0</v>
      </c>
      <c r="L578" s="220" t="n">
        <v>21</v>
      </c>
      <c r="M578" s="220" t="n">
        <f aca="false">G578*(1+L578/100)</f>
        <v>0</v>
      </c>
      <c r="N578" s="220" t="n">
        <v>0</v>
      </c>
      <c r="O578" s="220" t="n">
        <f aca="false">ROUND(E578*N578,2)</f>
        <v>0</v>
      </c>
      <c r="P578" s="220" t="n">
        <v>0</v>
      </c>
      <c r="Q578" s="220" t="n">
        <f aca="false">ROUND(E578*P578,2)</f>
        <v>0</v>
      </c>
      <c r="R578" s="220" t="s">
        <v>734</v>
      </c>
      <c r="S578" s="220" t="s">
        <v>213</v>
      </c>
      <c r="T578" s="221" t="s">
        <v>213</v>
      </c>
      <c r="U578" s="204" t="n">
        <v>0.018</v>
      </c>
      <c r="V578" s="204" t="n">
        <f aca="false">ROUND(E578*U578,2)</f>
        <v>5.81</v>
      </c>
      <c r="W578" s="204"/>
      <c r="X578" s="204" t="s">
        <v>165</v>
      </c>
      <c r="Y578" s="205"/>
      <c r="Z578" s="205"/>
      <c r="AA578" s="205"/>
      <c r="AB578" s="205"/>
      <c r="AC578" s="205"/>
      <c r="AD578" s="205"/>
      <c r="AE578" s="205"/>
      <c r="AF578" s="205"/>
      <c r="AG578" s="205" t="s">
        <v>214</v>
      </c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</row>
    <row r="579" customFormat="false" ht="12.75" hidden="false" customHeight="false" outlineLevel="0" collapsed="false">
      <c r="A579" s="188" t="s">
        <v>207</v>
      </c>
      <c r="B579" s="189" t="s">
        <v>101</v>
      </c>
      <c r="C579" s="190" t="s">
        <v>102</v>
      </c>
      <c r="D579" s="191"/>
      <c r="E579" s="192"/>
      <c r="F579" s="193"/>
      <c r="G579" s="193" t="n">
        <f aca="false">SUMIF(AG580:AG592,"&lt;&gt;NOR",G580:G592)</f>
        <v>0</v>
      </c>
      <c r="H579" s="193"/>
      <c r="I579" s="193" t="n">
        <f aca="false">SUM(I580:I592)</f>
        <v>0</v>
      </c>
      <c r="J579" s="193"/>
      <c r="K579" s="193" t="n">
        <f aca="false">SUM(K580:K592)</f>
        <v>0</v>
      </c>
      <c r="L579" s="193"/>
      <c r="M579" s="193" t="n">
        <f aca="false">SUM(M580:M592)</f>
        <v>0</v>
      </c>
      <c r="N579" s="193"/>
      <c r="O579" s="193" t="n">
        <f aca="false">SUM(O580:O592)</f>
        <v>0.04</v>
      </c>
      <c r="P579" s="193"/>
      <c r="Q579" s="193" t="n">
        <f aca="false">SUM(Q580:Q592)</f>
        <v>0</v>
      </c>
      <c r="R579" s="193"/>
      <c r="S579" s="193"/>
      <c r="T579" s="194"/>
      <c r="U579" s="195"/>
      <c r="V579" s="195" t="n">
        <f aca="false">SUM(V580:V592)</f>
        <v>142.6</v>
      </c>
      <c r="W579" s="195"/>
      <c r="X579" s="195"/>
      <c r="AG579" s="0" t="s">
        <v>208</v>
      </c>
    </row>
    <row r="580" customFormat="false" ht="56.25" hidden="false" customHeight="false" outlineLevel="1" collapsed="false">
      <c r="A580" s="196" t="n">
        <v>126</v>
      </c>
      <c r="B580" s="197" t="s">
        <v>795</v>
      </c>
      <c r="C580" s="198" t="s">
        <v>796</v>
      </c>
      <c r="D580" s="199" t="s">
        <v>294</v>
      </c>
      <c r="E580" s="200" t="n">
        <v>455</v>
      </c>
      <c r="F580" s="201"/>
      <c r="G580" s="202" t="n">
        <f aca="false">ROUND(E580*F580,2)</f>
        <v>0</v>
      </c>
      <c r="H580" s="201"/>
      <c r="I580" s="202" t="n">
        <f aca="false">ROUND(E580*H580,2)</f>
        <v>0</v>
      </c>
      <c r="J580" s="201"/>
      <c r="K580" s="202" t="n">
        <f aca="false">ROUND(E580*J580,2)</f>
        <v>0</v>
      </c>
      <c r="L580" s="202" t="n">
        <v>21</v>
      </c>
      <c r="M580" s="202" t="n">
        <f aca="false">G580*(1+L580/100)</f>
        <v>0</v>
      </c>
      <c r="N580" s="202" t="n">
        <v>4E-005</v>
      </c>
      <c r="O580" s="202" t="n">
        <f aca="false">ROUND(E580*N580,2)</f>
        <v>0.02</v>
      </c>
      <c r="P580" s="202" t="n">
        <v>0</v>
      </c>
      <c r="Q580" s="202" t="n">
        <f aca="false">ROUND(E580*P580,2)</f>
        <v>0</v>
      </c>
      <c r="R580" s="202" t="s">
        <v>273</v>
      </c>
      <c r="S580" s="202" t="s">
        <v>213</v>
      </c>
      <c r="T580" s="203" t="s">
        <v>213</v>
      </c>
      <c r="U580" s="204" t="n">
        <v>0.308</v>
      </c>
      <c r="V580" s="204" t="n">
        <f aca="false">ROUND(E580*U580,2)</f>
        <v>140.14</v>
      </c>
      <c r="W580" s="204"/>
      <c r="X580" s="204" t="s">
        <v>165</v>
      </c>
      <c r="Y580" s="205"/>
      <c r="Z580" s="205"/>
      <c r="AA580" s="205"/>
      <c r="AB580" s="205"/>
      <c r="AC580" s="205"/>
      <c r="AD580" s="205"/>
      <c r="AE580" s="205"/>
      <c r="AF580" s="205"/>
      <c r="AG580" s="205" t="s">
        <v>214</v>
      </c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</row>
    <row r="581" customFormat="false" ht="22.5" hidden="false" customHeight="true" outlineLevel="1" collapsed="false">
      <c r="A581" s="206"/>
      <c r="B581" s="207"/>
      <c r="C581" s="222" t="s">
        <v>797</v>
      </c>
      <c r="D581" s="222"/>
      <c r="E581" s="222"/>
      <c r="F581" s="222"/>
      <c r="G581" s="222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5"/>
      <c r="Z581" s="205"/>
      <c r="AA581" s="205"/>
      <c r="AB581" s="205"/>
      <c r="AC581" s="205"/>
      <c r="AD581" s="205"/>
      <c r="AE581" s="205"/>
      <c r="AF581" s="205"/>
      <c r="AG581" s="205" t="s">
        <v>217</v>
      </c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13" t="str">
        <f aca="false">C581</f>
        <v>zárubněmi, umytí a vyčištění jiných zasklených a natíraných ploch a zařizovacích předmětů před předáním do užívání světlá výška podlaží do 4 m</v>
      </c>
      <c r="BB581" s="205"/>
      <c r="BC581" s="205"/>
      <c r="BD581" s="205"/>
      <c r="BE581" s="205"/>
      <c r="BF581" s="205"/>
      <c r="BG581" s="205"/>
      <c r="BH581" s="205"/>
    </row>
    <row r="582" customFormat="false" ht="12.75" hidden="false" customHeight="false" outlineLevel="1" collapsed="false">
      <c r="A582" s="206"/>
      <c r="B582" s="207"/>
      <c r="C582" s="210" t="s">
        <v>798</v>
      </c>
      <c r="D582" s="211"/>
      <c r="E582" s="212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5"/>
      <c r="Z582" s="205"/>
      <c r="AA582" s="205"/>
      <c r="AB582" s="205"/>
      <c r="AC582" s="205"/>
      <c r="AD582" s="205"/>
      <c r="AE582" s="205"/>
      <c r="AF582" s="205"/>
      <c r="AG582" s="205" t="s">
        <v>220</v>
      </c>
      <c r="AH582" s="205" t="n">
        <v>0</v>
      </c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</row>
    <row r="583" customFormat="false" ht="12.75" hidden="false" customHeight="false" outlineLevel="1" collapsed="false">
      <c r="A583" s="206"/>
      <c r="B583" s="207"/>
      <c r="C583" s="210" t="s">
        <v>799</v>
      </c>
      <c r="D583" s="211"/>
      <c r="E583" s="212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5"/>
      <c r="Z583" s="205"/>
      <c r="AA583" s="205"/>
      <c r="AB583" s="205"/>
      <c r="AC583" s="205"/>
      <c r="AD583" s="205"/>
      <c r="AE583" s="205"/>
      <c r="AF583" s="205"/>
      <c r="AG583" s="205" t="s">
        <v>220</v>
      </c>
      <c r="AH583" s="205" t="n">
        <v>0</v>
      </c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</row>
    <row r="584" customFormat="false" ht="12.75" hidden="false" customHeight="false" outlineLevel="1" collapsed="false">
      <c r="A584" s="206"/>
      <c r="B584" s="207"/>
      <c r="C584" s="210" t="s">
        <v>800</v>
      </c>
      <c r="D584" s="211"/>
      <c r="E584" s="212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5"/>
      <c r="Z584" s="205"/>
      <c r="AA584" s="205"/>
      <c r="AB584" s="205"/>
      <c r="AC584" s="205"/>
      <c r="AD584" s="205"/>
      <c r="AE584" s="205"/>
      <c r="AF584" s="205"/>
      <c r="AG584" s="205" t="s">
        <v>220</v>
      </c>
      <c r="AH584" s="205" t="n">
        <v>0</v>
      </c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</row>
    <row r="585" customFormat="false" ht="12.75" hidden="false" customHeight="false" outlineLevel="1" collapsed="false">
      <c r="A585" s="206"/>
      <c r="B585" s="207"/>
      <c r="C585" s="210" t="s">
        <v>801</v>
      </c>
      <c r="D585" s="211"/>
      <c r="E585" s="212" t="n">
        <v>455</v>
      </c>
      <c r="F585" s="204"/>
      <c r="G585" s="204"/>
      <c r="H585" s="204"/>
      <c r="I585" s="204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5"/>
      <c r="Z585" s="205"/>
      <c r="AA585" s="205"/>
      <c r="AB585" s="205"/>
      <c r="AC585" s="205"/>
      <c r="AD585" s="205"/>
      <c r="AE585" s="205"/>
      <c r="AF585" s="205"/>
      <c r="AG585" s="205" t="s">
        <v>220</v>
      </c>
      <c r="AH585" s="205" t="n">
        <v>0</v>
      </c>
      <c r="AI585" s="205"/>
      <c r="AJ585" s="205"/>
      <c r="AK585" s="205"/>
      <c r="AL585" s="205"/>
      <c r="AM585" s="205"/>
      <c r="AN585" s="205"/>
      <c r="AO585" s="205"/>
      <c r="AP585" s="205"/>
      <c r="AQ585" s="205"/>
      <c r="AR585" s="205"/>
      <c r="AS585" s="205"/>
      <c r="AT585" s="205"/>
      <c r="AU585" s="205"/>
      <c r="AV585" s="205"/>
      <c r="AW585" s="205"/>
      <c r="AX585" s="205"/>
      <c r="AY585" s="205"/>
      <c r="AZ585" s="205"/>
      <c r="BA585" s="205"/>
      <c r="BB585" s="205"/>
      <c r="BC585" s="205"/>
      <c r="BD585" s="205"/>
      <c r="BE585" s="205"/>
      <c r="BF585" s="205"/>
      <c r="BG585" s="205"/>
      <c r="BH585" s="205"/>
    </row>
    <row r="586" customFormat="false" ht="12.75" hidden="false" customHeight="false" outlineLevel="1" collapsed="false">
      <c r="A586" s="196" t="n">
        <v>127</v>
      </c>
      <c r="B586" s="197" t="s">
        <v>802</v>
      </c>
      <c r="C586" s="198" t="s">
        <v>803</v>
      </c>
      <c r="D586" s="199" t="s">
        <v>380</v>
      </c>
      <c r="E586" s="200" t="n">
        <v>2</v>
      </c>
      <c r="F586" s="201"/>
      <c r="G586" s="202" t="n">
        <f aca="false">ROUND(E586*F586,2)</f>
        <v>0</v>
      </c>
      <c r="H586" s="201"/>
      <c r="I586" s="202" t="n">
        <f aca="false">ROUND(E586*H586,2)</f>
        <v>0</v>
      </c>
      <c r="J586" s="201"/>
      <c r="K586" s="202" t="n">
        <f aca="false">ROUND(E586*J586,2)</f>
        <v>0</v>
      </c>
      <c r="L586" s="202" t="n">
        <v>21</v>
      </c>
      <c r="M586" s="202" t="n">
        <f aca="false">G586*(1+L586/100)</f>
        <v>0</v>
      </c>
      <c r="N586" s="202" t="n">
        <v>0.00832</v>
      </c>
      <c r="O586" s="202" t="n">
        <f aca="false">ROUND(E586*N586,2)</f>
        <v>0.02</v>
      </c>
      <c r="P586" s="202" t="n">
        <v>0</v>
      </c>
      <c r="Q586" s="202" t="n">
        <f aca="false">ROUND(E586*P586,2)</f>
        <v>0</v>
      </c>
      <c r="R586" s="202" t="s">
        <v>273</v>
      </c>
      <c r="S586" s="202" t="s">
        <v>213</v>
      </c>
      <c r="T586" s="203" t="s">
        <v>213</v>
      </c>
      <c r="U586" s="204" t="n">
        <v>1.23</v>
      </c>
      <c r="V586" s="204" t="n">
        <f aca="false">ROUND(E586*U586,2)</f>
        <v>2.46</v>
      </c>
      <c r="W586" s="204"/>
      <c r="X586" s="204" t="s">
        <v>165</v>
      </c>
      <c r="Y586" s="205"/>
      <c r="Z586" s="205"/>
      <c r="AA586" s="205"/>
      <c r="AB586" s="205"/>
      <c r="AC586" s="205"/>
      <c r="AD586" s="205"/>
      <c r="AE586" s="205"/>
      <c r="AF586" s="205"/>
      <c r="AG586" s="205" t="s">
        <v>214</v>
      </c>
      <c r="AH586" s="205"/>
      <c r="AI586" s="205"/>
      <c r="AJ586" s="205"/>
      <c r="AK586" s="205"/>
      <c r="AL586" s="205"/>
      <c r="AM586" s="205"/>
      <c r="AN586" s="205"/>
      <c r="AO586" s="205"/>
      <c r="AP586" s="205"/>
      <c r="AQ586" s="205"/>
      <c r="AR586" s="205"/>
      <c r="AS586" s="205"/>
      <c r="AT586" s="205"/>
      <c r="AU586" s="205"/>
      <c r="AV586" s="205"/>
      <c r="AW586" s="205"/>
      <c r="AX586" s="205"/>
      <c r="AY586" s="205"/>
      <c r="AZ586" s="205"/>
      <c r="BA586" s="205"/>
      <c r="BB586" s="205"/>
      <c r="BC586" s="205"/>
      <c r="BD586" s="205"/>
      <c r="BE586" s="205"/>
      <c r="BF586" s="205"/>
      <c r="BG586" s="205"/>
      <c r="BH586" s="205"/>
    </row>
    <row r="587" customFormat="false" ht="12.75" hidden="false" customHeight="true" outlineLevel="1" collapsed="false">
      <c r="A587" s="206"/>
      <c r="B587" s="207"/>
      <c r="C587" s="208" t="s">
        <v>804</v>
      </c>
      <c r="D587" s="208"/>
      <c r="E587" s="208"/>
      <c r="F587" s="208"/>
      <c r="G587" s="208"/>
      <c r="H587" s="204"/>
      <c r="I587" s="204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5"/>
      <c r="Z587" s="205"/>
      <c r="AA587" s="205"/>
      <c r="AB587" s="205"/>
      <c r="AC587" s="205"/>
      <c r="AD587" s="205"/>
      <c r="AE587" s="205"/>
      <c r="AF587" s="205"/>
      <c r="AG587" s="205" t="s">
        <v>216</v>
      </c>
      <c r="AH587" s="205"/>
      <c r="AI587" s="205"/>
      <c r="AJ587" s="205"/>
      <c r="AK587" s="205"/>
      <c r="AL587" s="205"/>
      <c r="AM587" s="205"/>
      <c r="AN587" s="205"/>
      <c r="AO587" s="205"/>
      <c r="AP587" s="205"/>
      <c r="AQ587" s="205"/>
      <c r="AR587" s="205"/>
      <c r="AS587" s="205"/>
      <c r="AT587" s="205"/>
      <c r="AU587" s="205"/>
      <c r="AV587" s="205"/>
      <c r="AW587" s="205"/>
      <c r="AX587" s="205"/>
      <c r="AY587" s="205"/>
      <c r="AZ587" s="205"/>
      <c r="BA587" s="205"/>
      <c r="BB587" s="205"/>
      <c r="BC587" s="205"/>
      <c r="BD587" s="205"/>
      <c r="BE587" s="205"/>
      <c r="BF587" s="205"/>
      <c r="BG587" s="205"/>
      <c r="BH587" s="205"/>
    </row>
    <row r="588" customFormat="false" ht="12.75" hidden="false" customHeight="true" outlineLevel="1" collapsed="false">
      <c r="A588" s="206"/>
      <c r="B588" s="207"/>
      <c r="C588" s="209" t="s">
        <v>804</v>
      </c>
      <c r="D588" s="209"/>
      <c r="E588" s="209"/>
      <c r="F588" s="209"/>
      <c r="G588" s="209"/>
      <c r="H588" s="204"/>
      <c r="I588" s="204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5"/>
      <c r="Z588" s="205"/>
      <c r="AA588" s="205"/>
      <c r="AB588" s="205"/>
      <c r="AC588" s="205"/>
      <c r="AD588" s="205"/>
      <c r="AE588" s="205"/>
      <c r="AF588" s="205"/>
      <c r="AG588" s="205" t="s">
        <v>217</v>
      </c>
      <c r="AH588" s="205"/>
      <c r="AI588" s="205"/>
      <c r="AJ588" s="205"/>
      <c r="AK588" s="205"/>
      <c r="AL588" s="205"/>
      <c r="AM588" s="205"/>
      <c r="AN588" s="205"/>
      <c r="AO588" s="205"/>
      <c r="AP588" s="205"/>
      <c r="AQ588" s="205"/>
      <c r="AR588" s="205"/>
      <c r="AS588" s="205"/>
      <c r="AT588" s="205"/>
      <c r="AU588" s="205"/>
      <c r="AV588" s="205"/>
      <c r="AW588" s="205"/>
      <c r="AX588" s="205"/>
      <c r="AY588" s="205"/>
      <c r="AZ588" s="205"/>
      <c r="BA588" s="205"/>
      <c r="BB588" s="205"/>
      <c r="BC588" s="205"/>
      <c r="BD588" s="205"/>
      <c r="BE588" s="205"/>
      <c r="BF588" s="205"/>
      <c r="BG588" s="205"/>
      <c r="BH588" s="205"/>
    </row>
    <row r="589" customFormat="false" ht="12.75" hidden="false" customHeight="false" outlineLevel="1" collapsed="false">
      <c r="A589" s="206"/>
      <c r="B589" s="207"/>
      <c r="C589" s="210" t="s">
        <v>805</v>
      </c>
      <c r="D589" s="211"/>
      <c r="E589" s="212"/>
      <c r="F589" s="204"/>
      <c r="G589" s="204"/>
      <c r="H589" s="204"/>
      <c r="I589" s="204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5"/>
      <c r="Z589" s="205"/>
      <c r="AA589" s="205"/>
      <c r="AB589" s="205"/>
      <c r="AC589" s="205"/>
      <c r="AD589" s="205"/>
      <c r="AE589" s="205"/>
      <c r="AF589" s="205"/>
      <c r="AG589" s="205" t="s">
        <v>220</v>
      </c>
      <c r="AH589" s="205" t="n">
        <v>0</v>
      </c>
      <c r="AI589" s="205"/>
      <c r="AJ589" s="205"/>
      <c r="AK589" s="205"/>
      <c r="AL589" s="205"/>
      <c r="AM589" s="205"/>
      <c r="AN589" s="205"/>
      <c r="AO589" s="205"/>
      <c r="AP589" s="205"/>
      <c r="AQ589" s="205"/>
      <c r="AR589" s="205"/>
      <c r="AS589" s="205"/>
      <c r="AT589" s="205"/>
      <c r="AU589" s="205"/>
      <c r="AV589" s="205"/>
      <c r="AW589" s="205"/>
      <c r="AX589" s="205"/>
      <c r="AY589" s="205"/>
      <c r="AZ589" s="205"/>
      <c r="BA589" s="205"/>
      <c r="BB589" s="205"/>
      <c r="BC589" s="205"/>
      <c r="BD589" s="205"/>
      <c r="BE589" s="205"/>
      <c r="BF589" s="205"/>
      <c r="BG589" s="205"/>
      <c r="BH589" s="205"/>
    </row>
    <row r="590" customFormat="false" ht="12.75" hidden="false" customHeight="false" outlineLevel="1" collapsed="false">
      <c r="A590" s="206"/>
      <c r="B590" s="207"/>
      <c r="C590" s="210" t="s">
        <v>73</v>
      </c>
      <c r="D590" s="211"/>
      <c r="E590" s="212" t="n">
        <v>2</v>
      </c>
      <c r="F590" s="204"/>
      <c r="G590" s="204"/>
      <c r="H590" s="204"/>
      <c r="I590" s="204"/>
      <c r="J590" s="204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5"/>
      <c r="Z590" s="205"/>
      <c r="AA590" s="205"/>
      <c r="AB590" s="205"/>
      <c r="AC590" s="205"/>
      <c r="AD590" s="205"/>
      <c r="AE590" s="205"/>
      <c r="AF590" s="205"/>
      <c r="AG590" s="205" t="s">
        <v>220</v>
      </c>
      <c r="AH590" s="205" t="n">
        <v>0</v>
      </c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</row>
    <row r="591" customFormat="false" ht="12.75" hidden="false" customHeight="false" outlineLevel="1" collapsed="false">
      <c r="A591" s="214" t="n">
        <v>128</v>
      </c>
      <c r="B591" s="215" t="s">
        <v>806</v>
      </c>
      <c r="C591" s="216" t="s">
        <v>807</v>
      </c>
      <c r="D591" s="217" t="s">
        <v>808</v>
      </c>
      <c r="E591" s="218" t="n">
        <v>150</v>
      </c>
      <c r="F591" s="219"/>
      <c r="G591" s="220" t="n">
        <f aca="false">ROUND(E591*F591,2)</f>
        <v>0</v>
      </c>
      <c r="H591" s="219"/>
      <c r="I591" s="220" t="n">
        <f aca="false">ROUND(E591*H591,2)</f>
        <v>0</v>
      </c>
      <c r="J591" s="219"/>
      <c r="K591" s="220" t="n">
        <f aca="false">ROUND(E591*J591,2)</f>
        <v>0</v>
      </c>
      <c r="L591" s="220" t="n">
        <v>21</v>
      </c>
      <c r="M591" s="220" t="n">
        <f aca="false">G591*(1+L591/100)</f>
        <v>0</v>
      </c>
      <c r="N591" s="220" t="n">
        <v>0</v>
      </c>
      <c r="O591" s="220" t="n">
        <f aca="false">ROUND(E591*N591,2)</f>
        <v>0</v>
      </c>
      <c r="P591" s="220" t="n">
        <v>0</v>
      </c>
      <c r="Q591" s="220" t="n">
        <f aca="false">ROUND(E591*P591,2)</f>
        <v>0</v>
      </c>
      <c r="R591" s="220"/>
      <c r="S591" s="220" t="s">
        <v>417</v>
      </c>
      <c r="T591" s="221" t="s">
        <v>418</v>
      </c>
      <c r="U591" s="204" t="n">
        <v>0</v>
      </c>
      <c r="V591" s="204" t="n">
        <f aca="false">ROUND(E591*U591,2)</f>
        <v>0</v>
      </c>
      <c r="W591" s="204"/>
      <c r="X591" s="204" t="s">
        <v>165</v>
      </c>
      <c r="Y591" s="205"/>
      <c r="Z591" s="205"/>
      <c r="AA591" s="205"/>
      <c r="AB591" s="205"/>
      <c r="AC591" s="205"/>
      <c r="AD591" s="205"/>
      <c r="AE591" s="205"/>
      <c r="AF591" s="205"/>
      <c r="AG591" s="205" t="s">
        <v>214</v>
      </c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</row>
    <row r="592" customFormat="false" ht="12.75" hidden="false" customHeight="false" outlineLevel="1" collapsed="false">
      <c r="A592" s="214" t="n">
        <v>129</v>
      </c>
      <c r="B592" s="215" t="s">
        <v>809</v>
      </c>
      <c r="C592" s="216" t="s">
        <v>810</v>
      </c>
      <c r="D592" s="217" t="s">
        <v>343</v>
      </c>
      <c r="E592" s="218" t="n">
        <v>4</v>
      </c>
      <c r="F592" s="219"/>
      <c r="G592" s="220" t="n">
        <f aca="false">ROUND(E592*F592,2)</f>
        <v>0</v>
      </c>
      <c r="H592" s="219"/>
      <c r="I592" s="220" t="n">
        <f aca="false">ROUND(E592*H592,2)</f>
        <v>0</v>
      </c>
      <c r="J592" s="219"/>
      <c r="K592" s="220" t="n">
        <f aca="false">ROUND(E592*J592,2)</f>
        <v>0</v>
      </c>
      <c r="L592" s="220" t="n">
        <v>21</v>
      </c>
      <c r="M592" s="220" t="n">
        <f aca="false">G592*(1+L592/100)</f>
        <v>0</v>
      </c>
      <c r="N592" s="220" t="n">
        <v>0</v>
      </c>
      <c r="O592" s="220" t="n">
        <f aca="false">ROUND(E592*N592,2)</f>
        <v>0</v>
      </c>
      <c r="P592" s="220" t="n">
        <v>0</v>
      </c>
      <c r="Q592" s="220" t="n">
        <f aca="false">ROUND(E592*P592,2)</f>
        <v>0</v>
      </c>
      <c r="R592" s="220"/>
      <c r="S592" s="220" t="s">
        <v>417</v>
      </c>
      <c r="T592" s="221" t="s">
        <v>418</v>
      </c>
      <c r="U592" s="204" t="n">
        <v>0</v>
      </c>
      <c r="V592" s="204" t="n">
        <f aca="false">ROUND(E592*U592,2)</f>
        <v>0</v>
      </c>
      <c r="W592" s="204"/>
      <c r="X592" s="204" t="s">
        <v>424</v>
      </c>
      <c r="Y592" s="205"/>
      <c r="Z592" s="205"/>
      <c r="AA592" s="205"/>
      <c r="AB592" s="205"/>
      <c r="AC592" s="205"/>
      <c r="AD592" s="205"/>
      <c r="AE592" s="205"/>
      <c r="AF592" s="205"/>
      <c r="AG592" s="205" t="s">
        <v>425</v>
      </c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</row>
    <row r="593" customFormat="false" ht="12.75" hidden="false" customHeight="false" outlineLevel="0" collapsed="false">
      <c r="A593" s="188" t="s">
        <v>207</v>
      </c>
      <c r="B593" s="189" t="s">
        <v>103</v>
      </c>
      <c r="C593" s="190" t="s">
        <v>104</v>
      </c>
      <c r="D593" s="191"/>
      <c r="E593" s="192"/>
      <c r="F593" s="193"/>
      <c r="G593" s="193" t="n">
        <f aca="false">SUMIF(AG594:AG683,"&lt;&gt;NOR",G594:G683)</f>
        <v>0</v>
      </c>
      <c r="H593" s="193"/>
      <c r="I593" s="193" t="n">
        <f aca="false">SUM(I594:I683)</f>
        <v>0</v>
      </c>
      <c r="J593" s="193"/>
      <c r="K593" s="193" t="n">
        <f aca="false">SUM(K594:K683)</f>
        <v>0</v>
      </c>
      <c r="L593" s="193"/>
      <c r="M593" s="193" t="n">
        <f aca="false">SUM(M594:M683)</f>
        <v>0</v>
      </c>
      <c r="N593" s="193"/>
      <c r="O593" s="193" t="n">
        <f aca="false">SUM(O594:O683)</f>
        <v>0.24</v>
      </c>
      <c r="P593" s="193"/>
      <c r="Q593" s="193" t="n">
        <f aca="false">SUM(Q594:Q683)</f>
        <v>65.43</v>
      </c>
      <c r="R593" s="193"/>
      <c r="S593" s="193"/>
      <c r="T593" s="194"/>
      <c r="U593" s="195"/>
      <c r="V593" s="195" t="n">
        <f aca="false">SUM(V594:V683)</f>
        <v>596.1</v>
      </c>
      <c r="W593" s="195"/>
      <c r="X593" s="195"/>
      <c r="AG593" s="0" t="s">
        <v>208</v>
      </c>
    </row>
    <row r="594" customFormat="false" ht="22.5" hidden="false" customHeight="false" outlineLevel="1" collapsed="false">
      <c r="A594" s="196" t="n">
        <v>130</v>
      </c>
      <c r="B594" s="197" t="s">
        <v>811</v>
      </c>
      <c r="C594" s="198" t="s">
        <v>812</v>
      </c>
      <c r="D594" s="199" t="s">
        <v>294</v>
      </c>
      <c r="E594" s="200" t="n">
        <v>39.42</v>
      </c>
      <c r="F594" s="201"/>
      <c r="G594" s="202" t="n">
        <f aca="false">ROUND(E594*F594,2)</f>
        <v>0</v>
      </c>
      <c r="H594" s="201"/>
      <c r="I594" s="202" t="n">
        <f aca="false">ROUND(E594*H594,2)</f>
        <v>0</v>
      </c>
      <c r="J594" s="201"/>
      <c r="K594" s="202" t="n">
        <f aca="false">ROUND(E594*J594,2)</f>
        <v>0</v>
      </c>
      <c r="L594" s="202" t="n">
        <v>21</v>
      </c>
      <c r="M594" s="202" t="n">
        <f aca="false">G594*(1+L594/100)</f>
        <v>0</v>
      </c>
      <c r="N594" s="202" t="n">
        <v>0.00067</v>
      </c>
      <c r="O594" s="202" t="n">
        <f aca="false">ROUND(E594*N594,2)</f>
        <v>0.03</v>
      </c>
      <c r="P594" s="202" t="n">
        <v>0.1</v>
      </c>
      <c r="Q594" s="202" t="n">
        <f aca="false">ROUND(E594*P594,2)</f>
        <v>3.94</v>
      </c>
      <c r="R594" s="202" t="s">
        <v>813</v>
      </c>
      <c r="S594" s="202" t="s">
        <v>213</v>
      </c>
      <c r="T594" s="203" t="s">
        <v>213</v>
      </c>
      <c r="U594" s="204" t="n">
        <v>0.358</v>
      </c>
      <c r="V594" s="204" t="n">
        <f aca="false">ROUND(E594*U594,2)</f>
        <v>14.11</v>
      </c>
      <c r="W594" s="204"/>
      <c r="X594" s="204" t="s">
        <v>165</v>
      </c>
      <c r="Y594" s="205"/>
      <c r="Z594" s="205"/>
      <c r="AA594" s="205"/>
      <c r="AB594" s="205"/>
      <c r="AC594" s="205"/>
      <c r="AD594" s="205"/>
      <c r="AE594" s="205"/>
      <c r="AF594" s="205"/>
      <c r="AG594" s="205" t="s">
        <v>214</v>
      </c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</row>
    <row r="595" customFormat="false" ht="22.5" hidden="false" customHeight="true" outlineLevel="1" collapsed="false">
      <c r="A595" s="206"/>
      <c r="B595" s="207"/>
      <c r="C595" s="208" t="s">
        <v>814</v>
      </c>
      <c r="D595" s="208"/>
      <c r="E595" s="208"/>
      <c r="F595" s="208"/>
      <c r="G595" s="208"/>
      <c r="H595" s="204"/>
      <c r="I595" s="204"/>
      <c r="J595" s="204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5"/>
      <c r="Z595" s="205"/>
      <c r="AA595" s="205"/>
      <c r="AB595" s="205"/>
      <c r="AC595" s="205"/>
      <c r="AD595" s="205"/>
      <c r="AE595" s="205"/>
      <c r="AF595" s="205"/>
      <c r="AG595" s="205" t="s">
        <v>216</v>
      </c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13" t="str">
        <f aca="false">C595</f>
        <v>nebo vybourání otvorů jakýchkoliv rozměrů, včetně pomocného lešení o výšce podlahy do 1900 mm a pro zatížení do 1,5 kPa  (150 kg/m2),</v>
      </c>
      <c r="BB595" s="205"/>
      <c r="BC595" s="205"/>
      <c r="BD595" s="205"/>
      <c r="BE595" s="205"/>
      <c r="BF595" s="205"/>
      <c r="BG595" s="205"/>
      <c r="BH595" s="205"/>
    </row>
    <row r="596" customFormat="false" ht="22.5" hidden="false" customHeight="true" outlineLevel="1" collapsed="false">
      <c r="A596" s="206"/>
      <c r="B596" s="207"/>
      <c r="C596" s="209" t="s">
        <v>814</v>
      </c>
      <c r="D596" s="209"/>
      <c r="E596" s="209"/>
      <c r="F596" s="209"/>
      <c r="G596" s="209"/>
      <c r="H596" s="204"/>
      <c r="I596" s="204"/>
      <c r="J596" s="204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5"/>
      <c r="Z596" s="205"/>
      <c r="AA596" s="205"/>
      <c r="AB596" s="205"/>
      <c r="AC596" s="205"/>
      <c r="AD596" s="205"/>
      <c r="AE596" s="205"/>
      <c r="AF596" s="205"/>
      <c r="AG596" s="205" t="s">
        <v>217</v>
      </c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13" t="str">
        <f aca="false">C596</f>
        <v>nebo vybourání otvorů jakýchkoliv rozměrů, včetně pomocného lešení o výšce podlahy do 1900 mm a pro zatížení do 1,5 kPa  (150 kg/m2),</v>
      </c>
      <c r="BB596" s="205"/>
      <c r="BC596" s="205"/>
      <c r="BD596" s="205"/>
      <c r="BE596" s="205"/>
      <c r="BF596" s="205"/>
      <c r="BG596" s="205"/>
      <c r="BH596" s="205"/>
    </row>
    <row r="597" customFormat="false" ht="12.75" hidden="false" customHeight="false" outlineLevel="1" collapsed="false">
      <c r="A597" s="206"/>
      <c r="B597" s="207"/>
      <c r="C597" s="210" t="s">
        <v>815</v>
      </c>
      <c r="D597" s="211"/>
      <c r="E597" s="212"/>
      <c r="F597" s="204"/>
      <c r="G597" s="204"/>
      <c r="H597" s="204"/>
      <c r="I597" s="204"/>
      <c r="J597" s="204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5"/>
      <c r="Z597" s="205"/>
      <c r="AA597" s="205"/>
      <c r="AB597" s="205"/>
      <c r="AC597" s="205"/>
      <c r="AD597" s="205"/>
      <c r="AE597" s="205"/>
      <c r="AF597" s="205"/>
      <c r="AG597" s="205" t="s">
        <v>220</v>
      </c>
      <c r="AH597" s="205" t="n">
        <v>0</v>
      </c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</row>
    <row r="598" customFormat="false" ht="12.75" hidden="false" customHeight="false" outlineLevel="1" collapsed="false">
      <c r="A598" s="206"/>
      <c r="B598" s="207"/>
      <c r="C598" s="210" t="s">
        <v>816</v>
      </c>
      <c r="D598" s="211"/>
      <c r="E598" s="212"/>
      <c r="F598" s="204"/>
      <c r="G598" s="204"/>
      <c r="H598" s="204"/>
      <c r="I598" s="204"/>
      <c r="J598" s="204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5"/>
      <c r="Z598" s="205"/>
      <c r="AA598" s="205"/>
      <c r="AB598" s="205"/>
      <c r="AC598" s="205"/>
      <c r="AD598" s="205"/>
      <c r="AE598" s="205"/>
      <c r="AF598" s="205"/>
      <c r="AG598" s="205" t="s">
        <v>220</v>
      </c>
      <c r="AH598" s="205" t="n">
        <v>0</v>
      </c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</row>
    <row r="599" customFormat="false" ht="12.75" hidden="false" customHeight="false" outlineLevel="1" collapsed="false">
      <c r="A599" s="206"/>
      <c r="B599" s="207"/>
      <c r="C599" s="210" t="s">
        <v>817</v>
      </c>
      <c r="D599" s="211"/>
      <c r="E599" s="212"/>
      <c r="F599" s="204"/>
      <c r="G599" s="204"/>
      <c r="H599" s="204"/>
      <c r="I599" s="204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5"/>
      <c r="Z599" s="205"/>
      <c r="AA599" s="205"/>
      <c r="AB599" s="205"/>
      <c r="AC599" s="205"/>
      <c r="AD599" s="205"/>
      <c r="AE599" s="205"/>
      <c r="AF599" s="205"/>
      <c r="AG599" s="205" t="s">
        <v>220</v>
      </c>
      <c r="AH599" s="205" t="n">
        <v>0</v>
      </c>
      <c r="AI599" s="205"/>
      <c r="AJ599" s="205"/>
      <c r="AK599" s="205"/>
      <c r="AL599" s="205"/>
      <c r="AM599" s="205"/>
      <c r="AN599" s="205"/>
      <c r="AO599" s="205"/>
      <c r="AP599" s="205"/>
      <c r="AQ599" s="205"/>
      <c r="AR599" s="205"/>
      <c r="AS599" s="205"/>
      <c r="AT599" s="205"/>
      <c r="AU599" s="205"/>
      <c r="AV599" s="205"/>
      <c r="AW599" s="205"/>
      <c r="AX599" s="205"/>
      <c r="AY599" s="205"/>
      <c r="AZ599" s="205"/>
      <c r="BA599" s="205"/>
      <c r="BB599" s="205"/>
      <c r="BC599" s="205"/>
      <c r="BD599" s="205"/>
      <c r="BE599" s="205"/>
      <c r="BF599" s="205"/>
      <c r="BG599" s="205"/>
      <c r="BH599" s="205"/>
    </row>
    <row r="600" customFormat="false" ht="12.75" hidden="false" customHeight="false" outlineLevel="1" collapsed="false">
      <c r="A600" s="206"/>
      <c r="B600" s="207"/>
      <c r="C600" s="210" t="s">
        <v>818</v>
      </c>
      <c r="D600" s="211"/>
      <c r="E600" s="212" t="n">
        <v>39.42</v>
      </c>
      <c r="F600" s="204"/>
      <c r="G600" s="204"/>
      <c r="H600" s="204"/>
      <c r="I600" s="204"/>
      <c r="J600" s="204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5"/>
      <c r="Z600" s="205"/>
      <c r="AA600" s="205"/>
      <c r="AB600" s="205"/>
      <c r="AC600" s="205"/>
      <c r="AD600" s="205"/>
      <c r="AE600" s="205"/>
      <c r="AF600" s="205"/>
      <c r="AG600" s="205" t="s">
        <v>220</v>
      </c>
      <c r="AH600" s="205" t="n">
        <v>0</v>
      </c>
      <c r="AI600" s="205"/>
      <c r="AJ600" s="205"/>
      <c r="AK600" s="205"/>
      <c r="AL600" s="205"/>
      <c r="AM600" s="205"/>
      <c r="AN600" s="205"/>
      <c r="AO600" s="205"/>
      <c r="AP600" s="205"/>
      <c r="AQ600" s="205"/>
      <c r="AR600" s="205"/>
      <c r="AS600" s="205"/>
      <c r="AT600" s="205"/>
      <c r="AU600" s="205"/>
      <c r="AV600" s="205"/>
      <c r="AW600" s="205"/>
      <c r="AX600" s="205"/>
      <c r="AY600" s="205"/>
      <c r="AZ600" s="205"/>
      <c r="BA600" s="205"/>
      <c r="BB600" s="205"/>
      <c r="BC600" s="205"/>
      <c r="BD600" s="205"/>
      <c r="BE600" s="205"/>
      <c r="BF600" s="205"/>
      <c r="BG600" s="205"/>
      <c r="BH600" s="205"/>
    </row>
    <row r="601" customFormat="false" ht="22.5" hidden="false" customHeight="false" outlineLevel="1" collapsed="false">
      <c r="A601" s="196" t="n">
        <v>131</v>
      </c>
      <c r="B601" s="197" t="s">
        <v>819</v>
      </c>
      <c r="C601" s="198" t="s">
        <v>820</v>
      </c>
      <c r="D601" s="199" t="s">
        <v>211</v>
      </c>
      <c r="E601" s="200" t="n">
        <v>1.013</v>
      </c>
      <c r="F601" s="201"/>
      <c r="G601" s="202" t="n">
        <f aca="false">ROUND(E601*F601,2)</f>
        <v>0</v>
      </c>
      <c r="H601" s="201"/>
      <c r="I601" s="202" t="n">
        <f aca="false">ROUND(E601*H601,2)</f>
        <v>0</v>
      </c>
      <c r="J601" s="201"/>
      <c r="K601" s="202" t="n">
        <f aca="false">ROUND(E601*J601,2)</f>
        <v>0</v>
      </c>
      <c r="L601" s="202" t="n">
        <v>21</v>
      </c>
      <c r="M601" s="202" t="n">
        <f aca="false">G601*(1+L601/100)</f>
        <v>0</v>
      </c>
      <c r="N601" s="202" t="n">
        <v>0</v>
      </c>
      <c r="O601" s="202" t="n">
        <f aca="false">ROUND(E601*N601,2)</f>
        <v>0</v>
      </c>
      <c r="P601" s="202" t="n">
        <v>2.2</v>
      </c>
      <c r="Q601" s="202" t="n">
        <f aca="false">ROUND(E601*P601,2)</f>
        <v>2.23</v>
      </c>
      <c r="R601" s="202" t="s">
        <v>813</v>
      </c>
      <c r="S601" s="202" t="s">
        <v>213</v>
      </c>
      <c r="T601" s="203" t="s">
        <v>213</v>
      </c>
      <c r="U601" s="204" t="n">
        <v>7.195</v>
      </c>
      <c r="V601" s="204" t="n">
        <f aca="false">ROUND(E601*U601,2)</f>
        <v>7.29</v>
      </c>
      <c r="W601" s="204"/>
      <c r="X601" s="204" t="s">
        <v>165</v>
      </c>
      <c r="Y601" s="205"/>
      <c r="Z601" s="205"/>
      <c r="AA601" s="205"/>
      <c r="AB601" s="205"/>
      <c r="AC601" s="205"/>
      <c r="AD601" s="205"/>
      <c r="AE601" s="205"/>
      <c r="AF601" s="205"/>
      <c r="AG601" s="205" t="s">
        <v>214</v>
      </c>
      <c r="AH601" s="205"/>
      <c r="AI601" s="205"/>
      <c r="AJ601" s="205"/>
      <c r="AK601" s="205"/>
      <c r="AL601" s="205"/>
      <c r="AM601" s="205"/>
      <c r="AN601" s="205"/>
      <c r="AO601" s="205"/>
      <c r="AP601" s="205"/>
      <c r="AQ601" s="205"/>
      <c r="AR601" s="205"/>
      <c r="AS601" s="205"/>
      <c r="AT601" s="205"/>
      <c r="AU601" s="205"/>
      <c r="AV601" s="205"/>
      <c r="AW601" s="205"/>
      <c r="AX601" s="205"/>
      <c r="AY601" s="205"/>
      <c r="AZ601" s="205"/>
      <c r="BA601" s="205"/>
      <c r="BB601" s="205"/>
      <c r="BC601" s="205"/>
      <c r="BD601" s="205"/>
      <c r="BE601" s="205"/>
      <c r="BF601" s="205"/>
      <c r="BG601" s="205"/>
      <c r="BH601" s="205"/>
    </row>
    <row r="602" customFormat="false" ht="12.75" hidden="false" customHeight="false" outlineLevel="1" collapsed="false">
      <c r="A602" s="206"/>
      <c r="B602" s="207"/>
      <c r="C602" s="210" t="s">
        <v>821</v>
      </c>
      <c r="D602" s="211"/>
      <c r="E602" s="212"/>
      <c r="F602" s="204"/>
      <c r="G602" s="204"/>
      <c r="H602" s="204"/>
      <c r="I602" s="204"/>
      <c r="J602" s="204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5"/>
      <c r="Z602" s="205"/>
      <c r="AA602" s="205"/>
      <c r="AB602" s="205"/>
      <c r="AC602" s="205"/>
      <c r="AD602" s="205"/>
      <c r="AE602" s="205"/>
      <c r="AF602" s="205"/>
      <c r="AG602" s="205" t="s">
        <v>220</v>
      </c>
      <c r="AH602" s="205" t="n">
        <v>0</v>
      </c>
      <c r="AI602" s="205"/>
      <c r="AJ602" s="205"/>
      <c r="AK602" s="205"/>
      <c r="AL602" s="205"/>
      <c r="AM602" s="205"/>
      <c r="AN602" s="205"/>
      <c r="AO602" s="205"/>
      <c r="AP602" s="205"/>
      <c r="AQ602" s="205"/>
      <c r="AR602" s="205"/>
      <c r="AS602" s="205"/>
      <c r="AT602" s="205"/>
      <c r="AU602" s="205"/>
      <c r="AV602" s="205"/>
      <c r="AW602" s="205"/>
      <c r="AX602" s="205"/>
      <c r="AY602" s="205"/>
      <c r="AZ602" s="205"/>
      <c r="BA602" s="205"/>
      <c r="BB602" s="205"/>
      <c r="BC602" s="205"/>
      <c r="BD602" s="205"/>
      <c r="BE602" s="205"/>
      <c r="BF602" s="205"/>
      <c r="BG602" s="205"/>
      <c r="BH602" s="205"/>
    </row>
    <row r="603" customFormat="false" ht="12.75" hidden="false" customHeight="false" outlineLevel="1" collapsed="false">
      <c r="A603" s="206"/>
      <c r="B603" s="207"/>
      <c r="C603" s="210" t="s">
        <v>822</v>
      </c>
      <c r="D603" s="211"/>
      <c r="E603" s="212"/>
      <c r="F603" s="204"/>
      <c r="G603" s="204"/>
      <c r="H603" s="204"/>
      <c r="I603" s="204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5"/>
      <c r="Z603" s="205"/>
      <c r="AA603" s="205"/>
      <c r="AB603" s="205"/>
      <c r="AC603" s="205"/>
      <c r="AD603" s="205"/>
      <c r="AE603" s="205"/>
      <c r="AF603" s="205"/>
      <c r="AG603" s="205" t="s">
        <v>220</v>
      </c>
      <c r="AH603" s="205" t="n">
        <v>0</v>
      </c>
      <c r="AI603" s="205"/>
      <c r="AJ603" s="205"/>
      <c r="AK603" s="205"/>
      <c r="AL603" s="205"/>
      <c r="AM603" s="205"/>
      <c r="AN603" s="205"/>
      <c r="AO603" s="205"/>
      <c r="AP603" s="205"/>
      <c r="AQ603" s="205"/>
      <c r="AR603" s="205"/>
      <c r="AS603" s="205"/>
      <c r="AT603" s="205"/>
      <c r="AU603" s="205"/>
      <c r="AV603" s="205"/>
      <c r="AW603" s="205"/>
      <c r="AX603" s="205"/>
      <c r="AY603" s="205"/>
      <c r="AZ603" s="205"/>
      <c r="BA603" s="205"/>
      <c r="BB603" s="205"/>
      <c r="BC603" s="205"/>
      <c r="BD603" s="205"/>
      <c r="BE603" s="205"/>
      <c r="BF603" s="205"/>
      <c r="BG603" s="205"/>
      <c r="BH603" s="205"/>
    </row>
    <row r="604" customFormat="false" ht="12.75" hidden="false" customHeight="false" outlineLevel="1" collapsed="false">
      <c r="A604" s="206"/>
      <c r="B604" s="207"/>
      <c r="C604" s="210" t="s">
        <v>823</v>
      </c>
      <c r="D604" s="211"/>
      <c r="E604" s="212" t="n">
        <v>1.01</v>
      </c>
      <c r="F604" s="204"/>
      <c r="G604" s="204"/>
      <c r="H604" s="204"/>
      <c r="I604" s="204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5"/>
      <c r="Z604" s="205"/>
      <c r="AA604" s="205"/>
      <c r="AB604" s="205"/>
      <c r="AC604" s="205"/>
      <c r="AD604" s="205"/>
      <c r="AE604" s="205"/>
      <c r="AF604" s="205"/>
      <c r="AG604" s="205" t="s">
        <v>220</v>
      </c>
      <c r="AH604" s="205" t="n">
        <v>0</v>
      </c>
      <c r="AI604" s="205"/>
      <c r="AJ604" s="205"/>
      <c r="AK604" s="205"/>
      <c r="AL604" s="205"/>
      <c r="AM604" s="205"/>
      <c r="AN604" s="205"/>
      <c r="AO604" s="205"/>
      <c r="AP604" s="205"/>
      <c r="AQ604" s="205"/>
      <c r="AR604" s="205"/>
      <c r="AS604" s="205"/>
      <c r="AT604" s="205"/>
      <c r="AU604" s="205"/>
      <c r="AV604" s="205"/>
      <c r="AW604" s="205"/>
      <c r="AX604" s="205"/>
      <c r="AY604" s="205"/>
      <c r="AZ604" s="205"/>
      <c r="BA604" s="205"/>
      <c r="BB604" s="205"/>
      <c r="BC604" s="205"/>
      <c r="BD604" s="205"/>
      <c r="BE604" s="205"/>
      <c r="BF604" s="205"/>
      <c r="BG604" s="205"/>
      <c r="BH604" s="205"/>
    </row>
    <row r="605" customFormat="false" ht="12.75" hidden="false" customHeight="false" outlineLevel="1" collapsed="false">
      <c r="A605" s="196" t="n">
        <v>132</v>
      </c>
      <c r="B605" s="197" t="s">
        <v>824</v>
      </c>
      <c r="C605" s="198" t="s">
        <v>825</v>
      </c>
      <c r="D605" s="199" t="s">
        <v>380</v>
      </c>
      <c r="E605" s="200" t="n">
        <v>7.2</v>
      </c>
      <c r="F605" s="201"/>
      <c r="G605" s="202" t="n">
        <f aca="false">ROUND(E605*F605,2)</f>
        <v>0</v>
      </c>
      <c r="H605" s="201"/>
      <c r="I605" s="202" t="n">
        <f aca="false">ROUND(E605*H605,2)</f>
        <v>0</v>
      </c>
      <c r="J605" s="201"/>
      <c r="K605" s="202" t="n">
        <f aca="false">ROUND(E605*J605,2)</f>
        <v>0</v>
      </c>
      <c r="L605" s="202" t="n">
        <v>21</v>
      </c>
      <c r="M605" s="202" t="n">
        <f aca="false">G605*(1+L605/100)</f>
        <v>0</v>
      </c>
      <c r="N605" s="202" t="n">
        <v>0</v>
      </c>
      <c r="O605" s="202" t="n">
        <f aca="false">ROUND(E605*N605,2)</f>
        <v>0</v>
      </c>
      <c r="P605" s="202" t="n">
        <v>0.11</v>
      </c>
      <c r="Q605" s="202" t="n">
        <f aca="false">ROUND(E605*P605,2)</f>
        <v>0.79</v>
      </c>
      <c r="R605" s="202" t="s">
        <v>813</v>
      </c>
      <c r="S605" s="202" t="s">
        <v>213</v>
      </c>
      <c r="T605" s="203" t="s">
        <v>213</v>
      </c>
      <c r="U605" s="204" t="n">
        <v>0.804</v>
      </c>
      <c r="V605" s="204" t="n">
        <f aca="false">ROUND(E605*U605,2)</f>
        <v>5.79</v>
      </c>
      <c r="W605" s="204"/>
      <c r="X605" s="204" t="s">
        <v>165</v>
      </c>
      <c r="Y605" s="205"/>
      <c r="Z605" s="205"/>
      <c r="AA605" s="205"/>
      <c r="AB605" s="205"/>
      <c r="AC605" s="205"/>
      <c r="AD605" s="205"/>
      <c r="AE605" s="205"/>
      <c r="AF605" s="205"/>
      <c r="AG605" s="205" t="s">
        <v>214</v>
      </c>
      <c r="AH605" s="205"/>
      <c r="AI605" s="205"/>
      <c r="AJ605" s="205"/>
      <c r="AK605" s="205"/>
      <c r="AL605" s="205"/>
      <c r="AM605" s="205"/>
      <c r="AN605" s="205"/>
      <c r="AO605" s="205"/>
      <c r="AP605" s="205"/>
      <c r="AQ605" s="205"/>
      <c r="AR605" s="205"/>
      <c r="AS605" s="205"/>
      <c r="AT605" s="205"/>
      <c r="AU605" s="205"/>
      <c r="AV605" s="205"/>
      <c r="AW605" s="205"/>
      <c r="AX605" s="205"/>
      <c r="AY605" s="205"/>
      <c r="AZ605" s="205"/>
      <c r="BA605" s="205"/>
      <c r="BB605" s="205"/>
      <c r="BC605" s="205"/>
      <c r="BD605" s="205"/>
      <c r="BE605" s="205"/>
      <c r="BF605" s="205"/>
      <c r="BG605" s="205"/>
      <c r="BH605" s="205"/>
    </row>
    <row r="606" customFormat="false" ht="12.75" hidden="false" customHeight="false" outlineLevel="1" collapsed="false">
      <c r="A606" s="206"/>
      <c r="B606" s="207"/>
      <c r="C606" s="210" t="s">
        <v>826</v>
      </c>
      <c r="D606" s="211"/>
      <c r="E606" s="212"/>
      <c r="F606" s="204"/>
      <c r="G606" s="204"/>
      <c r="H606" s="204"/>
      <c r="I606" s="204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5"/>
      <c r="Z606" s="205"/>
      <c r="AA606" s="205"/>
      <c r="AB606" s="205"/>
      <c r="AC606" s="205"/>
      <c r="AD606" s="205"/>
      <c r="AE606" s="205"/>
      <c r="AF606" s="205"/>
      <c r="AG606" s="205" t="s">
        <v>220</v>
      </c>
      <c r="AH606" s="205" t="n">
        <v>0</v>
      </c>
      <c r="AI606" s="205"/>
      <c r="AJ606" s="205"/>
      <c r="AK606" s="205"/>
      <c r="AL606" s="205"/>
      <c r="AM606" s="205"/>
      <c r="AN606" s="205"/>
      <c r="AO606" s="205"/>
      <c r="AP606" s="205"/>
      <c r="AQ606" s="205"/>
      <c r="AR606" s="205"/>
      <c r="AS606" s="205"/>
      <c r="AT606" s="205"/>
      <c r="AU606" s="205"/>
      <c r="AV606" s="205"/>
      <c r="AW606" s="205"/>
      <c r="AX606" s="205"/>
      <c r="AY606" s="205"/>
      <c r="AZ606" s="205"/>
      <c r="BA606" s="205"/>
      <c r="BB606" s="205"/>
      <c r="BC606" s="205"/>
      <c r="BD606" s="205"/>
      <c r="BE606" s="205"/>
      <c r="BF606" s="205"/>
      <c r="BG606" s="205"/>
      <c r="BH606" s="205"/>
    </row>
    <row r="607" customFormat="false" ht="12.75" hidden="false" customHeight="false" outlineLevel="1" collapsed="false">
      <c r="A607" s="206"/>
      <c r="B607" s="207"/>
      <c r="C607" s="210" t="s">
        <v>258</v>
      </c>
      <c r="D607" s="211"/>
      <c r="E607" s="212" t="n">
        <v>7.2</v>
      </c>
      <c r="F607" s="204"/>
      <c r="G607" s="204"/>
      <c r="H607" s="204"/>
      <c r="I607" s="204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5"/>
      <c r="Z607" s="205"/>
      <c r="AA607" s="205"/>
      <c r="AB607" s="205"/>
      <c r="AC607" s="205"/>
      <c r="AD607" s="205"/>
      <c r="AE607" s="205"/>
      <c r="AF607" s="205"/>
      <c r="AG607" s="205" t="s">
        <v>220</v>
      </c>
      <c r="AH607" s="205" t="n">
        <v>0</v>
      </c>
      <c r="AI607" s="205"/>
      <c r="AJ607" s="205"/>
      <c r="AK607" s="205"/>
      <c r="AL607" s="205"/>
      <c r="AM607" s="205"/>
      <c r="AN607" s="205"/>
      <c r="AO607" s="205"/>
      <c r="AP607" s="205"/>
      <c r="AQ607" s="205"/>
      <c r="AR607" s="205"/>
      <c r="AS607" s="205"/>
      <c r="AT607" s="205"/>
      <c r="AU607" s="205"/>
      <c r="AV607" s="205"/>
      <c r="AW607" s="205"/>
      <c r="AX607" s="205"/>
      <c r="AY607" s="205"/>
      <c r="AZ607" s="205"/>
      <c r="BA607" s="205"/>
      <c r="BB607" s="205"/>
      <c r="BC607" s="205"/>
      <c r="BD607" s="205"/>
      <c r="BE607" s="205"/>
      <c r="BF607" s="205"/>
      <c r="BG607" s="205"/>
      <c r="BH607" s="205"/>
    </row>
    <row r="608" customFormat="false" ht="33.75" hidden="false" customHeight="false" outlineLevel="1" collapsed="false">
      <c r="A608" s="196" t="n">
        <v>133</v>
      </c>
      <c r="B608" s="197" t="s">
        <v>827</v>
      </c>
      <c r="C608" s="198" t="s">
        <v>828</v>
      </c>
      <c r="D608" s="199" t="s">
        <v>294</v>
      </c>
      <c r="E608" s="200" t="n">
        <v>1.8</v>
      </c>
      <c r="F608" s="201"/>
      <c r="G608" s="202" t="n">
        <f aca="false">ROUND(E608*F608,2)</f>
        <v>0</v>
      </c>
      <c r="H608" s="201"/>
      <c r="I608" s="202" t="n">
        <f aca="false">ROUND(E608*H608,2)</f>
        <v>0</v>
      </c>
      <c r="J608" s="201"/>
      <c r="K608" s="202" t="n">
        <f aca="false">ROUND(E608*J608,2)</f>
        <v>0</v>
      </c>
      <c r="L608" s="202" t="n">
        <v>21</v>
      </c>
      <c r="M608" s="202" t="n">
        <f aca="false">G608*(1+L608/100)</f>
        <v>0</v>
      </c>
      <c r="N608" s="202" t="n">
        <v>0.00117</v>
      </c>
      <c r="O608" s="202" t="n">
        <f aca="false">ROUND(E608*N608,2)</f>
        <v>0</v>
      </c>
      <c r="P608" s="202" t="n">
        <v>0.076</v>
      </c>
      <c r="Q608" s="202" t="n">
        <f aca="false">ROUND(E608*P608,2)</f>
        <v>0.14</v>
      </c>
      <c r="R608" s="202" t="s">
        <v>813</v>
      </c>
      <c r="S608" s="202" t="s">
        <v>213</v>
      </c>
      <c r="T608" s="203" t="s">
        <v>213</v>
      </c>
      <c r="U608" s="204" t="n">
        <v>0.939</v>
      </c>
      <c r="V608" s="204" t="n">
        <f aca="false">ROUND(E608*U608,2)</f>
        <v>1.69</v>
      </c>
      <c r="W608" s="204"/>
      <c r="X608" s="204" t="s">
        <v>165</v>
      </c>
      <c r="Y608" s="205"/>
      <c r="Z608" s="205"/>
      <c r="AA608" s="205"/>
      <c r="AB608" s="205"/>
      <c r="AC608" s="205"/>
      <c r="AD608" s="205"/>
      <c r="AE608" s="205"/>
      <c r="AF608" s="205"/>
      <c r="AG608" s="205" t="s">
        <v>214</v>
      </c>
      <c r="AH608" s="205"/>
      <c r="AI608" s="205"/>
      <c r="AJ608" s="205"/>
      <c r="AK608" s="205"/>
      <c r="AL608" s="205"/>
      <c r="AM608" s="205"/>
      <c r="AN608" s="205"/>
      <c r="AO608" s="205"/>
      <c r="AP608" s="205"/>
      <c r="AQ608" s="205"/>
      <c r="AR608" s="205"/>
      <c r="AS608" s="205"/>
      <c r="AT608" s="205"/>
      <c r="AU608" s="205"/>
      <c r="AV608" s="205"/>
      <c r="AW608" s="205"/>
      <c r="AX608" s="205"/>
      <c r="AY608" s="205"/>
      <c r="AZ608" s="205"/>
      <c r="BA608" s="205"/>
      <c r="BB608" s="205"/>
      <c r="BC608" s="205"/>
      <c r="BD608" s="205"/>
      <c r="BE608" s="205"/>
      <c r="BF608" s="205"/>
      <c r="BG608" s="205"/>
      <c r="BH608" s="205"/>
    </row>
    <row r="609" customFormat="false" ht="12.75" hidden="false" customHeight="false" outlineLevel="1" collapsed="false">
      <c r="A609" s="206"/>
      <c r="B609" s="207"/>
      <c r="C609" s="210" t="s">
        <v>829</v>
      </c>
      <c r="D609" s="211"/>
      <c r="E609" s="212"/>
      <c r="F609" s="204"/>
      <c r="G609" s="204"/>
      <c r="H609" s="204"/>
      <c r="I609" s="204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5"/>
      <c r="Z609" s="205"/>
      <c r="AA609" s="205"/>
      <c r="AB609" s="205"/>
      <c r="AC609" s="205"/>
      <c r="AD609" s="205"/>
      <c r="AE609" s="205"/>
      <c r="AF609" s="205"/>
      <c r="AG609" s="205" t="s">
        <v>220</v>
      </c>
      <c r="AH609" s="205" t="n">
        <v>0</v>
      </c>
      <c r="AI609" s="205"/>
      <c r="AJ609" s="205"/>
      <c r="AK609" s="205"/>
      <c r="AL609" s="205"/>
      <c r="AM609" s="205"/>
      <c r="AN609" s="205"/>
      <c r="AO609" s="205"/>
      <c r="AP609" s="205"/>
      <c r="AQ609" s="205"/>
      <c r="AR609" s="205"/>
      <c r="AS609" s="205"/>
      <c r="AT609" s="205"/>
      <c r="AU609" s="205"/>
      <c r="AV609" s="205"/>
      <c r="AW609" s="205"/>
      <c r="AX609" s="205"/>
      <c r="AY609" s="205"/>
      <c r="AZ609" s="205"/>
      <c r="BA609" s="205"/>
      <c r="BB609" s="205"/>
      <c r="BC609" s="205"/>
      <c r="BD609" s="205"/>
      <c r="BE609" s="205"/>
      <c r="BF609" s="205"/>
      <c r="BG609" s="205"/>
      <c r="BH609" s="205"/>
    </row>
    <row r="610" customFormat="false" ht="12.75" hidden="false" customHeight="false" outlineLevel="1" collapsed="false">
      <c r="A610" s="206"/>
      <c r="B610" s="207"/>
      <c r="C610" s="210" t="s">
        <v>830</v>
      </c>
      <c r="D610" s="211"/>
      <c r="E610" s="212" t="n">
        <v>1.8</v>
      </c>
      <c r="F610" s="204"/>
      <c r="G610" s="204"/>
      <c r="H610" s="204"/>
      <c r="I610" s="204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5"/>
      <c r="Z610" s="205"/>
      <c r="AA610" s="205"/>
      <c r="AB610" s="205"/>
      <c r="AC610" s="205"/>
      <c r="AD610" s="205"/>
      <c r="AE610" s="205"/>
      <c r="AF610" s="205"/>
      <c r="AG610" s="205" t="s">
        <v>220</v>
      </c>
      <c r="AH610" s="205" t="n">
        <v>0</v>
      </c>
      <c r="AI610" s="205"/>
      <c r="AJ610" s="205"/>
      <c r="AK610" s="205"/>
      <c r="AL610" s="205"/>
      <c r="AM610" s="205"/>
      <c r="AN610" s="205"/>
      <c r="AO610" s="205"/>
      <c r="AP610" s="205"/>
      <c r="AQ610" s="205"/>
      <c r="AR610" s="205"/>
      <c r="AS610" s="205"/>
      <c r="AT610" s="205"/>
      <c r="AU610" s="205"/>
      <c r="AV610" s="205"/>
      <c r="AW610" s="205"/>
      <c r="AX610" s="205"/>
      <c r="AY610" s="205"/>
      <c r="AZ610" s="205"/>
      <c r="BA610" s="205"/>
      <c r="BB610" s="205"/>
      <c r="BC610" s="205"/>
      <c r="BD610" s="205"/>
      <c r="BE610" s="205"/>
      <c r="BF610" s="205"/>
      <c r="BG610" s="205"/>
      <c r="BH610" s="205"/>
    </row>
    <row r="611" customFormat="false" ht="33.75" hidden="false" customHeight="false" outlineLevel="1" collapsed="false">
      <c r="A611" s="196" t="n">
        <v>134</v>
      </c>
      <c r="B611" s="197" t="s">
        <v>831</v>
      </c>
      <c r="C611" s="198" t="s">
        <v>832</v>
      </c>
      <c r="D611" s="199" t="s">
        <v>294</v>
      </c>
      <c r="E611" s="200" t="n">
        <v>18.2</v>
      </c>
      <c r="F611" s="201"/>
      <c r="G611" s="202" t="n">
        <f aca="false">ROUND(E611*F611,2)</f>
        <v>0</v>
      </c>
      <c r="H611" s="201"/>
      <c r="I611" s="202" t="n">
        <f aca="false">ROUND(E611*H611,2)</f>
        <v>0</v>
      </c>
      <c r="J611" s="201"/>
      <c r="K611" s="202" t="n">
        <f aca="false">ROUND(E611*J611,2)</f>
        <v>0</v>
      </c>
      <c r="L611" s="202" t="n">
        <v>21</v>
      </c>
      <c r="M611" s="202" t="n">
        <f aca="false">G611*(1+L611/100)</f>
        <v>0</v>
      </c>
      <c r="N611" s="202" t="n">
        <v>0.00049</v>
      </c>
      <c r="O611" s="202" t="n">
        <f aca="false">ROUND(E611*N611,2)</f>
        <v>0.01</v>
      </c>
      <c r="P611" s="202" t="n">
        <v>0.019</v>
      </c>
      <c r="Q611" s="202" t="n">
        <f aca="false">ROUND(E611*P611,2)</f>
        <v>0.35</v>
      </c>
      <c r="R611" s="202" t="s">
        <v>813</v>
      </c>
      <c r="S611" s="202" t="s">
        <v>213</v>
      </c>
      <c r="T611" s="203" t="s">
        <v>213</v>
      </c>
      <c r="U611" s="204" t="n">
        <v>0.339</v>
      </c>
      <c r="V611" s="204" t="n">
        <f aca="false">ROUND(E611*U611,2)</f>
        <v>6.17</v>
      </c>
      <c r="W611" s="204"/>
      <c r="X611" s="204" t="s">
        <v>165</v>
      </c>
      <c r="Y611" s="205"/>
      <c r="Z611" s="205"/>
      <c r="AA611" s="205"/>
      <c r="AB611" s="205"/>
      <c r="AC611" s="205"/>
      <c r="AD611" s="205"/>
      <c r="AE611" s="205"/>
      <c r="AF611" s="205"/>
      <c r="AG611" s="205" t="s">
        <v>214</v>
      </c>
      <c r="AH611" s="205"/>
      <c r="AI611" s="205"/>
      <c r="AJ611" s="205"/>
      <c r="AK611" s="205"/>
      <c r="AL611" s="205"/>
      <c r="AM611" s="205"/>
      <c r="AN611" s="205"/>
      <c r="AO611" s="205"/>
      <c r="AP611" s="205"/>
      <c r="AQ611" s="205"/>
      <c r="AR611" s="205"/>
      <c r="AS611" s="205"/>
      <c r="AT611" s="205"/>
      <c r="AU611" s="205"/>
      <c r="AV611" s="205"/>
      <c r="AW611" s="205"/>
      <c r="AX611" s="205"/>
      <c r="AY611" s="205"/>
      <c r="AZ611" s="205"/>
      <c r="BA611" s="205"/>
      <c r="BB611" s="205"/>
      <c r="BC611" s="205"/>
      <c r="BD611" s="205"/>
      <c r="BE611" s="205"/>
      <c r="BF611" s="205"/>
      <c r="BG611" s="205"/>
      <c r="BH611" s="205"/>
    </row>
    <row r="612" customFormat="false" ht="12.75" hidden="false" customHeight="false" outlineLevel="1" collapsed="false">
      <c r="A612" s="206"/>
      <c r="B612" s="207"/>
      <c r="C612" s="210" t="s">
        <v>833</v>
      </c>
      <c r="D612" s="211"/>
      <c r="E612" s="212"/>
      <c r="F612" s="204"/>
      <c r="G612" s="204"/>
      <c r="H612" s="204"/>
      <c r="I612" s="204"/>
      <c r="J612" s="204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5"/>
      <c r="Z612" s="205"/>
      <c r="AA612" s="205"/>
      <c r="AB612" s="205"/>
      <c r="AC612" s="205"/>
      <c r="AD612" s="205"/>
      <c r="AE612" s="205"/>
      <c r="AF612" s="205"/>
      <c r="AG612" s="205" t="s">
        <v>220</v>
      </c>
      <c r="AH612" s="205" t="n">
        <v>0</v>
      </c>
      <c r="AI612" s="205"/>
      <c r="AJ612" s="205"/>
      <c r="AK612" s="205"/>
      <c r="AL612" s="205"/>
      <c r="AM612" s="205"/>
      <c r="AN612" s="205"/>
      <c r="AO612" s="205"/>
      <c r="AP612" s="205"/>
      <c r="AQ612" s="205"/>
      <c r="AR612" s="205"/>
      <c r="AS612" s="205"/>
      <c r="AT612" s="205"/>
      <c r="AU612" s="205"/>
      <c r="AV612" s="205"/>
      <c r="AW612" s="205"/>
      <c r="AX612" s="205"/>
      <c r="AY612" s="205"/>
      <c r="AZ612" s="205"/>
      <c r="BA612" s="205"/>
      <c r="BB612" s="205"/>
      <c r="BC612" s="205"/>
      <c r="BD612" s="205"/>
      <c r="BE612" s="205"/>
      <c r="BF612" s="205"/>
      <c r="BG612" s="205"/>
      <c r="BH612" s="205"/>
    </row>
    <row r="613" customFormat="false" ht="12.75" hidden="false" customHeight="false" outlineLevel="1" collapsed="false">
      <c r="A613" s="206"/>
      <c r="B613" s="207"/>
      <c r="C613" s="210" t="s">
        <v>834</v>
      </c>
      <c r="D613" s="211"/>
      <c r="E613" s="212" t="n">
        <v>18.2</v>
      </c>
      <c r="F613" s="204"/>
      <c r="G613" s="204"/>
      <c r="H613" s="204"/>
      <c r="I613" s="204"/>
      <c r="J613" s="204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5"/>
      <c r="Z613" s="205"/>
      <c r="AA613" s="205"/>
      <c r="AB613" s="205"/>
      <c r="AC613" s="205"/>
      <c r="AD613" s="205"/>
      <c r="AE613" s="205"/>
      <c r="AF613" s="205"/>
      <c r="AG613" s="205" t="s">
        <v>220</v>
      </c>
      <c r="AH613" s="205" t="n">
        <v>0</v>
      </c>
      <c r="AI613" s="205"/>
      <c r="AJ613" s="205"/>
      <c r="AK613" s="205"/>
      <c r="AL613" s="205"/>
      <c r="AM613" s="205"/>
      <c r="AN613" s="205"/>
      <c r="AO613" s="205"/>
      <c r="AP613" s="205"/>
      <c r="AQ613" s="205"/>
      <c r="AR613" s="205"/>
      <c r="AS613" s="205"/>
      <c r="AT613" s="205"/>
      <c r="AU613" s="205"/>
      <c r="AV613" s="205"/>
      <c r="AW613" s="205"/>
      <c r="AX613" s="205"/>
      <c r="AY613" s="205"/>
      <c r="AZ613" s="205"/>
      <c r="BA613" s="205"/>
      <c r="BB613" s="205"/>
      <c r="BC613" s="205"/>
      <c r="BD613" s="205"/>
      <c r="BE613" s="205"/>
      <c r="BF613" s="205"/>
      <c r="BG613" s="205"/>
      <c r="BH613" s="205"/>
    </row>
    <row r="614" customFormat="false" ht="12.75" hidden="false" customHeight="false" outlineLevel="1" collapsed="false">
      <c r="A614" s="196" t="n">
        <v>135</v>
      </c>
      <c r="B614" s="197" t="s">
        <v>835</v>
      </c>
      <c r="C614" s="198" t="s">
        <v>836</v>
      </c>
      <c r="D614" s="199" t="s">
        <v>294</v>
      </c>
      <c r="E614" s="200" t="n">
        <v>17.94</v>
      </c>
      <c r="F614" s="201"/>
      <c r="G614" s="202" t="n">
        <f aca="false">ROUND(E614*F614,2)</f>
        <v>0</v>
      </c>
      <c r="H614" s="201"/>
      <c r="I614" s="202" t="n">
        <f aca="false">ROUND(E614*H614,2)</f>
        <v>0</v>
      </c>
      <c r="J614" s="201"/>
      <c r="K614" s="202" t="n">
        <f aca="false">ROUND(E614*J614,2)</f>
        <v>0</v>
      </c>
      <c r="L614" s="202" t="n">
        <v>21</v>
      </c>
      <c r="M614" s="202" t="n">
        <f aca="false">G614*(1+L614/100)</f>
        <v>0</v>
      </c>
      <c r="N614" s="202" t="n">
        <v>0.00092</v>
      </c>
      <c r="O614" s="202" t="n">
        <f aca="false">ROUND(E614*N614,2)</f>
        <v>0.02</v>
      </c>
      <c r="P614" s="202" t="n">
        <v>0.04</v>
      </c>
      <c r="Q614" s="202" t="n">
        <f aca="false">ROUND(E614*P614,2)</f>
        <v>0.72</v>
      </c>
      <c r="R614" s="202" t="s">
        <v>813</v>
      </c>
      <c r="S614" s="202" t="s">
        <v>213</v>
      </c>
      <c r="T614" s="203" t="s">
        <v>213</v>
      </c>
      <c r="U614" s="204" t="n">
        <v>0.373</v>
      </c>
      <c r="V614" s="204" t="n">
        <f aca="false">ROUND(E614*U614,2)</f>
        <v>6.69</v>
      </c>
      <c r="W614" s="204"/>
      <c r="X614" s="204" t="s">
        <v>165</v>
      </c>
      <c r="Y614" s="205"/>
      <c r="Z614" s="205"/>
      <c r="AA614" s="205"/>
      <c r="AB614" s="205"/>
      <c r="AC614" s="205"/>
      <c r="AD614" s="205"/>
      <c r="AE614" s="205"/>
      <c r="AF614" s="205"/>
      <c r="AG614" s="205" t="s">
        <v>214</v>
      </c>
      <c r="AH614" s="205"/>
      <c r="AI614" s="205"/>
      <c r="AJ614" s="205"/>
      <c r="AK614" s="205"/>
      <c r="AL614" s="205"/>
      <c r="AM614" s="205"/>
      <c r="AN614" s="205"/>
      <c r="AO614" s="205"/>
      <c r="AP614" s="205"/>
      <c r="AQ614" s="205"/>
      <c r="AR614" s="205"/>
      <c r="AS614" s="205"/>
      <c r="AT614" s="205"/>
      <c r="AU614" s="205"/>
      <c r="AV614" s="205"/>
      <c r="AW614" s="205"/>
      <c r="AX614" s="205"/>
      <c r="AY614" s="205"/>
      <c r="AZ614" s="205"/>
      <c r="BA614" s="205"/>
      <c r="BB614" s="205"/>
      <c r="BC614" s="205"/>
      <c r="BD614" s="205"/>
      <c r="BE614" s="205"/>
      <c r="BF614" s="205"/>
      <c r="BG614" s="205"/>
      <c r="BH614" s="205"/>
    </row>
    <row r="615" customFormat="false" ht="12.75" hidden="false" customHeight="false" outlineLevel="1" collapsed="false">
      <c r="A615" s="206"/>
      <c r="B615" s="207"/>
      <c r="C615" s="210" t="s">
        <v>837</v>
      </c>
      <c r="D615" s="211"/>
      <c r="E615" s="212"/>
      <c r="F615" s="204"/>
      <c r="G615" s="204"/>
      <c r="H615" s="204"/>
      <c r="I615" s="204"/>
      <c r="J615" s="204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5"/>
      <c r="Z615" s="205"/>
      <c r="AA615" s="205"/>
      <c r="AB615" s="205"/>
      <c r="AC615" s="205"/>
      <c r="AD615" s="205"/>
      <c r="AE615" s="205"/>
      <c r="AF615" s="205"/>
      <c r="AG615" s="205" t="s">
        <v>220</v>
      </c>
      <c r="AH615" s="205" t="n">
        <v>0</v>
      </c>
      <c r="AI615" s="205"/>
      <c r="AJ615" s="205"/>
      <c r="AK615" s="205"/>
      <c r="AL615" s="205"/>
      <c r="AM615" s="205"/>
      <c r="AN615" s="205"/>
      <c r="AO615" s="205"/>
      <c r="AP615" s="205"/>
      <c r="AQ615" s="205"/>
      <c r="AR615" s="205"/>
      <c r="AS615" s="205"/>
      <c r="AT615" s="205"/>
      <c r="AU615" s="205"/>
      <c r="AV615" s="205"/>
      <c r="AW615" s="205"/>
      <c r="AX615" s="205"/>
      <c r="AY615" s="205"/>
      <c r="AZ615" s="205"/>
      <c r="BA615" s="205"/>
      <c r="BB615" s="205"/>
      <c r="BC615" s="205"/>
      <c r="BD615" s="205"/>
      <c r="BE615" s="205"/>
      <c r="BF615" s="205"/>
      <c r="BG615" s="205"/>
      <c r="BH615" s="205"/>
    </row>
    <row r="616" customFormat="false" ht="12.75" hidden="false" customHeight="false" outlineLevel="1" collapsed="false">
      <c r="A616" s="206"/>
      <c r="B616" s="207"/>
      <c r="C616" s="210" t="s">
        <v>838</v>
      </c>
      <c r="D616" s="211"/>
      <c r="E616" s="212"/>
      <c r="F616" s="204"/>
      <c r="G616" s="204"/>
      <c r="H616" s="204"/>
      <c r="I616" s="204"/>
      <c r="J616" s="204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5"/>
      <c r="Z616" s="205"/>
      <c r="AA616" s="205"/>
      <c r="AB616" s="205"/>
      <c r="AC616" s="205"/>
      <c r="AD616" s="205"/>
      <c r="AE616" s="205"/>
      <c r="AF616" s="205"/>
      <c r="AG616" s="205" t="s">
        <v>220</v>
      </c>
      <c r="AH616" s="205" t="n">
        <v>0</v>
      </c>
      <c r="AI616" s="205"/>
      <c r="AJ616" s="205"/>
      <c r="AK616" s="205"/>
      <c r="AL616" s="205"/>
      <c r="AM616" s="205"/>
      <c r="AN616" s="205"/>
      <c r="AO616" s="205"/>
      <c r="AP616" s="205"/>
      <c r="AQ616" s="205"/>
      <c r="AR616" s="205"/>
      <c r="AS616" s="205"/>
      <c r="AT616" s="205"/>
      <c r="AU616" s="205"/>
      <c r="AV616" s="205"/>
      <c r="AW616" s="205"/>
      <c r="AX616" s="205"/>
      <c r="AY616" s="205"/>
      <c r="AZ616" s="205"/>
      <c r="BA616" s="205"/>
      <c r="BB616" s="205"/>
      <c r="BC616" s="205"/>
      <c r="BD616" s="205"/>
      <c r="BE616" s="205"/>
      <c r="BF616" s="205"/>
      <c r="BG616" s="205"/>
      <c r="BH616" s="205"/>
    </row>
    <row r="617" customFormat="false" ht="12.75" hidden="false" customHeight="false" outlineLevel="1" collapsed="false">
      <c r="A617" s="206"/>
      <c r="B617" s="207"/>
      <c r="C617" s="210" t="s">
        <v>839</v>
      </c>
      <c r="D617" s="211"/>
      <c r="E617" s="212" t="n">
        <v>17.94</v>
      </c>
      <c r="F617" s="204"/>
      <c r="G617" s="204"/>
      <c r="H617" s="204"/>
      <c r="I617" s="204"/>
      <c r="J617" s="204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5"/>
      <c r="Z617" s="205"/>
      <c r="AA617" s="205"/>
      <c r="AB617" s="205"/>
      <c r="AC617" s="205"/>
      <c r="AD617" s="205"/>
      <c r="AE617" s="205"/>
      <c r="AF617" s="205"/>
      <c r="AG617" s="205" t="s">
        <v>220</v>
      </c>
      <c r="AH617" s="205" t="n">
        <v>0</v>
      </c>
      <c r="AI617" s="205"/>
      <c r="AJ617" s="205"/>
      <c r="AK617" s="205"/>
      <c r="AL617" s="205"/>
      <c r="AM617" s="205"/>
      <c r="AN617" s="205"/>
      <c r="AO617" s="205"/>
      <c r="AP617" s="205"/>
      <c r="AQ617" s="205"/>
      <c r="AR617" s="205"/>
      <c r="AS617" s="205"/>
      <c r="AT617" s="205"/>
      <c r="AU617" s="205"/>
      <c r="AV617" s="205"/>
      <c r="AW617" s="205"/>
      <c r="AX617" s="205"/>
      <c r="AY617" s="205"/>
      <c r="AZ617" s="205"/>
      <c r="BA617" s="205"/>
      <c r="BB617" s="205"/>
      <c r="BC617" s="205"/>
      <c r="BD617" s="205"/>
      <c r="BE617" s="205"/>
      <c r="BF617" s="205"/>
      <c r="BG617" s="205"/>
      <c r="BH617" s="205"/>
    </row>
    <row r="618" customFormat="false" ht="12.75" hidden="false" customHeight="false" outlineLevel="1" collapsed="false">
      <c r="A618" s="196" t="n">
        <v>136</v>
      </c>
      <c r="B618" s="197" t="s">
        <v>840</v>
      </c>
      <c r="C618" s="198" t="s">
        <v>841</v>
      </c>
      <c r="D618" s="199" t="s">
        <v>380</v>
      </c>
      <c r="E618" s="200" t="n">
        <v>15</v>
      </c>
      <c r="F618" s="201"/>
      <c r="G618" s="202" t="n">
        <f aca="false">ROUND(E618*F618,2)</f>
        <v>0</v>
      </c>
      <c r="H618" s="201"/>
      <c r="I618" s="202" t="n">
        <f aca="false">ROUND(E618*H618,2)</f>
        <v>0</v>
      </c>
      <c r="J618" s="201"/>
      <c r="K618" s="202" t="n">
        <f aca="false">ROUND(E618*J618,2)</f>
        <v>0</v>
      </c>
      <c r="L618" s="202" t="n">
        <v>21</v>
      </c>
      <c r="M618" s="202" t="n">
        <f aca="false">G618*(1+L618/100)</f>
        <v>0</v>
      </c>
      <c r="N618" s="202" t="n">
        <v>0</v>
      </c>
      <c r="O618" s="202" t="n">
        <f aca="false">ROUND(E618*N618,2)</f>
        <v>0</v>
      </c>
      <c r="P618" s="202" t="n">
        <v>0.00046</v>
      </c>
      <c r="Q618" s="202" t="n">
        <f aca="false">ROUND(E618*P618,2)</f>
        <v>0.01</v>
      </c>
      <c r="R618" s="202" t="s">
        <v>813</v>
      </c>
      <c r="S618" s="202" t="s">
        <v>213</v>
      </c>
      <c r="T618" s="203" t="s">
        <v>213</v>
      </c>
      <c r="U618" s="204" t="n">
        <v>3.5</v>
      </c>
      <c r="V618" s="204" t="n">
        <f aca="false">ROUND(E618*U618,2)</f>
        <v>52.5</v>
      </c>
      <c r="W618" s="204"/>
      <c r="X618" s="204" t="s">
        <v>165</v>
      </c>
      <c r="Y618" s="205"/>
      <c r="Z618" s="205"/>
      <c r="AA618" s="205"/>
      <c r="AB618" s="205"/>
      <c r="AC618" s="205"/>
      <c r="AD618" s="205"/>
      <c r="AE618" s="205"/>
      <c r="AF618" s="205"/>
      <c r="AG618" s="205" t="s">
        <v>214</v>
      </c>
      <c r="AH618" s="205"/>
      <c r="AI618" s="205"/>
      <c r="AJ618" s="205"/>
      <c r="AK618" s="205"/>
      <c r="AL618" s="205"/>
      <c r="AM618" s="205"/>
      <c r="AN618" s="205"/>
      <c r="AO618" s="205"/>
      <c r="AP618" s="205"/>
      <c r="AQ618" s="205"/>
      <c r="AR618" s="205"/>
      <c r="AS618" s="205"/>
      <c r="AT618" s="205"/>
      <c r="AU618" s="205"/>
      <c r="AV618" s="205"/>
      <c r="AW618" s="205"/>
      <c r="AX618" s="205"/>
      <c r="AY618" s="205"/>
      <c r="AZ618" s="205"/>
      <c r="BA618" s="205"/>
      <c r="BB618" s="205"/>
      <c r="BC618" s="205"/>
      <c r="BD618" s="205"/>
      <c r="BE618" s="205"/>
      <c r="BF618" s="205"/>
      <c r="BG618" s="205"/>
      <c r="BH618" s="205"/>
    </row>
    <row r="619" customFormat="false" ht="12.75" hidden="false" customHeight="false" outlineLevel="1" collapsed="false">
      <c r="A619" s="206"/>
      <c r="B619" s="207"/>
      <c r="C619" s="210" t="s">
        <v>842</v>
      </c>
      <c r="D619" s="211"/>
      <c r="E619" s="212"/>
      <c r="F619" s="204"/>
      <c r="G619" s="204"/>
      <c r="H619" s="204"/>
      <c r="I619" s="204"/>
      <c r="J619" s="204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5"/>
      <c r="Z619" s="205"/>
      <c r="AA619" s="205"/>
      <c r="AB619" s="205"/>
      <c r="AC619" s="205"/>
      <c r="AD619" s="205"/>
      <c r="AE619" s="205"/>
      <c r="AF619" s="205"/>
      <c r="AG619" s="205" t="s">
        <v>220</v>
      </c>
      <c r="AH619" s="205" t="n">
        <v>0</v>
      </c>
      <c r="AI619" s="205"/>
      <c r="AJ619" s="205"/>
      <c r="AK619" s="205"/>
      <c r="AL619" s="205"/>
      <c r="AM619" s="205"/>
      <c r="AN619" s="205"/>
      <c r="AO619" s="205"/>
      <c r="AP619" s="205"/>
      <c r="AQ619" s="205"/>
      <c r="AR619" s="205"/>
      <c r="AS619" s="205"/>
      <c r="AT619" s="205"/>
      <c r="AU619" s="205"/>
      <c r="AV619" s="205"/>
      <c r="AW619" s="205"/>
      <c r="AX619" s="205"/>
      <c r="AY619" s="205"/>
      <c r="AZ619" s="205"/>
      <c r="BA619" s="205"/>
      <c r="BB619" s="205"/>
      <c r="BC619" s="205"/>
      <c r="BD619" s="205"/>
      <c r="BE619" s="205"/>
      <c r="BF619" s="205"/>
      <c r="BG619" s="205"/>
      <c r="BH619" s="205"/>
    </row>
    <row r="620" customFormat="false" ht="12.75" hidden="false" customHeight="false" outlineLevel="1" collapsed="false">
      <c r="A620" s="206"/>
      <c r="B620" s="207"/>
      <c r="C620" s="210" t="s">
        <v>681</v>
      </c>
      <c r="D620" s="211"/>
      <c r="E620" s="212" t="n">
        <v>15</v>
      </c>
      <c r="F620" s="204"/>
      <c r="G620" s="204"/>
      <c r="H620" s="204"/>
      <c r="I620" s="204"/>
      <c r="J620" s="204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5"/>
      <c r="Z620" s="205"/>
      <c r="AA620" s="205"/>
      <c r="AB620" s="205"/>
      <c r="AC620" s="205"/>
      <c r="AD620" s="205"/>
      <c r="AE620" s="205"/>
      <c r="AF620" s="205"/>
      <c r="AG620" s="205" t="s">
        <v>220</v>
      </c>
      <c r="AH620" s="205" t="n">
        <v>0</v>
      </c>
      <c r="AI620" s="205"/>
      <c r="AJ620" s="205"/>
      <c r="AK620" s="205"/>
      <c r="AL620" s="205"/>
      <c r="AM620" s="205"/>
      <c r="AN620" s="205"/>
      <c r="AO620" s="205"/>
      <c r="AP620" s="205"/>
      <c r="AQ620" s="205"/>
      <c r="AR620" s="205"/>
      <c r="AS620" s="205"/>
      <c r="AT620" s="205"/>
      <c r="AU620" s="205"/>
      <c r="AV620" s="205"/>
      <c r="AW620" s="205"/>
      <c r="AX620" s="205"/>
      <c r="AY620" s="205"/>
      <c r="AZ620" s="205"/>
      <c r="BA620" s="205"/>
      <c r="BB620" s="205"/>
      <c r="BC620" s="205"/>
      <c r="BD620" s="205"/>
      <c r="BE620" s="205"/>
      <c r="BF620" s="205"/>
      <c r="BG620" s="205"/>
      <c r="BH620" s="205"/>
    </row>
    <row r="621" customFormat="false" ht="33.75" hidden="false" customHeight="false" outlineLevel="1" collapsed="false">
      <c r="A621" s="196" t="n">
        <v>137</v>
      </c>
      <c r="B621" s="197" t="s">
        <v>843</v>
      </c>
      <c r="C621" s="198" t="s">
        <v>844</v>
      </c>
      <c r="D621" s="199" t="s">
        <v>211</v>
      </c>
      <c r="E621" s="200" t="n">
        <v>0.58</v>
      </c>
      <c r="F621" s="201"/>
      <c r="G621" s="202" t="n">
        <f aca="false">ROUND(E621*F621,2)</f>
        <v>0</v>
      </c>
      <c r="H621" s="201"/>
      <c r="I621" s="202" t="n">
        <f aca="false">ROUND(E621*H621,2)</f>
        <v>0</v>
      </c>
      <c r="J621" s="201"/>
      <c r="K621" s="202" t="n">
        <f aca="false">ROUND(E621*J621,2)</f>
        <v>0</v>
      </c>
      <c r="L621" s="202" t="n">
        <v>21</v>
      </c>
      <c r="M621" s="202" t="n">
        <f aca="false">G621*(1+L621/100)</f>
        <v>0</v>
      </c>
      <c r="N621" s="202" t="n">
        <v>0.00182</v>
      </c>
      <c r="O621" s="202" t="n">
        <f aca="false">ROUND(E621*N621,2)</f>
        <v>0</v>
      </c>
      <c r="P621" s="202" t="n">
        <v>1.8</v>
      </c>
      <c r="Q621" s="202" t="n">
        <f aca="false">ROUND(E621*P621,2)</f>
        <v>1.04</v>
      </c>
      <c r="R621" s="202" t="s">
        <v>813</v>
      </c>
      <c r="S621" s="202" t="s">
        <v>213</v>
      </c>
      <c r="T621" s="203" t="s">
        <v>213</v>
      </c>
      <c r="U621" s="204" t="n">
        <v>5.796</v>
      </c>
      <c r="V621" s="204" t="n">
        <f aca="false">ROUND(E621*U621,2)</f>
        <v>3.36</v>
      </c>
      <c r="W621" s="204"/>
      <c r="X621" s="204" t="s">
        <v>165</v>
      </c>
      <c r="Y621" s="205"/>
      <c r="Z621" s="205"/>
      <c r="AA621" s="205"/>
      <c r="AB621" s="205"/>
      <c r="AC621" s="205"/>
      <c r="AD621" s="205"/>
      <c r="AE621" s="205"/>
      <c r="AF621" s="205"/>
      <c r="AG621" s="205" t="s">
        <v>214</v>
      </c>
      <c r="AH621" s="205"/>
      <c r="AI621" s="205"/>
      <c r="AJ621" s="205"/>
      <c r="AK621" s="205"/>
      <c r="AL621" s="205"/>
      <c r="AM621" s="205"/>
      <c r="AN621" s="205"/>
      <c r="AO621" s="205"/>
      <c r="AP621" s="205"/>
      <c r="AQ621" s="205"/>
      <c r="AR621" s="205"/>
      <c r="AS621" s="205"/>
      <c r="AT621" s="205"/>
      <c r="AU621" s="205"/>
      <c r="AV621" s="205"/>
      <c r="AW621" s="205"/>
      <c r="AX621" s="205"/>
      <c r="AY621" s="205"/>
      <c r="AZ621" s="205"/>
      <c r="BA621" s="205"/>
      <c r="BB621" s="205"/>
      <c r="BC621" s="205"/>
      <c r="BD621" s="205"/>
      <c r="BE621" s="205"/>
      <c r="BF621" s="205"/>
      <c r="BG621" s="205"/>
      <c r="BH621" s="205"/>
    </row>
    <row r="622" customFormat="false" ht="12.75" hidden="false" customHeight="true" outlineLevel="1" collapsed="false">
      <c r="A622" s="206"/>
      <c r="B622" s="207"/>
      <c r="C622" s="208" t="s">
        <v>845</v>
      </c>
      <c r="D622" s="208"/>
      <c r="E622" s="208"/>
      <c r="F622" s="208"/>
      <c r="G622" s="208"/>
      <c r="H622" s="204"/>
      <c r="I622" s="204"/>
      <c r="J622" s="204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5"/>
      <c r="Z622" s="205"/>
      <c r="AA622" s="205"/>
      <c r="AB622" s="205"/>
      <c r="AC622" s="205"/>
      <c r="AD622" s="205"/>
      <c r="AE622" s="205"/>
      <c r="AF622" s="205"/>
      <c r="AG622" s="205" t="s">
        <v>216</v>
      </c>
      <c r="AH622" s="205"/>
      <c r="AI622" s="205"/>
      <c r="AJ622" s="205"/>
      <c r="AK622" s="205"/>
      <c r="AL622" s="205"/>
      <c r="AM622" s="205"/>
      <c r="AN622" s="205"/>
      <c r="AO622" s="205"/>
      <c r="AP622" s="205"/>
      <c r="AQ622" s="205"/>
      <c r="AR622" s="205"/>
      <c r="AS622" s="205"/>
      <c r="AT622" s="205"/>
      <c r="AU622" s="205"/>
      <c r="AV622" s="205"/>
      <c r="AW622" s="205"/>
      <c r="AX622" s="205"/>
      <c r="AY622" s="205"/>
      <c r="AZ622" s="205"/>
      <c r="BA622" s="205"/>
      <c r="BB622" s="205"/>
      <c r="BC622" s="205"/>
      <c r="BD622" s="205"/>
      <c r="BE622" s="205"/>
      <c r="BF622" s="205"/>
      <c r="BG622" s="205"/>
      <c r="BH622" s="205"/>
    </row>
    <row r="623" customFormat="false" ht="12.75" hidden="false" customHeight="true" outlineLevel="1" collapsed="false">
      <c r="A623" s="206"/>
      <c r="B623" s="207"/>
      <c r="C623" s="209" t="s">
        <v>845</v>
      </c>
      <c r="D623" s="209"/>
      <c r="E623" s="209"/>
      <c r="F623" s="209"/>
      <c r="G623" s="209"/>
      <c r="H623" s="204"/>
      <c r="I623" s="204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5"/>
      <c r="Z623" s="205"/>
      <c r="AA623" s="205"/>
      <c r="AB623" s="205"/>
      <c r="AC623" s="205"/>
      <c r="AD623" s="205"/>
      <c r="AE623" s="205"/>
      <c r="AF623" s="205"/>
      <c r="AG623" s="205" t="s">
        <v>217</v>
      </c>
      <c r="AH623" s="205"/>
      <c r="AI623" s="205"/>
      <c r="AJ623" s="205"/>
      <c r="AK623" s="205"/>
      <c r="AL623" s="205"/>
      <c r="AM623" s="205"/>
      <c r="AN623" s="205"/>
      <c r="AO623" s="205"/>
      <c r="AP623" s="205"/>
      <c r="AQ623" s="205"/>
      <c r="AR623" s="205"/>
      <c r="AS623" s="205"/>
      <c r="AT623" s="205"/>
      <c r="AU623" s="205"/>
      <c r="AV623" s="205"/>
      <c r="AW623" s="205"/>
      <c r="AX623" s="205"/>
      <c r="AY623" s="205"/>
      <c r="AZ623" s="205"/>
      <c r="BA623" s="205"/>
      <c r="BB623" s="205"/>
      <c r="BC623" s="205"/>
      <c r="BD623" s="205"/>
      <c r="BE623" s="205"/>
      <c r="BF623" s="205"/>
      <c r="BG623" s="205"/>
      <c r="BH623" s="205"/>
    </row>
    <row r="624" customFormat="false" ht="12.75" hidden="false" customHeight="true" outlineLevel="1" collapsed="false">
      <c r="A624" s="206"/>
      <c r="B624" s="207"/>
      <c r="C624" s="209" t="s">
        <v>846</v>
      </c>
      <c r="D624" s="209"/>
      <c r="E624" s="209"/>
      <c r="F624" s="209"/>
      <c r="G624" s="209"/>
      <c r="H624" s="204"/>
      <c r="I624" s="204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5"/>
      <c r="Z624" s="205"/>
      <c r="AA624" s="205"/>
      <c r="AB624" s="205"/>
      <c r="AC624" s="205"/>
      <c r="AD624" s="205"/>
      <c r="AE624" s="205"/>
      <c r="AF624" s="205"/>
      <c r="AG624" s="205" t="s">
        <v>217</v>
      </c>
      <c r="AH624" s="205"/>
      <c r="AI624" s="205"/>
      <c r="AJ624" s="205"/>
      <c r="AK624" s="205"/>
      <c r="AL624" s="205"/>
      <c r="AM624" s="205"/>
      <c r="AN624" s="205"/>
      <c r="AO624" s="205"/>
      <c r="AP624" s="205"/>
      <c r="AQ624" s="205"/>
      <c r="AR624" s="205"/>
      <c r="AS624" s="205"/>
      <c r="AT624" s="205"/>
      <c r="AU624" s="205"/>
      <c r="AV624" s="205"/>
      <c r="AW624" s="205"/>
      <c r="AX624" s="205"/>
      <c r="AY624" s="205"/>
      <c r="AZ624" s="205"/>
      <c r="BA624" s="205"/>
      <c r="BB624" s="205"/>
      <c r="BC624" s="205"/>
      <c r="BD624" s="205"/>
      <c r="BE624" s="205"/>
      <c r="BF624" s="205"/>
      <c r="BG624" s="205"/>
      <c r="BH624" s="205"/>
    </row>
    <row r="625" customFormat="false" ht="12.75" hidden="false" customHeight="false" outlineLevel="1" collapsed="false">
      <c r="A625" s="206"/>
      <c r="B625" s="207"/>
      <c r="C625" s="210" t="s">
        <v>847</v>
      </c>
      <c r="D625" s="211"/>
      <c r="E625" s="212"/>
      <c r="F625" s="204"/>
      <c r="G625" s="204"/>
      <c r="H625" s="204"/>
      <c r="I625" s="204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5"/>
      <c r="Z625" s="205"/>
      <c r="AA625" s="205"/>
      <c r="AB625" s="205"/>
      <c r="AC625" s="205"/>
      <c r="AD625" s="205"/>
      <c r="AE625" s="205"/>
      <c r="AF625" s="205"/>
      <c r="AG625" s="205" t="s">
        <v>220</v>
      </c>
      <c r="AH625" s="205" t="n">
        <v>0</v>
      </c>
      <c r="AI625" s="205"/>
      <c r="AJ625" s="205"/>
      <c r="AK625" s="205"/>
      <c r="AL625" s="205"/>
      <c r="AM625" s="205"/>
      <c r="AN625" s="205"/>
      <c r="AO625" s="205"/>
      <c r="AP625" s="205"/>
      <c r="AQ625" s="205"/>
      <c r="AR625" s="205"/>
      <c r="AS625" s="205"/>
      <c r="AT625" s="205"/>
      <c r="AU625" s="205"/>
      <c r="AV625" s="205"/>
      <c r="AW625" s="205"/>
      <c r="AX625" s="205"/>
      <c r="AY625" s="205"/>
      <c r="AZ625" s="205"/>
      <c r="BA625" s="205"/>
      <c r="BB625" s="205"/>
      <c r="BC625" s="205"/>
      <c r="BD625" s="205"/>
      <c r="BE625" s="205"/>
      <c r="BF625" s="205"/>
      <c r="BG625" s="205"/>
      <c r="BH625" s="205"/>
    </row>
    <row r="626" customFormat="false" ht="12.75" hidden="false" customHeight="false" outlineLevel="1" collapsed="false">
      <c r="A626" s="206"/>
      <c r="B626" s="207"/>
      <c r="C626" s="210" t="s">
        <v>848</v>
      </c>
      <c r="D626" s="211"/>
      <c r="E626" s="212" t="n">
        <v>0.58</v>
      </c>
      <c r="F626" s="204"/>
      <c r="G626" s="204"/>
      <c r="H626" s="204"/>
      <c r="I626" s="204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5"/>
      <c r="Z626" s="205"/>
      <c r="AA626" s="205"/>
      <c r="AB626" s="205"/>
      <c r="AC626" s="205"/>
      <c r="AD626" s="205"/>
      <c r="AE626" s="205"/>
      <c r="AF626" s="205"/>
      <c r="AG626" s="205" t="s">
        <v>220</v>
      </c>
      <c r="AH626" s="205" t="n">
        <v>0</v>
      </c>
      <c r="AI626" s="205"/>
      <c r="AJ626" s="205"/>
      <c r="AK626" s="205"/>
      <c r="AL626" s="205"/>
      <c r="AM626" s="205"/>
      <c r="AN626" s="205"/>
      <c r="AO626" s="205"/>
      <c r="AP626" s="205"/>
      <c r="AQ626" s="205"/>
      <c r="AR626" s="205"/>
      <c r="AS626" s="205"/>
      <c r="AT626" s="205"/>
      <c r="AU626" s="205"/>
      <c r="AV626" s="205"/>
      <c r="AW626" s="205"/>
      <c r="AX626" s="205"/>
      <c r="AY626" s="205"/>
      <c r="AZ626" s="205"/>
      <c r="BA626" s="205"/>
      <c r="BB626" s="205"/>
      <c r="BC626" s="205"/>
      <c r="BD626" s="205"/>
      <c r="BE626" s="205"/>
      <c r="BF626" s="205"/>
      <c r="BG626" s="205"/>
      <c r="BH626" s="205"/>
    </row>
    <row r="627" customFormat="false" ht="33.75" hidden="false" customHeight="false" outlineLevel="1" collapsed="false">
      <c r="A627" s="196" t="n">
        <v>138</v>
      </c>
      <c r="B627" s="197" t="s">
        <v>849</v>
      </c>
      <c r="C627" s="198" t="s">
        <v>850</v>
      </c>
      <c r="D627" s="199" t="s">
        <v>211</v>
      </c>
      <c r="E627" s="200" t="n">
        <v>7.98</v>
      </c>
      <c r="F627" s="201"/>
      <c r="G627" s="202" t="n">
        <f aca="false">ROUND(E627*F627,2)</f>
        <v>0</v>
      </c>
      <c r="H627" s="201"/>
      <c r="I627" s="202" t="n">
        <f aca="false">ROUND(E627*H627,2)</f>
        <v>0</v>
      </c>
      <c r="J627" s="201"/>
      <c r="K627" s="202" t="n">
        <f aca="false">ROUND(E627*J627,2)</f>
        <v>0</v>
      </c>
      <c r="L627" s="202" t="n">
        <v>21</v>
      </c>
      <c r="M627" s="202" t="n">
        <f aca="false">G627*(1+L627/100)</f>
        <v>0</v>
      </c>
      <c r="N627" s="202" t="n">
        <v>0.00182</v>
      </c>
      <c r="O627" s="202" t="n">
        <f aca="false">ROUND(E627*N627,2)</f>
        <v>0.01</v>
      </c>
      <c r="P627" s="202" t="n">
        <v>1.8</v>
      </c>
      <c r="Q627" s="202" t="n">
        <f aca="false">ROUND(E627*P627,2)</f>
        <v>14.36</v>
      </c>
      <c r="R627" s="202" t="s">
        <v>813</v>
      </c>
      <c r="S627" s="202" t="s">
        <v>213</v>
      </c>
      <c r="T627" s="203" t="s">
        <v>213</v>
      </c>
      <c r="U627" s="204" t="n">
        <v>3.608</v>
      </c>
      <c r="V627" s="204" t="n">
        <f aca="false">ROUND(E627*U627,2)</f>
        <v>28.79</v>
      </c>
      <c r="W627" s="204"/>
      <c r="X627" s="204" t="s">
        <v>165</v>
      </c>
      <c r="Y627" s="205"/>
      <c r="Z627" s="205"/>
      <c r="AA627" s="205"/>
      <c r="AB627" s="205"/>
      <c r="AC627" s="205"/>
      <c r="AD627" s="205"/>
      <c r="AE627" s="205"/>
      <c r="AF627" s="205"/>
      <c r="AG627" s="205" t="s">
        <v>214</v>
      </c>
      <c r="AH627" s="205"/>
      <c r="AI627" s="205"/>
      <c r="AJ627" s="205"/>
      <c r="AK627" s="205"/>
      <c r="AL627" s="205"/>
      <c r="AM627" s="205"/>
      <c r="AN627" s="205"/>
      <c r="AO627" s="205"/>
      <c r="AP627" s="205"/>
      <c r="AQ627" s="205"/>
      <c r="AR627" s="205"/>
      <c r="AS627" s="205"/>
      <c r="AT627" s="205"/>
      <c r="AU627" s="205"/>
      <c r="AV627" s="205"/>
      <c r="AW627" s="205"/>
      <c r="AX627" s="205"/>
      <c r="AY627" s="205"/>
      <c r="AZ627" s="205"/>
      <c r="BA627" s="205"/>
      <c r="BB627" s="205"/>
      <c r="BC627" s="205"/>
      <c r="BD627" s="205"/>
      <c r="BE627" s="205"/>
      <c r="BF627" s="205"/>
      <c r="BG627" s="205"/>
      <c r="BH627" s="205"/>
    </row>
    <row r="628" customFormat="false" ht="12.75" hidden="false" customHeight="true" outlineLevel="1" collapsed="false">
      <c r="A628" s="206"/>
      <c r="B628" s="207"/>
      <c r="C628" s="208" t="s">
        <v>845</v>
      </c>
      <c r="D628" s="208"/>
      <c r="E628" s="208"/>
      <c r="F628" s="208"/>
      <c r="G628" s="208"/>
      <c r="H628" s="204"/>
      <c r="I628" s="204"/>
      <c r="J628" s="204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5"/>
      <c r="Z628" s="205"/>
      <c r="AA628" s="205"/>
      <c r="AB628" s="205"/>
      <c r="AC628" s="205"/>
      <c r="AD628" s="205"/>
      <c r="AE628" s="205"/>
      <c r="AF628" s="205"/>
      <c r="AG628" s="205" t="s">
        <v>216</v>
      </c>
      <c r="AH628" s="205"/>
      <c r="AI628" s="205"/>
      <c r="AJ628" s="205"/>
      <c r="AK628" s="205"/>
      <c r="AL628" s="205"/>
      <c r="AM628" s="205"/>
      <c r="AN628" s="205"/>
      <c r="AO628" s="205"/>
      <c r="AP628" s="205"/>
      <c r="AQ628" s="205"/>
      <c r="AR628" s="205"/>
      <c r="AS628" s="205"/>
      <c r="AT628" s="205"/>
      <c r="AU628" s="205"/>
      <c r="AV628" s="205"/>
      <c r="AW628" s="205"/>
      <c r="AX628" s="205"/>
      <c r="AY628" s="205"/>
      <c r="AZ628" s="205"/>
      <c r="BA628" s="205"/>
      <c r="BB628" s="205"/>
      <c r="BC628" s="205"/>
      <c r="BD628" s="205"/>
      <c r="BE628" s="205"/>
      <c r="BF628" s="205"/>
      <c r="BG628" s="205"/>
      <c r="BH628" s="205"/>
    </row>
    <row r="629" customFormat="false" ht="12.75" hidden="false" customHeight="true" outlineLevel="1" collapsed="false">
      <c r="A629" s="206"/>
      <c r="B629" s="207"/>
      <c r="C629" s="209" t="s">
        <v>845</v>
      </c>
      <c r="D629" s="209"/>
      <c r="E629" s="209"/>
      <c r="F629" s="209"/>
      <c r="G629" s="209"/>
      <c r="H629" s="204"/>
      <c r="I629" s="204"/>
      <c r="J629" s="204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5"/>
      <c r="Z629" s="205"/>
      <c r="AA629" s="205"/>
      <c r="AB629" s="205"/>
      <c r="AC629" s="205"/>
      <c r="AD629" s="205"/>
      <c r="AE629" s="205"/>
      <c r="AF629" s="205"/>
      <c r="AG629" s="205" t="s">
        <v>217</v>
      </c>
      <c r="AH629" s="205"/>
      <c r="AI629" s="205"/>
      <c r="AJ629" s="205"/>
      <c r="AK629" s="205"/>
      <c r="AL629" s="205"/>
      <c r="AM629" s="205"/>
      <c r="AN629" s="205"/>
      <c r="AO629" s="205"/>
      <c r="AP629" s="205"/>
      <c r="AQ629" s="205"/>
      <c r="AR629" s="205"/>
      <c r="AS629" s="205"/>
      <c r="AT629" s="205"/>
      <c r="AU629" s="205"/>
      <c r="AV629" s="205"/>
      <c r="AW629" s="205"/>
      <c r="AX629" s="205"/>
      <c r="AY629" s="205"/>
      <c r="AZ629" s="205"/>
      <c r="BA629" s="205"/>
      <c r="BB629" s="205"/>
      <c r="BC629" s="205"/>
      <c r="BD629" s="205"/>
      <c r="BE629" s="205"/>
      <c r="BF629" s="205"/>
      <c r="BG629" s="205"/>
      <c r="BH629" s="205"/>
    </row>
    <row r="630" customFormat="false" ht="12.75" hidden="false" customHeight="true" outlineLevel="1" collapsed="false">
      <c r="A630" s="206"/>
      <c r="B630" s="207"/>
      <c r="C630" s="209" t="s">
        <v>846</v>
      </c>
      <c r="D630" s="209"/>
      <c r="E630" s="209"/>
      <c r="F630" s="209"/>
      <c r="G630" s="209"/>
      <c r="H630" s="204"/>
      <c r="I630" s="204"/>
      <c r="J630" s="204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5"/>
      <c r="Z630" s="205"/>
      <c r="AA630" s="205"/>
      <c r="AB630" s="205"/>
      <c r="AC630" s="205"/>
      <c r="AD630" s="205"/>
      <c r="AE630" s="205"/>
      <c r="AF630" s="205"/>
      <c r="AG630" s="205" t="s">
        <v>217</v>
      </c>
      <c r="AH630" s="205"/>
      <c r="AI630" s="205"/>
      <c r="AJ630" s="205"/>
      <c r="AK630" s="205"/>
      <c r="AL630" s="205"/>
      <c r="AM630" s="205"/>
      <c r="AN630" s="205"/>
      <c r="AO630" s="205"/>
      <c r="AP630" s="205"/>
      <c r="AQ630" s="205"/>
      <c r="AR630" s="205"/>
      <c r="AS630" s="205"/>
      <c r="AT630" s="205"/>
      <c r="AU630" s="205"/>
      <c r="AV630" s="205"/>
      <c r="AW630" s="205"/>
      <c r="AX630" s="205"/>
      <c r="AY630" s="205"/>
      <c r="AZ630" s="205"/>
      <c r="BA630" s="205"/>
      <c r="BB630" s="205"/>
      <c r="BC630" s="205"/>
      <c r="BD630" s="205"/>
      <c r="BE630" s="205"/>
      <c r="BF630" s="205"/>
      <c r="BG630" s="205"/>
      <c r="BH630" s="205"/>
    </row>
    <row r="631" customFormat="false" ht="12.75" hidden="false" customHeight="false" outlineLevel="1" collapsed="false">
      <c r="A631" s="206"/>
      <c r="B631" s="207"/>
      <c r="C631" s="210" t="s">
        <v>851</v>
      </c>
      <c r="D631" s="211"/>
      <c r="E631" s="212"/>
      <c r="F631" s="204"/>
      <c r="G631" s="204"/>
      <c r="H631" s="204"/>
      <c r="I631" s="204"/>
      <c r="J631" s="204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5"/>
      <c r="Z631" s="205"/>
      <c r="AA631" s="205"/>
      <c r="AB631" s="205"/>
      <c r="AC631" s="205"/>
      <c r="AD631" s="205"/>
      <c r="AE631" s="205"/>
      <c r="AF631" s="205"/>
      <c r="AG631" s="205" t="s">
        <v>220</v>
      </c>
      <c r="AH631" s="205" t="n">
        <v>0</v>
      </c>
      <c r="AI631" s="205"/>
      <c r="AJ631" s="205"/>
      <c r="AK631" s="205"/>
      <c r="AL631" s="205"/>
      <c r="AM631" s="205"/>
      <c r="AN631" s="205"/>
      <c r="AO631" s="205"/>
      <c r="AP631" s="205"/>
      <c r="AQ631" s="205"/>
      <c r="AR631" s="205"/>
      <c r="AS631" s="205"/>
      <c r="AT631" s="205"/>
      <c r="AU631" s="205"/>
      <c r="AV631" s="205"/>
      <c r="AW631" s="205"/>
      <c r="AX631" s="205"/>
      <c r="AY631" s="205"/>
      <c r="AZ631" s="205"/>
      <c r="BA631" s="205"/>
      <c r="BB631" s="205"/>
      <c r="BC631" s="205"/>
      <c r="BD631" s="205"/>
      <c r="BE631" s="205"/>
      <c r="BF631" s="205"/>
      <c r="BG631" s="205"/>
      <c r="BH631" s="205"/>
    </row>
    <row r="632" customFormat="false" ht="12.75" hidden="false" customHeight="false" outlineLevel="1" collapsed="false">
      <c r="A632" s="206"/>
      <c r="B632" s="207"/>
      <c r="C632" s="210" t="s">
        <v>852</v>
      </c>
      <c r="D632" s="211"/>
      <c r="E632" s="212"/>
      <c r="F632" s="204"/>
      <c r="G632" s="204"/>
      <c r="H632" s="204"/>
      <c r="I632" s="204"/>
      <c r="J632" s="204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5"/>
      <c r="Z632" s="205"/>
      <c r="AA632" s="205"/>
      <c r="AB632" s="205"/>
      <c r="AC632" s="205"/>
      <c r="AD632" s="205"/>
      <c r="AE632" s="205"/>
      <c r="AF632" s="205"/>
      <c r="AG632" s="205" t="s">
        <v>220</v>
      </c>
      <c r="AH632" s="205" t="n">
        <v>0</v>
      </c>
      <c r="AI632" s="205"/>
      <c r="AJ632" s="205"/>
      <c r="AK632" s="205"/>
      <c r="AL632" s="205"/>
      <c r="AM632" s="205"/>
      <c r="AN632" s="205"/>
      <c r="AO632" s="205"/>
      <c r="AP632" s="205"/>
      <c r="AQ632" s="205"/>
      <c r="AR632" s="205"/>
      <c r="AS632" s="205"/>
      <c r="AT632" s="205"/>
      <c r="AU632" s="205"/>
      <c r="AV632" s="205"/>
      <c r="AW632" s="205"/>
      <c r="AX632" s="205"/>
      <c r="AY632" s="205"/>
      <c r="AZ632" s="205"/>
      <c r="BA632" s="205"/>
      <c r="BB632" s="205"/>
      <c r="BC632" s="205"/>
      <c r="BD632" s="205"/>
      <c r="BE632" s="205"/>
      <c r="BF632" s="205"/>
      <c r="BG632" s="205"/>
      <c r="BH632" s="205"/>
    </row>
    <row r="633" customFormat="false" ht="12.75" hidden="false" customHeight="false" outlineLevel="1" collapsed="false">
      <c r="A633" s="206"/>
      <c r="B633" s="207"/>
      <c r="C633" s="210" t="s">
        <v>853</v>
      </c>
      <c r="D633" s="211"/>
      <c r="E633" s="212" t="n">
        <v>7.98</v>
      </c>
      <c r="F633" s="204"/>
      <c r="G633" s="204"/>
      <c r="H633" s="204"/>
      <c r="I633" s="204"/>
      <c r="J633" s="204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5"/>
      <c r="Z633" s="205"/>
      <c r="AA633" s="205"/>
      <c r="AB633" s="205"/>
      <c r="AC633" s="205"/>
      <c r="AD633" s="205"/>
      <c r="AE633" s="205"/>
      <c r="AF633" s="205"/>
      <c r="AG633" s="205" t="s">
        <v>220</v>
      </c>
      <c r="AH633" s="205" t="n">
        <v>0</v>
      </c>
      <c r="AI633" s="205"/>
      <c r="AJ633" s="205"/>
      <c r="AK633" s="205"/>
      <c r="AL633" s="205"/>
      <c r="AM633" s="205"/>
      <c r="AN633" s="205"/>
      <c r="AO633" s="205"/>
      <c r="AP633" s="205"/>
      <c r="AQ633" s="205"/>
      <c r="AR633" s="205"/>
      <c r="AS633" s="205"/>
      <c r="AT633" s="205"/>
      <c r="AU633" s="205"/>
      <c r="AV633" s="205"/>
      <c r="AW633" s="205"/>
      <c r="AX633" s="205"/>
      <c r="AY633" s="205"/>
      <c r="AZ633" s="205"/>
      <c r="BA633" s="205"/>
      <c r="BB633" s="205"/>
      <c r="BC633" s="205"/>
      <c r="BD633" s="205"/>
      <c r="BE633" s="205"/>
      <c r="BF633" s="205"/>
      <c r="BG633" s="205"/>
      <c r="BH633" s="205"/>
    </row>
    <row r="634" customFormat="false" ht="22.5" hidden="false" customHeight="false" outlineLevel="1" collapsed="false">
      <c r="A634" s="196" t="n">
        <v>139</v>
      </c>
      <c r="B634" s="197" t="s">
        <v>854</v>
      </c>
      <c r="C634" s="198" t="s">
        <v>855</v>
      </c>
      <c r="D634" s="199" t="s">
        <v>343</v>
      </c>
      <c r="E634" s="200" t="n">
        <v>1</v>
      </c>
      <c r="F634" s="201"/>
      <c r="G634" s="202" t="n">
        <f aca="false">ROUND(E634*F634,2)</f>
        <v>0</v>
      </c>
      <c r="H634" s="201"/>
      <c r="I634" s="202" t="n">
        <f aca="false">ROUND(E634*H634,2)</f>
        <v>0</v>
      </c>
      <c r="J634" s="201"/>
      <c r="K634" s="202" t="n">
        <f aca="false">ROUND(E634*J634,2)</f>
        <v>0</v>
      </c>
      <c r="L634" s="202" t="n">
        <v>21</v>
      </c>
      <c r="M634" s="202" t="n">
        <f aca="false">G634*(1+L634/100)</f>
        <v>0</v>
      </c>
      <c r="N634" s="202" t="n">
        <v>0.00133</v>
      </c>
      <c r="O634" s="202" t="n">
        <f aca="false">ROUND(E634*N634,2)</f>
        <v>0</v>
      </c>
      <c r="P634" s="202" t="n">
        <v>0.33</v>
      </c>
      <c r="Q634" s="202" t="n">
        <f aca="false">ROUND(E634*P634,2)</f>
        <v>0.33</v>
      </c>
      <c r="R634" s="202" t="s">
        <v>813</v>
      </c>
      <c r="S634" s="202" t="s">
        <v>213</v>
      </c>
      <c r="T634" s="203" t="s">
        <v>213</v>
      </c>
      <c r="U634" s="204" t="n">
        <v>6.263</v>
      </c>
      <c r="V634" s="204" t="n">
        <f aca="false">ROUND(E634*U634,2)</f>
        <v>6.26</v>
      </c>
      <c r="W634" s="204"/>
      <c r="X634" s="204" t="s">
        <v>165</v>
      </c>
      <c r="Y634" s="205"/>
      <c r="Z634" s="205"/>
      <c r="AA634" s="205"/>
      <c r="AB634" s="205"/>
      <c r="AC634" s="205"/>
      <c r="AD634" s="205"/>
      <c r="AE634" s="205"/>
      <c r="AF634" s="205"/>
      <c r="AG634" s="205" t="s">
        <v>214</v>
      </c>
      <c r="AH634" s="205"/>
      <c r="AI634" s="205"/>
      <c r="AJ634" s="205"/>
      <c r="AK634" s="205"/>
      <c r="AL634" s="205"/>
      <c r="AM634" s="205"/>
      <c r="AN634" s="205"/>
      <c r="AO634" s="205"/>
      <c r="AP634" s="205"/>
      <c r="AQ634" s="205"/>
      <c r="AR634" s="205"/>
      <c r="AS634" s="205"/>
      <c r="AT634" s="205"/>
      <c r="AU634" s="205"/>
      <c r="AV634" s="205"/>
      <c r="AW634" s="205"/>
      <c r="AX634" s="205"/>
      <c r="AY634" s="205"/>
      <c r="AZ634" s="205"/>
      <c r="BA634" s="205"/>
      <c r="BB634" s="205"/>
      <c r="BC634" s="205"/>
      <c r="BD634" s="205"/>
      <c r="BE634" s="205"/>
      <c r="BF634" s="205"/>
      <c r="BG634" s="205"/>
      <c r="BH634" s="205"/>
    </row>
    <row r="635" customFormat="false" ht="12.75" hidden="false" customHeight="true" outlineLevel="1" collapsed="false">
      <c r="A635" s="206"/>
      <c r="B635" s="207"/>
      <c r="C635" s="208" t="s">
        <v>856</v>
      </c>
      <c r="D635" s="208"/>
      <c r="E635" s="208"/>
      <c r="F635" s="208"/>
      <c r="G635" s="208"/>
      <c r="H635" s="204"/>
      <c r="I635" s="204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5"/>
      <c r="Z635" s="205"/>
      <c r="AA635" s="205"/>
      <c r="AB635" s="205"/>
      <c r="AC635" s="205"/>
      <c r="AD635" s="205"/>
      <c r="AE635" s="205"/>
      <c r="AF635" s="205"/>
      <c r="AG635" s="205" t="s">
        <v>216</v>
      </c>
      <c r="AH635" s="205"/>
      <c r="AI635" s="205"/>
      <c r="AJ635" s="205"/>
      <c r="AK635" s="205"/>
      <c r="AL635" s="205"/>
      <c r="AM635" s="205"/>
      <c r="AN635" s="205"/>
      <c r="AO635" s="205"/>
      <c r="AP635" s="205"/>
      <c r="AQ635" s="205"/>
      <c r="AR635" s="205"/>
      <c r="AS635" s="205"/>
      <c r="AT635" s="205"/>
      <c r="AU635" s="205"/>
      <c r="AV635" s="205"/>
      <c r="AW635" s="205"/>
      <c r="AX635" s="205"/>
      <c r="AY635" s="205"/>
      <c r="AZ635" s="205"/>
      <c r="BA635" s="205"/>
      <c r="BB635" s="205"/>
      <c r="BC635" s="205"/>
      <c r="BD635" s="205"/>
      <c r="BE635" s="205"/>
      <c r="BF635" s="205"/>
      <c r="BG635" s="205"/>
      <c r="BH635" s="205"/>
    </row>
    <row r="636" customFormat="false" ht="12.75" hidden="false" customHeight="true" outlineLevel="1" collapsed="false">
      <c r="A636" s="206"/>
      <c r="B636" s="207"/>
      <c r="C636" s="209" t="s">
        <v>856</v>
      </c>
      <c r="D636" s="209"/>
      <c r="E636" s="209"/>
      <c r="F636" s="209"/>
      <c r="G636" s="209"/>
      <c r="H636" s="204"/>
      <c r="I636" s="204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5"/>
      <c r="Z636" s="205"/>
      <c r="AA636" s="205"/>
      <c r="AB636" s="205"/>
      <c r="AC636" s="205"/>
      <c r="AD636" s="205"/>
      <c r="AE636" s="205"/>
      <c r="AF636" s="205"/>
      <c r="AG636" s="205" t="s">
        <v>217</v>
      </c>
      <c r="AH636" s="205"/>
      <c r="AI636" s="205"/>
      <c r="AJ636" s="205"/>
      <c r="AK636" s="205"/>
      <c r="AL636" s="205"/>
      <c r="AM636" s="205"/>
      <c r="AN636" s="205"/>
      <c r="AO636" s="205"/>
      <c r="AP636" s="205"/>
      <c r="AQ636" s="205"/>
      <c r="AR636" s="205"/>
      <c r="AS636" s="205"/>
      <c r="AT636" s="205"/>
      <c r="AU636" s="205"/>
      <c r="AV636" s="205"/>
      <c r="AW636" s="205"/>
      <c r="AX636" s="205"/>
      <c r="AY636" s="205"/>
      <c r="AZ636" s="205"/>
      <c r="BA636" s="205"/>
      <c r="BB636" s="205"/>
      <c r="BC636" s="205"/>
      <c r="BD636" s="205"/>
      <c r="BE636" s="205"/>
      <c r="BF636" s="205"/>
      <c r="BG636" s="205"/>
      <c r="BH636" s="205"/>
    </row>
    <row r="637" customFormat="false" ht="12.75" hidden="false" customHeight="true" outlineLevel="1" collapsed="false">
      <c r="A637" s="206"/>
      <c r="B637" s="207"/>
      <c r="C637" s="209" t="s">
        <v>846</v>
      </c>
      <c r="D637" s="209"/>
      <c r="E637" s="209"/>
      <c r="F637" s="209"/>
      <c r="G637" s="209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5"/>
      <c r="Z637" s="205"/>
      <c r="AA637" s="205"/>
      <c r="AB637" s="205"/>
      <c r="AC637" s="205"/>
      <c r="AD637" s="205"/>
      <c r="AE637" s="205"/>
      <c r="AF637" s="205"/>
      <c r="AG637" s="205" t="s">
        <v>217</v>
      </c>
      <c r="AH637" s="205"/>
      <c r="AI637" s="205"/>
      <c r="AJ637" s="205"/>
      <c r="AK637" s="205"/>
      <c r="AL637" s="205"/>
      <c r="AM637" s="205"/>
      <c r="AN637" s="205"/>
      <c r="AO637" s="205"/>
      <c r="AP637" s="205"/>
      <c r="AQ637" s="205"/>
      <c r="AR637" s="205"/>
      <c r="AS637" s="205"/>
      <c r="AT637" s="205"/>
      <c r="AU637" s="205"/>
      <c r="AV637" s="205"/>
      <c r="AW637" s="205"/>
      <c r="AX637" s="205"/>
      <c r="AY637" s="205"/>
      <c r="AZ637" s="205"/>
      <c r="BA637" s="205"/>
      <c r="BB637" s="205"/>
      <c r="BC637" s="205"/>
      <c r="BD637" s="205"/>
      <c r="BE637" s="205"/>
      <c r="BF637" s="205"/>
      <c r="BG637" s="205"/>
      <c r="BH637" s="205"/>
    </row>
    <row r="638" customFormat="false" ht="12.75" hidden="false" customHeight="false" outlineLevel="1" collapsed="false">
      <c r="A638" s="206"/>
      <c r="B638" s="207"/>
      <c r="C638" s="210" t="s">
        <v>857</v>
      </c>
      <c r="D638" s="211"/>
      <c r="E638" s="212"/>
      <c r="F638" s="204"/>
      <c r="G638" s="204"/>
      <c r="H638" s="204"/>
      <c r="I638" s="204"/>
      <c r="J638" s="204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5"/>
      <c r="Z638" s="205"/>
      <c r="AA638" s="205"/>
      <c r="AB638" s="205"/>
      <c r="AC638" s="205"/>
      <c r="AD638" s="205"/>
      <c r="AE638" s="205"/>
      <c r="AF638" s="205"/>
      <c r="AG638" s="205" t="s">
        <v>220</v>
      </c>
      <c r="AH638" s="205" t="n">
        <v>0</v>
      </c>
      <c r="AI638" s="205"/>
      <c r="AJ638" s="205"/>
      <c r="AK638" s="205"/>
      <c r="AL638" s="205"/>
      <c r="AM638" s="205"/>
      <c r="AN638" s="205"/>
      <c r="AO638" s="205"/>
      <c r="AP638" s="205"/>
      <c r="AQ638" s="205"/>
      <c r="AR638" s="205"/>
      <c r="AS638" s="205"/>
      <c r="AT638" s="205"/>
      <c r="AU638" s="205"/>
      <c r="AV638" s="205"/>
      <c r="AW638" s="205"/>
      <c r="AX638" s="205"/>
      <c r="AY638" s="205"/>
      <c r="AZ638" s="205"/>
      <c r="BA638" s="205"/>
      <c r="BB638" s="205"/>
      <c r="BC638" s="205"/>
      <c r="BD638" s="205"/>
      <c r="BE638" s="205"/>
      <c r="BF638" s="205"/>
      <c r="BG638" s="205"/>
      <c r="BH638" s="205"/>
    </row>
    <row r="639" customFormat="false" ht="12.75" hidden="false" customHeight="false" outlineLevel="1" collapsed="false">
      <c r="A639" s="206"/>
      <c r="B639" s="207"/>
      <c r="C639" s="210" t="s">
        <v>69</v>
      </c>
      <c r="D639" s="211"/>
      <c r="E639" s="212" t="n">
        <v>1</v>
      </c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5"/>
      <c r="Z639" s="205"/>
      <c r="AA639" s="205"/>
      <c r="AB639" s="205"/>
      <c r="AC639" s="205"/>
      <c r="AD639" s="205"/>
      <c r="AE639" s="205"/>
      <c r="AF639" s="205"/>
      <c r="AG639" s="205" t="s">
        <v>220</v>
      </c>
      <c r="AH639" s="205" t="n">
        <v>0</v>
      </c>
      <c r="AI639" s="205"/>
      <c r="AJ639" s="205"/>
      <c r="AK639" s="205"/>
      <c r="AL639" s="205"/>
      <c r="AM639" s="205"/>
      <c r="AN639" s="205"/>
      <c r="AO639" s="205"/>
      <c r="AP639" s="205"/>
      <c r="AQ639" s="205"/>
      <c r="AR639" s="205"/>
      <c r="AS639" s="205"/>
      <c r="AT639" s="205"/>
      <c r="AU639" s="205"/>
      <c r="AV639" s="205"/>
      <c r="AW639" s="205"/>
      <c r="AX639" s="205"/>
      <c r="AY639" s="205"/>
      <c r="AZ639" s="205"/>
      <c r="BA639" s="205"/>
      <c r="BB639" s="205"/>
      <c r="BC639" s="205"/>
      <c r="BD639" s="205"/>
      <c r="BE639" s="205"/>
      <c r="BF639" s="205"/>
      <c r="BG639" s="205"/>
      <c r="BH639" s="205"/>
    </row>
    <row r="640" customFormat="false" ht="12.75" hidden="false" customHeight="false" outlineLevel="1" collapsed="false">
      <c r="A640" s="196" t="n">
        <v>140</v>
      </c>
      <c r="B640" s="197" t="s">
        <v>858</v>
      </c>
      <c r="C640" s="198" t="s">
        <v>859</v>
      </c>
      <c r="D640" s="199" t="s">
        <v>211</v>
      </c>
      <c r="E640" s="200" t="n">
        <v>3.168</v>
      </c>
      <c r="F640" s="201"/>
      <c r="G640" s="202" t="n">
        <f aca="false">ROUND(E640*F640,2)</f>
        <v>0</v>
      </c>
      <c r="H640" s="201"/>
      <c r="I640" s="202" t="n">
        <f aca="false">ROUND(E640*H640,2)</f>
        <v>0</v>
      </c>
      <c r="J640" s="201"/>
      <c r="K640" s="202" t="n">
        <f aca="false">ROUND(E640*J640,2)</f>
        <v>0</v>
      </c>
      <c r="L640" s="202" t="n">
        <v>21</v>
      </c>
      <c r="M640" s="202" t="n">
        <f aca="false">G640*(1+L640/100)</f>
        <v>0</v>
      </c>
      <c r="N640" s="202" t="n">
        <v>0</v>
      </c>
      <c r="O640" s="202" t="n">
        <f aca="false">ROUND(E640*N640,2)</f>
        <v>0</v>
      </c>
      <c r="P640" s="202" t="n">
        <v>1.8</v>
      </c>
      <c r="Q640" s="202" t="n">
        <f aca="false">ROUND(E640*P640,2)</f>
        <v>5.7</v>
      </c>
      <c r="R640" s="202" t="s">
        <v>813</v>
      </c>
      <c r="S640" s="202" t="s">
        <v>213</v>
      </c>
      <c r="T640" s="203" t="s">
        <v>213</v>
      </c>
      <c r="U640" s="204" t="n">
        <v>5.643</v>
      </c>
      <c r="V640" s="204" t="n">
        <f aca="false">ROUND(E640*U640,2)</f>
        <v>17.88</v>
      </c>
      <c r="W640" s="204"/>
      <c r="X640" s="204" t="s">
        <v>165</v>
      </c>
      <c r="Y640" s="205"/>
      <c r="Z640" s="205"/>
      <c r="AA640" s="205"/>
      <c r="AB640" s="205"/>
      <c r="AC640" s="205"/>
      <c r="AD640" s="205"/>
      <c r="AE640" s="205"/>
      <c r="AF640" s="205"/>
      <c r="AG640" s="205" t="s">
        <v>214</v>
      </c>
      <c r="AH640" s="205"/>
      <c r="AI640" s="205"/>
      <c r="AJ640" s="205"/>
      <c r="AK640" s="205"/>
      <c r="AL640" s="205"/>
      <c r="AM640" s="205"/>
      <c r="AN640" s="205"/>
      <c r="AO640" s="205"/>
      <c r="AP640" s="205"/>
      <c r="AQ640" s="205"/>
      <c r="AR640" s="205"/>
      <c r="AS640" s="205"/>
      <c r="AT640" s="205"/>
      <c r="AU640" s="205"/>
      <c r="AV640" s="205"/>
      <c r="AW640" s="205"/>
      <c r="AX640" s="205"/>
      <c r="AY640" s="205"/>
      <c r="AZ640" s="205"/>
      <c r="BA640" s="205"/>
      <c r="BB640" s="205"/>
      <c r="BC640" s="205"/>
      <c r="BD640" s="205"/>
      <c r="BE640" s="205"/>
      <c r="BF640" s="205"/>
      <c r="BG640" s="205"/>
      <c r="BH640" s="205"/>
    </row>
    <row r="641" customFormat="false" ht="12.75" hidden="false" customHeight="true" outlineLevel="1" collapsed="false">
      <c r="A641" s="206"/>
      <c r="B641" s="207"/>
      <c r="C641" s="208" t="s">
        <v>860</v>
      </c>
      <c r="D641" s="208"/>
      <c r="E641" s="208"/>
      <c r="F641" s="208"/>
      <c r="G641" s="208"/>
      <c r="H641" s="204"/>
      <c r="I641" s="204"/>
      <c r="J641" s="204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5"/>
      <c r="Z641" s="205"/>
      <c r="AA641" s="205"/>
      <c r="AB641" s="205"/>
      <c r="AC641" s="205"/>
      <c r="AD641" s="205"/>
      <c r="AE641" s="205"/>
      <c r="AF641" s="205"/>
      <c r="AG641" s="205" t="s">
        <v>216</v>
      </c>
      <c r="AH641" s="205"/>
      <c r="AI641" s="205"/>
      <c r="AJ641" s="205"/>
      <c r="AK641" s="205"/>
      <c r="AL641" s="205"/>
      <c r="AM641" s="205"/>
      <c r="AN641" s="205"/>
      <c r="AO641" s="205"/>
      <c r="AP641" s="205"/>
      <c r="AQ641" s="205"/>
      <c r="AR641" s="205"/>
      <c r="AS641" s="205"/>
      <c r="AT641" s="205"/>
      <c r="AU641" s="205"/>
      <c r="AV641" s="205"/>
      <c r="AW641" s="205"/>
      <c r="AX641" s="205"/>
      <c r="AY641" s="205"/>
      <c r="AZ641" s="205"/>
      <c r="BA641" s="205"/>
      <c r="BB641" s="205"/>
      <c r="BC641" s="205"/>
      <c r="BD641" s="205"/>
      <c r="BE641" s="205"/>
      <c r="BF641" s="205"/>
      <c r="BG641" s="205"/>
      <c r="BH641" s="205"/>
    </row>
    <row r="642" customFormat="false" ht="12.75" hidden="false" customHeight="true" outlineLevel="1" collapsed="false">
      <c r="A642" s="206"/>
      <c r="B642" s="207"/>
      <c r="C642" s="209" t="s">
        <v>860</v>
      </c>
      <c r="D642" s="209"/>
      <c r="E642" s="209"/>
      <c r="F642" s="209"/>
      <c r="G642" s="209"/>
      <c r="H642" s="204"/>
      <c r="I642" s="204"/>
      <c r="J642" s="204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5"/>
      <c r="Z642" s="205"/>
      <c r="AA642" s="205"/>
      <c r="AB642" s="205"/>
      <c r="AC642" s="205"/>
      <c r="AD642" s="205"/>
      <c r="AE642" s="205"/>
      <c r="AF642" s="205"/>
      <c r="AG642" s="205" t="s">
        <v>217</v>
      </c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05"/>
      <c r="AT642" s="205"/>
      <c r="AU642" s="205"/>
      <c r="AV642" s="205"/>
      <c r="AW642" s="205"/>
      <c r="AX642" s="205"/>
      <c r="AY642" s="205"/>
      <c r="AZ642" s="205"/>
      <c r="BA642" s="205"/>
      <c r="BB642" s="205"/>
      <c r="BC642" s="205"/>
      <c r="BD642" s="205"/>
      <c r="BE642" s="205"/>
      <c r="BF642" s="205"/>
      <c r="BG642" s="205"/>
      <c r="BH642" s="205"/>
    </row>
    <row r="643" customFormat="false" ht="12.75" hidden="false" customHeight="false" outlineLevel="1" collapsed="false">
      <c r="A643" s="206"/>
      <c r="B643" s="207"/>
      <c r="C643" s="210" t="s">
        <v>861</v>
      </c>
      <c r="D643" s="211"/>
      <c r="E643" s="212"/>
      <c r="F643" s="204"/>
      <c r="G643" s="204"/>
      <c r="H643" s="204"/>
      <c r="I643" s="204"/>
      <c r="J643" s="204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5"/>
      <c r="Z643" s="205"/>
      <c r="AA643" s="205"/>
      <c r="AB643" s="205"/>
      <c r="AC643" s="205"/>
      <c r="AD643" s="205"/>
      <c r="AE643" s="205"/>
      <c r="AF643" s="205"/>
      <c r="AG643" s="205" t="s">
        <v>220</v>
      </c>
      <c r="AH643" s="205" t="n">
        <v>0</v>
      </c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05"/>
      <c r="AT643" s="205"/>
      <c r="AU643" s="205"/>
      <c r="AV643" s="205"/>
      <c r="AW643" s="205"/>
      <c r="AX643" s="205"/>
      <c r="AY643" s="205"/>
      <c r="AZ643" s="205"/>
      <c r="BA643" s="205"/>
      <c r="BB643" s="205"/>
      <c r="BC643" s="205"/>
      <c r="BD643" s="205"/>
      <c r="BE643" s="205"/>
      <c r="BF643" s="205"/>
      <c r="BG643" s="205"/>
      <c r="BH643" s="205"/>
    </row>
    <row r="644" customFormat="false" ht="12.75" hidden="false" customHeight="false" outlineLevel="1" collapsed="false">
      <c r="A644" s="206"/>
      <c r="B644" s="207"/>
      <c r="C644" s="210" t="s">
        <v>862</v>
      </c>
      <c r="D644" s="211"/>
      <c r="E644" s="212" t="n">
        <v>3.17</v>
      </c>
      <c r="F644" s="204"/>
      <c r="G644" s="204"/>
      <c r="H644" s="204"/>
      <c r="I644" s="204"/>
      <c r="J644" s="204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5"/>
      <c r="Z644" s="205"/>
      <c r="AA644" s="205"/>
      <c r="AB644" s="205"/>
      <c r="AC644" s="205"/>
      <c r="AD644" s="205"/>
      <c r="AE644" s="205"/>
      <c r="AF644" s="205"/>
      <c r="AG644" s="205" t="s">
        <v>220</v>
      </c>
      <c r="AH644" s="205" t="n">
        <v>0</v>
      </c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</row>
    <row r="645" customFormat="false" ht="22.5" hidden="false" customHeight="false" outlineLevel="1" collapsed="false">
      <c r="A645" s="196" t="n">
        <v>141</v>
      </c>
      <c r="B645" s="197" t="s">
        <v>863</v>
      </c>
      <c r="C645" s="198" t="s">
        <v>864</v>
      </c>
      <c r="D645" s="199" t="s">
        <v>211</v>
      </c>
      <c r="E645" s="200" t="n">
        <v>4.704</v>
      </c>
      <c r="F645" s="201"/>
      <c r="G645" s="202" t="n">
        <f aca="false">ROUND(E645*F645,2)</f>
        <v>0</v>
      </c>
      <c r="H645" s="201"/>
      <c r="I645" s="202" t="n">
        <f aca="false">ROUND(E645*H645,2)</f>
        <v>0</v>
      </c>
      <c r="J645" s="201"/>
      <c r="K645" s="202" t="n">
        <f aca="false">ROUND(E645*J645,2)</f>
        <v>0</v>
      </c>
      <c r="L645" s="202" t="n">
        <v>21</v>
      </c>
      <c r="M645" s="202" t="n">
        <f aca="false">G645*(1+L645/100)</f>
        <v>0</v>
      </c>
      <c r="N645" s="202" t="n">
        <v>0</v>
      </c>
      <c r="O645" s="202" t="n">
        <f aca="false">ROUND(E645*N645,2)</f>
        <v>0</v>
      </c>
      <c r="P645" s="202" t="n">
        <v>2.1</v>
      </c>
      <c r="Q645" s="202" t="n">
        <f aca="false">ROUND(E645*P645,2)</f>
        <v>9.88</v>
      </c>
      <c r="R645" s="202" t="s">
        <v>813</v>
      </c>
      <c r="S645" s="202" t="s">
        <v>213</v>
      </c>
      <c r="T645" s="203" t="s">
        <v>213</v>
      </c>
      <c r="U645" s="204" t="n">
        <v>19.206</v>
      </c>
      <c r="V645" s="204" t="n">
        <f aca="false">ROUND(E645*U645,2)</f>
        <v>90.35</v>
      </c>
      <c r="W645" s="204"/>
      <c r="X645" s="204" t="s">
        <v>165</v>
      </c>
      <c r="Y645" s="205"/>
      <c r="Z645" s="205"/>
      <c r="AA645" s="205"/>
      <c r="AB645" s="205"/>
      <c r="AC645" s="205"/>
      <c r="AD645" s="205"/>
      <c r="AE645" s="205"/>
      <c r="AF645" s="205"/>
      <c r="AG645" s="205" t="s">
        <v>214</v>
      </c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</row>
    <row r="646" customFormat="false" ht="12.75" hidden="false" customHeight="true" outlineLevel="1" collapsed="false">
      <c r="A646" s="206"/>
      <c r="B646" s="207"/>
      <c r="C646" s="208" t="s">
        <v>860</v>
      </c>
      <c r="D646" s="208"/>
      <c r="E646" s="208"/>
      <c r="F646" s="208"/>
      <c r="G646" s="208"/>
      <c r="H646" s="204"/>
      <c r="I646" s="204"/>
      <c r="J646" s="204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5"/>
      <c r="Z646" s="205"/>
      <c r="AA646" s="205"/>
      <c r="AB646" s="205"/>
      <c r="AC646" s="205"/>
      <c r="AD646" s="205"/>
      <c r="AE646" s="205"/>
      <c r="AF646" s="205"/>
      <c r="AG646" s="205" t="s">
        <v>216</v>
      </c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</row>
    <row r="647" customFormat="false" ht="12.75" hidden="false" customHeight="true" outlineLevel="1" collapsed="false">
      <c r="A647" s="206"/>
      <c r="B647" s="207"/>
      <c r="C647" s="209" t="s">
        <v>860</v>
      </c>
      <c r="D647" s="209"/>
      <c r="E647" s="209"/>
      <c r="F647" s="209"/>
      <c r="G647" s="209"/>
      <c r="H647" s="204"/>
      <c r="I647" s="204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5"/>
      <c r="Z647" s="205"/>
      <c r="AA647" s="205"/>
      <c r="AB647" s="205"/>
      <c r="AC647" s="205"/>
      <c r="AD647" s="205"/>
      <c r="AE647" s="205"/>
      <c r="AF647" s="205"/>
      <c r="AG647" s="205" t="s">
        <v>217</v>
      </c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</row>
    <row r="648" customFormat="false" ht="12.75" hidden="false" customHeight="false" outlineLevel="1" collapsed="false">
      <c r="A648" s="206"/>
      <c r="B648" s="207"/>
      <c r="C648" s="210" t="s">
        <v>865</v>
      </c>
      <c r="D648" s="211"/>
      <c r="E648" s="212"/>
      <c r="F648" s="204"/>
      <c r="G648" s="204"/>
      <c r="H648" s="204"/>
      <c r="I648" s="204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5"/>
      <c r="Z648" s="205"/>
      <c r="AA648" s="205"/>
      <c r="AB648" s="205"/>
      <c r="AC648" s="205"/>
      <c r="AD648" s="205"/>
      <c r="AE648" s="205"/>
      <c r="AF648" s="205"/>
      <c r="AG648" s="205" t="s">
        <v>220</v>
      </c>
      <c r="AH648" s="205" t="n">
        <v>0</v>
      </c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</row>
    <row r="649" customFormat="false" ht="12.75" hidden="false" customHeight="false" outlineLevel="1" collapsed="false">
      <c r="A649" s="206"/>
      <c r="B649" s="207"/>
      <c r="C649" s="210" t="s">
        <v>866</v>
      </c>
      <c r="D649" s="211"/>
      <c r="E649" s="212" t="n">
        <v>4.7</v>
      </c>
      <c r="F649" s="204"/>
      <c r="G649" s="204"/>
      <c r="H649" s="204"/>
      <c r="I649" s="204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5"/>
      <c r="Z649" s="205"/>
      <c r="AA649" s="205"/>
      <c r="AB649" s="205"/>
      <c r="AC649" s="205"/>
      <c r="AD649" s="205"/>
      <c r="AE649" s="205"/>
      <c r="AF649" s="205"/>
      <c r="AG649" s="205" t="s">
        <v>220</v>
      </c>
      <c r="AH649" s="205" t="n">
        <v>0</v>
      </c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</row>
    <row r="650" customFormat="false" ht="22.5" hidden="false" customHeight="false" outlineLevel="1" collapsed="false">
      <c r="A650" s="196" t="n">
        <v>142</v>
      </c>
      <c r="B650" s="197" t="s">
        <v>867</v>
      </c>
      <c r="C650" s="198" t="s">
        <v>868</v>
      </c>
      <c r="D650" s="199" t="s">
        <v>211</v>
      </c>
      <c r="E650" s="200" t="n">
        <v>5.28</v>
      </c>
      <c r="F650" s="201"/>
      <c r="G650" s="202" t="n">
        <f aca="false">ROUND(E650*F650,2)</f>
        <v>0</v>
      </c>
      <c r="H650" s="201"/>
      <c r="I650" s="202" t="n">
        <f aca="false">ROUND(E650*H650,2)</f>
        <v>0</v>
      </c>
      <c r="J650" s="201"/>
      <c r="K650" s="202" t="n">
        <f aca="false">ROUND(E650*J650,2)</f>
        <v>0</v>
      </c>
      <c r="L650" s="202" t="n">
        <v>21</v>
      </c>
      <c r="M650" s="202" t="n">
        <f aca="false">G650*(1+L650/100)</f>
        <v>0</v>
      </c>
      <c r="N650" s="202" t="n">
        <v>0.00139</v>
      </c>
      <c r="O650" s="202" t="n">
        <f aca="false">ROUND(E650*N650,2)</f>
        <v>0.01</v>
      </c>
      <c r="P650" s="202" t="n">
        <v>1.8</v>
      </c>
      <c r="Q650" s="202" t="n">
        <f aca="false">ROUND(E650*P650,2)</f>
        <v>9.5</v>
      </c>
      <c r="R650" s="202" t="s">
        <v>813</v>
      </c>
      <c r="S650" s="202" t="s">
        <v>213</v>
      </c>
      <c r="T650" s="203" t="s">
        <v>213</v>
      </c>
      <c r="U650" s="204" t="n">
        <v>12.256</v>
      </c>
      <c r="V650" s="204" t="n">
        <f aca="false">ROUND(E650*U650,2)</f>
        <v>64.71</v>
      </c>
      <c r="W650" s="204"/>
      <c r="X650" s="204" t="s">
        <v>165</v>
      </c>
      <c r="Y650" s="205"/>
      <c r="Z650" s="205"/>
      <c r="AA650" s="205"/>
      <c r="AB650" s="205"/>
      <c r="AC650" s="205"/>
      <c r="AD650" s="205"/>
      <c r="AE650" s="205"/>
      <c r="AF650" s="205"/>
      <c r="AG650" s="205" t="s">
        <v>214</v>
      </c>
      <c r="AH650" s="205"/>
      <c r="AI650" s="205"/>
      <c r="AJ650" s="205"/>
      <c r="AK650" s="205"/>
      <c r="AL650" s="205"/>
      <c r="AM650" s="205"/>
      <c r="AN650" s="205"/>
      <c r="AO650" s="205"/>
      <c r="AP650" s="205"/>
      <c r="AQ650" s="205"/>
      <c r="AR650" s="205"/>
      <c r="AS650" s="205"/>
      <c r="AT650" s="205"/>
      <c r="AU650" s="205"/>
      <c r="AV650" s="205"/>
      <c r="AW650" s="205"/>
      <c r="AX650" s="205"/>
      <c r="AY650" s="205"/>
      <c r="AZ650" s="205"/>
      <c r="BA650" s="205"/>
      <c r="BB650" s="205"/>
      <c r="BC650" s="205"/>
      <c r="BD650" s="205"/>
      <c r="BE650" s="205"/>
      <c r="BF650" s="205"/>
      <c r="BG650" s="205"/>
      <c r="BH650" s="205"/>
    </row>
    <row r="651" customFormat="false" ht="12.75" hidden="false" customHeight="true" outlineLevel="1" collapsed="false">
      <c r="A651" s="206"/>
      <c r="B651" s="207"/>
      <c r="C651" s="222" t="s">
        <v>846</v>
      </c>
      <c r="D651" s="222"/>
      <c r="E651" s="222"/>
      <c r="F651" s="222"/>
      <c r="G651" s="222"/>
      <c r="H651" s="204"/>
      <c r="I651" s="204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5"/>
      <c r="Z651" s="205"/>
      <c r="AA651" s="205"/>
      <c r="AB651" s="205"/>
      <c r="AC651" s="205"/>
      <c r="AD651" s="205"/>
      <c r="AE651" s="205"/>
      <c r="AF651" s="205"/>
      <c r="AG651" s="205" t="s">
        <v>217</v>
      </c>
      <c r="AH651" s="205"/>
      <c r="AI651" s="205"/>
      <c r="AJ651" s="205"/>
      <c r="AK651" s="205"/>
      <c r="AL651" s="205"/>
      <c r="AM651" s="205"/>
      <c r="AN651" s="205"/>
      <c r="AO651" s="205"/>
      <c r="AP651" s="205"/>
      <c r="AQ651" s="205"/>
      <c r="AR651" s="205"/>
      <c r="AS651" s="205"/>
      <c r="AT651" s="205"/>
      <c r="AU651" s="205"/>
      <c r="AV651" s="205"/>
      <c r="AW651" s="205"/>
      <c r="AX651" s="205"/>
      <c r="AY651" s="205"/>
      <c r="AZ651" s="205"/>
      <c r="BA651" s="205"/>
      <c r="BB651" s="205"/>
      <c r="BC651" s="205"/>
      <c r="BD651" s="205"/>
      <c r="BE651" s="205"/>
      <c r="BF651" s="205"/>
      <c r="BG651" s="205"/>
      <c r="BH651" s="205"/>
    </row>
    <row r="652" customFormat="false" ht="12.75" hidden="false" customHeight="false" outlineLevel="1" collapsed="false">
      <c r="A652" s="206"/>
      <c r="B652" s="207"/>
      <c r="C652" s="210" t="s">
        <v>869</v>
      </c>
      <c r="D652" s="211"/>
      <c r="E652" s="212"/>
      <c r="F652" s="204"/>
      <c r="G652" s="204"/>
      <c r="H652" s="204"/>
      <c r="I652" s="204"/>
      <c r="J652" s="204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5"/>
      <c r="Z652" s="205"/>
      <c r="AA652" s="205"/>
      <c r="AB652" s="205"/>
      <c r="AC652" s="205"/>
      <c r="AD652" s="205"/>
      <c r="AE652" s="205"/>
      <c r="AF652" s="205"/>
      <c r="AG652" s="205" t="s">
        <v>220</v>
      </c>
      <c r="AH652" s="205" t="n">
        <v>0</v>
      </c>
      <c r="AI652" s="205"/>
      <c r="AJ652" s="205"/>
      <c r="AK652" s="205"/>
      <c r="AL652" s="205"/>
      <c r="AM652" s="205"/>
      <c r="AN652" s="205"/>
      <c r="AO652" s="205"/>
      <c r="AP652" s="205"/>
      <c r="AQ652" s="205"/>
      <c r="AR652" s="205"/>
      <c r="AS652" s="205"/>
      <c r="AT652" s="205"/>
      <c r="AU652" s="205"/>
      <c r="AV652" s="205"/>
      <c r="AW652" s="205"/>
      <c r="AX652" s="205"/>
      <c r="AY652" s="205"/>
      <c r="AZ652" s="205"/>
      <c r="BA652" s="205"/>
      <c r="BB652" s="205"/>
      <c r="BC652" s="205"/>
      <c r="BD652" s="205"/>
      <c r="BE652" s="205"/>
      <c r="BF652" s="205"/>
      <c r="BG652" s="205"/>
      <c r="BH652" s="205"/>
    </row>
    <row r="653" customFormat="false" ht="12.75" hidden="false" customHeight="false" outlineLevel="1" collapsed="false">
      <c r="A653" s="206"/>
      <c r="B653" s="207"/>
      <c r="C653" s="210" t="s">
        <v>870</v>
      </c>
      <c r="D653" s="211"/>
      <c r="E653" s="212" t="n">
        <v>5.28</v>
      </c>
      <c r="F653" s="204"/>
      <c r="G653" s="204"/>
      <c r="H653" s="204"/>
      <c r="I653" s="204"/>
      <c r="J653" s="204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5"/>
      <c r="Z653" s="205"/>
      <c r="AA653" s="205"/>
      <c r="AB653" s="205"/>
      <c r="AC653" s="205"/>
      <c r="AD653" s="205"/>
      <c r="AE653" s="205"/>
      <c r="AF653" s="205"/>
      <c r="AG653" s="205" t="s">
        <v>220</v>
      </c>
      <c r="AH653" s="205" t="n">
        <v>0</v>
      </c>
      <c r="AI653" s="205"/>
      <c r="AJ653" s="205"/>
      <c r="AK653" s="205"/>
      <c r="AL653" s="205"/>
      <c r="AM653" s="205"/>
      <c r="AN653" s="205"/>
      <c r="AO653" s="205"/>
      <c r="AP653" s="205"/>
      <c r="AQ653" s="205"/>
      <c r="AR653" s="205"/>
      <c r="AS653" s="205"/>
      <c r="AT653" s="205"/>
      <c r="AU653" s="205"/>
      <c r="AV653" s="205"/>
      <c r="AW653" s="205"/>
      <c r="AX653" s="205"/>
      <c r="AY653" s="205"/>
      <c r="AZ653" s="205"/>
      <c r="BA653" s="205"/>
      <c r="BB653" s="205"/>
      <c r="BC653" s="205"/>
      <c r="BD653" s="205"/>
      <c r="BE653" s="205"/>
      <c r="BF653" s="205"/>
      <c r="BG653" s="205"/>
      <c r="BH653" s="205"/>
    </row>
    <row r="654" customFormat="false" ht="22.5" hidden="false" customHeight="false" outlineLevel="1" collapsed="false">
      <c r="A654" s="196" t="n">
        <v>143</v>
      </c>
      <c r="B654" s="197" t="s">
        <v>871</v>
      </c>
      <c r="C654" s="198" t="s">
        <v>872</v>
      </c>
      <c r="D654" s="199" t="s">
        <v>380</v>
      </c>
      <c r="E654" s="200" t="n">
        <v>3</v>
      </c>
      <c r="F654" s="201"/>
      <c r="G654" s="202" t="n">
        <f aca="false">ROUND(E654*F654,2)</f>
        <v>0</v>
      </c>
      <c r="H654" s="201"/>
      <c r="I654" s="202" t="n">
        <f aca="false">ROUND(E654*H654,2)</f>
        <v>0</v>
      </c>
      <c r="J654" s="201"/>
      <c r="K654" s="202" t="n">
        <f aca="false">ROUND(E654*J654,2)</f>
        <v>0</v>
      </c>
      <c r="L654" s="202" t="n">
        <v>21</v>
      </c>
      <c r="M654" s="202" t="n">
        <f aca="false">G654*(1+L654/100)</f>
        <v>0</v>
      </c>
      <c r="N654" s="202" t="n">
        <v>0.00049</v>
      </c>
      <c r="O654" s="202" t="n">
        <f aca="false">ROUND(E654*N654,2)</f>
        <v>0</v>
      </c>
      <c r="P654" s="202" t="n">
        <v>0.054</v>
      </c>
      <c r="Q654" s="202" t="n">
        <f aca="false">ROUND(E654*P654,2)</f>
        <v>0.16</v>
      </c>
      <c r="R654" s="202" t="s">
        <v>813</v>
      </c>
      <c r="S654" s="202" t="s">
        <v>213</v>
      </c>
      <c r="T654" s="203" t="s">
        <v>213</v>
      </c>
      <c r="U654" s="204" t="n">
        <v>0.729</v>
      </c>
      <c r="V654" s="204" t="n">
        <f aca="false">ROUND(E654*U654,2)</f>
        <v>2.19</v>
      </c>
      <c r="W654" s="204"/>
      <c r="X654" s="204" t="s">
        <v>165</v>
      </c>
      <c r="Y654" s="205"/>
      <c r="Z654" s="205"/>
      <c r="AA654" s="205"/>
      <c r="AB654" s="205"/>
      <c r="AC654" s="205"/>
      <c r="AD654" s="205"/>
      <c r="AE654" s="205"/>
      <c r="AF654" s="205"/>
      <c r="AG654" s="205" t="s">
        <v>214</v>
      </c>
      <c r="AH654" s="205"/>
      <c r="AI654" s="205"/>
      <c r="AJ654" s="205"/>
      <c r="AK654" s="205"/>
      <c r="AL654" s="205"/>
      <c r="AM654" s="205"/>
      <c r="AN654" s="205"/>
      <c r="AO654" s="205"/>
      <c r="AP654" s="205"/>
      <c r="AQ654" s="205"/>
      <c r="AR654" s="205"/>
      <c r="AS654" s="205"/>
      <c r="AT654" s="205"/>
      <c r="AU654" s="205"/>
      <c r="AV654" s="205"/>
      <c r="AW654" s="205"/>
      <c r="AX654" s="205"/>
      <c r="AY654" s="205"/>
      <c r="AZ654" s="205"/>
      <c r="BA654" s="205"/>
      <c r="BB654" s="205"/>
      <c r="BC654" s="205"/>
      <c r="BD654" s="205"/>
      <c r="BE654" s="205"/>
      <c r="BF654" s="205"/>
      <c r="BG654" s="205"/>
      <c r="BH654" s="205"/>
    </row>
    <row r="655" customFormat="false" ht="12.75" hidden="false" customHeight="true" outlineLevel="1" collapsed="false">
      <c r="A655" s="206"/>
      <c r="B655" s="207"/>
      <c r="C655" s="222" t="s">
        <v>846</v>
      </c>
      <c r="D655" s="222"/>
      <c r="E655" s="222"/>
      <c r="F655" s="222"/>
      <c r="G655" s="222"/>
      <c r="H655" s="204"/>
      <c r="I655" s="204"/>
      <c r="J655" s="204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5"/>
      <c r="Z655" s="205"/>
      <c r="AA655" s="205"/>
      <c r="AB655" s="205"/>
      <c r="AC655" s="205"/>
      <c r="AD655" s="205"/>
      <c r="AE655" s="205"/>
      <c r="AF655" s="205"/>
      <c r="AG655" s="205" t="s">
        <v>217</v>
      </c>
      <c r="AH655" s="205"/>
      <c r="AI655" s="205"/>
      <c r="AJ655" s="205"/>
      <c r="AK655" s="205"/>
      <c r="AL655" s="205"/>
      <c r="AM655" s="205"/>
      <c r="AN655" s="205"/>
      <c r="AO655" s="205"/>
      <c r="AP655" s="205"/>
      <c r="AQ655" s="205"/>
      <c r="AR655" s="205"/>
      <c r="AS655" s="205"/>
      <c r="AT655" s="205"/>
      <c r="AU655" s="205"/>
      <c r="AV655" s="205"/>
      <c r="AW655" s="205"/>
      <c r="AX655" s="205"/>
      <c r="AY655" s="205"/>
      <c r="AZ655" s="205"/>
      <c r="BA655" s="205"/>
      <c r="BB655" s="205"/>
      <c r="BC655" s="205"/>
      <c r="BD655" s="205"/>
      <c r="BE655" s="205"/>
      <c r="BF655" s="205"/>
      <c r="BG655" s="205"/>
      <c r="BH655" s="205"/>
    </row>
    <row r="656" customFormat="false" ht="12.75" hidden="false" customHeight="false" outlineLevel="1" collapsed="false">
      <c r="A656" s="206"/>
      <c r="B656" s="207"/>
      <c r="C656" s="210" t="s">
        <v>873</v>
      </c>
      <c r="D656" s="211"/>
      <c r="E656" s="212"/>
      <c r="F656" s="204"/>
      <c r="G656" s="204"/>
      <c r="H656" s="204"/>
      <c r="I656" s="204"/>
      <c r="J656" s="204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5"/>
      <c r="Z656" s="205"/>
      <c r="AA656" s="205"/>
      <c r="AB656" s="205"/>
      <c r="AC656" s="205"/>
      <c r="AD656" s="205"/>
      <c r="AE656" s="205"/>
      <c r="AF656" s="205"/>
      <c r="AG656" s="205" t="s">
        <v>220</v>
      </c>
      <c r="AH656" s="205" t="n">
        <v>0</v>
      </c>
      <c r="AI656" s="205"/>
      <c r="AJ656" s="205"/>
      <c r="AK656" s="205"/>
      <c r="AL656" s="205"/>
      <c r="AM656" s="205"/>
      <c r="AN656" s="205"/>
      <c r="AO656" s="205"/>
      <c r="AP656" s="205"/>
      <c r="AQ656" s="205"/>
      <c r="AR656" s="205"/>
      <c r="AS656" s="205"/>
      <c r="AT656" s="205"/>
      <c r="AU656" s="205"/>
      <c r="AV656" s="205"/>
      <c r="AW656" s="205"/>
      <c r="AX656" s="205"/>
      <c r="AY656" s="205"/>
      <c r="AZ656" s="205"/>
      <c r="BA656" s="205"/>
      <c r="BB656" s="205"/>
      <c r="BC656" s="205"/>
      <c r="BD656" s="205"/>
      <c r="BE656" s="205"/>
      <c r="BF656" s="205"/>
      <c r="BG656" s="205"/>
      <c r="BH656" s="205"/>
    </row>
    <row r="657" customFormat="false" ht="12.75" hidden="false" customHeight="false" outlineLevel="1" collapsed="false">
      <c r="A657" s="206"/>
      <c r="B657" s="207"/>
      <c r="C657" s="210" t="s">
        <v>75</v>
      </c>
      <c r="D657" s="211"/>
      <c r="E657" s="212" t="n">
        <v>3</v>
      </c>
      <c r="F657" s="204"/>
      <c r="G657" s="204"/>
      <c r="H657" s="204"/>
      <c r="I657" s="204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5"/>
      <c r="Z657" s="205"/>
      <c r="AA657" s="205"/>
      <c r="AB657" s="205"/>
      <c r="AC657" s="205"/>
      <c r="AD657" s="205"/>
      <c r="AE657" s="205"/>
      <c r="AF657" s="205"/>
      <c r="AG657" s="205" t="s">
        <v>220</v>
      </c>
      <c r="AH657" s="205" t="n">
        <v>0</v>
      </c>
      <c r="AI657" s="205"/>
      <c r="AJ657" s="205"/>
      <c r="AK657" s="205"/>
      <c r="AL657" s="205"/>
      <c r="AM657" s="205"/>
      <c r="AN657" s="205"/>
      <c r="AO657" s="205"/>
      <c r="AP657" s="205"/>
      <c r="AQ657" s="205"/>
      <c r="AR657" s="205"/>
      <c r="AS657" s="205"/>
      <c r="AT657" s="205"/>
      <c r="AU657" s="205"/>
      <c r="AV657" s="205"/>
      <c r="AW657" s="205"/>
      <c r="AX657" s="205"/>
      <c r="AY657" s="205"/>
      <c r="AZ657" s="205"/>
      <c r="BA657" s="205"/>
      <c r="BB657" s="205"/>
      <c r="BC657" s="205"/>
      <c r="BD657" s="205"/>
      <c r="BE657" s="205"/>
      <c r="BF657" s="205"/>
      <c r="BG657" s="205"/>
      <c r="BH657" s="205"/>
    </row>
    <row r="658" customFormat="false" ht="33.75" hidden="false" customHeight="false" outlineLevel="1" collapsed="false">
      <c r="A658" s="196" t="n">
        <v>144</v>
      </c>
      <c r="B658" s="197" t="s">
        <v>874</v>
      </c>
      <c r="C658" s="198" t="s">
        <v>875</v>
      </c>
      <c r="D658" s="199" t="s">
        <v>380</v>
      </c>
      <c r="E658" s="200" t="n">
        <v>17.8</v>
      </c>
      <c r="F658" s="201"/>
      <c r="G658" s="202" t="n">
        <f aca="false">ROUND(E658*F658,2)</f>
        <v>0</v>
      </c>
      <c r="H658" s="201"/>
      <c r="I658" s="202" t="n">
        <f aca="false">ROUND(E658*H658,2)</f>
        <v>0</v>
      </c>
      <c r="J658" s="201"/>
      <c r="K658" s="202" t="n">
        <f aca="false">ROUND(E658*J658,2)</f>
        <v>0</v>
      </c>
      <c r="L658" s="202" t="n">
        <v>21</v>
      </c>
      <c r="M658" s="202" t="n">
        <f aca="false">G658*(1+L658/100)</f>
        <v>0</v>
      </c>
      <c r="N658" s="202" t="n">
        <v>0</v>
      </c>
      <c r="O658" s="202" t="n">
        <f aca="false">ROUND(E658*N658,2)</f>
        <v>0</v>
      </c>
      <c r="P658" s="202" t="n">
        <v>0.129</v>
      </c>
      <c r="Q658" s="202" t="n">
        <f aca="false">ROUND(E658*P658,2)</f>
        <v>2.3</v>
      </c>
      <c r="R658" s="202" t="s">
        <v>813</v>
      </c>
      <c r="S658" s="202" t="s">
        <v>213</v>
      </c>
      <c r="T658" s="203" t="s">
        <v>213</v>
      </c>
      <c r="U658" s="204" t="n">
        <v>1.3</v>
      </c>
      <c r="V658" s="204" t="n">
        <f aca="false">ROUND(E658*U658,2)</f>
        <v>23.14</v>
      </c>
      <c r="W658" s="204"/>
      <c r="X658" s="204" t="s">
        <v>165</v>
      </c>
      <c r="Y658" s="205"/>
      <c r="Z658" s="205"/>
      <c r="AA658" s="205"/>
      <c r="AB658" s="205"/>
      <c r="AC658" s="205"/>
      <c r="AD658" s="205"/>
      <c r="AE658" s="205"/>
      <c r="AF658" s="205"/>
      <c r="AG658" s="205" t="s">
        <v>214</v>
      </c>
      <c r="AH658" s="205"/>
      <c r="AI658" s="205"/>
      <c r="AJ658" s="205"/>
      <c r="AK658" s="205"/>
      <c r="AL658" s="205"/>
      <c r="AM658" s="205"/>
      <c r="AN658" s="205"/>
      <c r="AO658" s="205"/>
      <c r="AP658" s="205"/>
      <c r="AQ658" s="205"/>
      <c r="AR658" s="205"/>
      <c r="AS658" s="205"/>
      <c r="AT658" s="205"/>
      <c r="AU658" s="205"/>
      <c r="AV658" s="205"/>
      <c r="AW658" s="205"/>
      <c r="AX658" s="205"/>
      <c r="AY658" s="205"/>
      <c r="AZ658" s="205"/>
      <c r="BA658" s="205"/>
      <c r="BB658" s="205"/>
      <c r="BC658" s="205"/>
      <c r="BD658" s="205"/>
      <c r="BE658" s="205"/>
      <c r="BF658" s="205"/>
      <c r="BG658" s="205"/>
      <c r="BH658" s="205"/>
    </row>
    <row r="659" customFormat="false" ht="12.75" hidden="false" customHeight="false" outlineLevel="1" collapsed="false">
      <c r="A659" s="206"/>
      <c r="B659" s="207"/>
      <c r="C659" s="210" t="s">
        <v>876</v>
      </c>
      <c r="D659" s="211"/>
      <c r="E659" s="212"/>
      <c r="F659" s="204"/>
      <c r="G659" s="204"/>
      <c r="H659" s="204"/>
      <c r="I659" s="204"/>
      <c r="J659" s="204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5"/>
      <c r="Z659" s="205"/>
      <c r="AA659" s="205"/>
      <c r="AB659" s="205"/>
      <c r="AC659" s="205"/>
      <c r="AD659" s="205"/>
      <c r="AE659" s="205"/>
      <c r="AF659" s="205"/>
      <c r="AG659" s="205" t="s">
        <v>220</v>
      </c>
      <c r="AH659" s="205" t="n">
        <v>0</v>
      </c>
      <c r="AI659" s="205"/>
      <c r="AJ659" s="205"/>
      <c r="AK659" s="205"/>
      <c r="AL659" s="205"/>
      <c r="AM659" s="205"/>
      <c r="AN659" s="205"/>
      <c r="AO659" s="205"/>
      <c r="AP659" s="205"/>
      <c r="AQ659" s="205"/>
      <c r="AR659" s="205"/>
      <c r="AS659" s="205"/>
      <c r="AT659" s="205"/>
      <c r="AU659" s="205"/>
      <c r="AV659" s="205"/>
      <c r="AW659" s="205"/>
      <c r="AX659" s="205"/>
      <c r="AY659" s="205"/>
      <c r="AZ659" s="205"/>
      <c r="BA659" s="205"/>
      <c r="BB659" s="205"/>
      <c r="BC659" s="205"/>
      <c r="BD659" s="205"/>
      <c r="BE659" s="205"/>
      <c r="BF659" s="205"/>
      <c r="BG659" s="205"/>
      <c r="BH659" s="205"/>
    </row>
    <row r="660" customFormat="false" ht="12.75" hidden="false" customHeight="false" outlineLevel="1" collapsed="false">
      <c r="A660" s="206"/>
      <c r="B660" s="207"/>
      <c r="C660" s="210" t="s">
        <v>877</v>
      </c>
      <c r="D660" s="211"/>
      <c r="E660" s="212"/>
      <c r="F660" s="204"/>
      <c r="G660" s="204"/>
      <c r="H660" s="204"/>
      <c r="I660" s="204"/>
      <c r="J660" s="204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5"/>
      <c r="Z660" s="205"/>
      <c r="AA660" s="205"/>
      <c r="AB660" s="205"/>
      <c r="AC660" s="205"/>
      <c r="AD660" s="205"/>
      <c r="AE660" s="205"/>
      <c r="AF660" s="205"/>
      <c r="AG660" s="205" t="s">
        <v>220</v>
      </c>
      <c r="AH660" s="205" t="n">
        <v>0</v>
      </c>
      <c r="AI660" s="205"/>
      <c r="AJ660" s="205"/>
      <c r="AK660" s="205"/>
      <c r="AL660" s="205"/>
      <c r="AM660" s="205"/>
      <c r="AN660" s="205"/>
      <c r="AO660" s="205"/>
      <c r="AP660" s="205"/>
      <c r="AQ660" s="205"/>
      <c r="AR660" s="205"/>
      <c r="AS660" s="205"/>
      <c r="AT660" s="205"/>
      <c r="AU660" s="205"/>
      <c r="AV660" s="205"/>
      <c r="AW660" s="205"/>
      <c r="AX660" s="205"/>
      <c r="AY660" s="205"/>
      <c r="AZ660" s="205"/>
      <c r="BA660" s="205"/>
      <c r="BB660" s="205"/>
      <c r="BC660" s="205"/>
      <c r="BD660" s="205"/>
      <c r="BE660" s="205"/>
      <c r="BF660" s="205"/>
      <c r="BG660" s="205"/>
      <c r="BH660" s="205"/>
    </row>
    <row r="661" customFormat="false" ht="12.75" hidden="false" customHeight="false" outlineLevel="1" collapsed="false">
      <c r="A661" s="206"/>
      <c r="B661" s="207"/>
      <c r="C661" s="210" t="s">
        <v>878</v>
      </c>
      <c r="D661" s="211"/>
      <c r="E661" s="212" t="n">
        <v>17.8</v>
      </c>
      <c r="F661" s="204"/>
      <c r="G661" s="204"/>
      <c r="H661" s="204"/>
      <c r="I661" s="204"/>
      <c r="J661" s="204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5"/>
      <c r="Z661" s="205"/>
      <c r="AA661" s="205"/>
      <c r="AB661" s="205"/>
      <c r="AC661" s="205"/>
      <c r="AD661" s="205"/>
      <c r="AE661" s="205"/>
      <c r="AF661" s="205"/>
      <c r="AG661" s="205" t="s">
        <v>220</v>
      </c>
      <c r="AH661" s="205" t="n">
        <v>0</v>
      </c>
      <c r="AI661" s="205"/>
      <c r="AJ661" s="205"/>
      <c r="AK661" s="205"/>
      <c r="AL661" s="205"/>
      <c r="AM661" s="205"/>
      <c r="AN661" s="205"/>
      <c r="AO661" s="205"/>
      <c r="AP661" s="205"/>
      <c r="AQ661" s="205"/>
      <c r="AR661" s="205"/>
      <c r="AS661" s="205"/>
      <c r="AT661" s="205"/>
      <c r="AU661" s="205"/>
      <c r="AV661" s="205"/>
      <c r="AW661" s="205"/>
      <c r="AX661" s="205"/>
      <c r="AY661" s="205"/>
      <c r="AZ661" s="205"/>
      <c r="BA661" s="205"/>
      <c r="BB661" s="205"/>
      <c r="BC661" s="205"/>
      <c r="BD661" s="205"/>
      <c r="BE661" s="205"/>
      <c r="BF661" s="205"/>
      <c r="BG661" s="205"/>
      <c r="BH661" s="205"/>
    </row>
    <row r="662" customFormat="false" ht="12.75" hidden="false" customHeight="false" outlineLevel="1" collapsed="false">
      <c r="A662" s="196" t="n">
        <v>145</v>
      </c>
      <c r="B662" s="197" t="s">
        <v>879</v>
      </c>
      <c r="C662" s="198" t="s">
        <v>880</v>
      </c>
      <c r="D662" s="199" t="s">
        <v>380</v>
      </c>
      <c r="E662" s="200" t="n">
        <v>13</v>
      </c>
      <c r="F662" s="201"/>
      <c r="G662" s="202" t="n">
        <f aca="false">ROUND(E662*F662,2)</f>
        <v>0</v>
      </c>
      <c r="H662" s="201"/>
      <c r="I662" s="202" t="n">
        <f aca="false">ROUND(E662*H662,2)</f>
        <v>0</v>
      </c>
      <c r="J662" s="201"/>
      <c r="K662" s="202" t="n">
        <f aca="false">ROUND(E662*J662,2)</f>
        <v>0</v>
      </c>
      <c r="L662" s="202" t="n">
        <v>21</v>
      </c>
      <c r="M662" s="202" t="n">
        <f aca="false">G662*(1+L662/100)</f>
        <v>0</v>
      </c>
      <c r="N662" s="202" t="n">
        <v>0</v>
      </c>
      <c r="O662" s="202" t="n">
        <f aca="false">ROUND(E662*N662,2)</f>
        <v>0</v>
      </c>
      <c r="P662" s="202" t="n">
        <v>0.099</v>
      </c>
      <c r="Q662" s="202" t="n">
        <f aca="false">ROUND(E662*P662,2)</f>
        <v>1.29</v>
      </c>
      <c r="R662" s="202" t="s">
        <v>813</v>
      </c>
      <c r="S662" s="202" t="s">
        <v>213</v>
      </c>
      <c r="T662" s="203" t="s">
        <v>213</v>
      </c>
      <c r="U662" s="204" t="n">
        <v>1.536</v>
      </c>
      <c r="V662" s="204" t="n">
        <f aca="false">ROUND(E662*U662,2)</f>
        <v>19.97</v>
      </c>
      <c r="W662" s="204"/>
      <c r="X662" s="204" t="s">
        <v>165</v>
      </c>
      <c r="Y662" s="205"/>
      <c r="Z662" s="205"/>
      <c r="AA662" s="205"/>
      <c r="AB662" s="205"/>
      <c r="AC662" s="205"/>
      <c r="AD662" s="205"/>
      <c r="AE662" s="205"/>
      <c r="AF662" s="205"/>
      <c r="AG662" s="205" t="s">
        <v>214</v>
      </c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</row>
    <row r="663" customFormat="false" ht="12.75" hidden="false" customHeight="true" outlineLevel="1" collapsed="false">
      <c r="A663" s="206"/>
      <c r="B663" s="207"/>
      <c r="C663" s="208" t="s">
        <v>881</v>
      </c>
      <c r="D663" s="208"/>
      <c r="E663" s="208"/>
      <c r="F663" s="208"/>
      <c r="G663" s="208"/>
      <c r="H663" s="204"/>
      <c r="I663" s="204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5"/>
      <c r="Z663" s="205"/>
      <c r="AA663" s="205"/>
      <c r="AB663" s="205"/>
      <c r="AC663" s="205"/>
      <c r="AD663" s="205"/>
      <c r="AE663" s="205"/>
      <c r="AF663" s="205"/>
      <c r="AG663" s="205" t="s">
        <v>216</v>
      </c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</row>
    <row r="664" customFormat="false" ht="12.75" hidden="false" customHeight="true" outlineLevel="1" collapsed="false">
      <c r="A664" s="206"/>
      <c r="B664" s="207"/>
      <c r="C664" s="209" t="s">
        <v>881</v>
      </c>
      <c r="D664" s="209"/>
      <c r="E664" s="209"/>
      <c r="F664" s="209"/>
      <c r="G664" s="209"/>
      <c r="H664" s="204"/>
      <c r="I664" s="204"/>
      <c r="J664" s="204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5"/>
      <c r="Z664" s="205"/>
      <c r="AA664" s="205"/>
      <c r="AB664" s="205"/>
      <c r="AC664" s="205"/>
      <c r="AD664" s="205"/>
      <c r="AE664" s="205"/>
      <c r="AF664" s="205"/>
      <c r="AG664" s="205" t="s">
        <v>217</v>
      </c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</row>
    <row r="665" customFormat="false" ht="12.75" hidden="false" customHeight="false" outlineLevel="1" collapsed="false">
      <c r="A665" s="206"/>
      <c r="B665" s="207"/>
      <c r="C665" s="210" t="s">
        <v>882</v>
      </c>
      <c r="D665" s="211"/>
      <c r="E665" s="212"/>
      <c r="F665" s="204"/>
      <c r="G665" s="204"/>
      <c r="H665" s="204"/>
      <c r="I665" s="204"/>
      <c r="J665" s="204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5"/>
      <c r="Z665" s="205"/>
      <c r="AA665" s="205"/>
      <c r="AB665" s="205"/>
      <c r="AC665" s="205"/>
      <c r="AD665" s="205"/>
      <c r="AE665" s="205"/>
      <c r="AF665" s="205"/>
      <c r="AG665" s="205" t="s">
        <v>220</v>
      </c>
      <c r="AH665" s="205" t="n">
        <v>0</v>
      </c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</row>
    <row r="666" customFormat="false" ht="12.75" hidden="false" customHeight="false" outlineLevel="1" collapsed="false">
      <c r="A666" s="206"/>
      <c r="B666" s="207"/>
      <c r="C666" s="210" t="s">
        <v>516</v>
      </c>
      <c r="D666" s="211"/>
      <c r="E666" s="212" t="n">
        <v>13</v>
      </c>
      <c r="F666" s="204"/>
      <c r="G666" s="204"/>
      <c r="H666" s="204"/>
      <c r="I666" s="204"/>
      <c r="J666" s="204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5"/>
      <c r="Z666" s="205"/>
      <c r="AA666" s="205"/>
      <c r="AB666" s="205"/>
      <c r="AC666" s="205"/>
      <c r="AD666" s="205"/>
      <c r="AE666" s="205"/>
      <c r="AF666" s="205"/>
      <c r="AG666" s="205" t="s">
        <v>220</v>
      </c>
      <c r="AH666" s="205" t="n">
        <v>0</v>
      </c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</row>
    <row r="667" customFormat="false" ht="33.75" hidden="false" customHeight="false" outlineLevel="1" collapsed="false">
      <c r="A667" s="196" t="n">
        <v>146</v>
      </c>
      <c r="B667" s="197" t="s">
        <v>883</v>
      </c>
      <c r="C667" s="198" t="s">
        <v>884</v>
      </c>
      <c r="D667" s="199" t="s">
        <v>380</v>
      </c>
      <c r="E667" s="200" t="n">
        <v>6</v>
      </c>
      <c r="F667" s="201"/>
      <c r="G667" s="202" t="n">
        <f aca="false">ROUND(E667*F667,2)</f>
        <v>0</v>
      </c>
      <c r="H667" s="201"/>
      <c r="I667" s="202" t="n">
        <f aca="false">ROUND(E667*H667,2)</f>
        <v>0</v>
      </c>
      <c r="J667" s="201"/>
      <c r="K667" s="202" t="n">
        <f aca="false">ROUND(E667*J667,2)</f>
        <v>0</v>
      </c>
      <c r="L667" s="202" t="n">
        <v>21</v>
      </c>
      <c r="M667" s="202" t="n">
        <f aca="false">G667*(1+L667/100)</f>
        <v>0</v>
      </c>
      <c r="N667" s="202" t="n">
        <v>0.02365</v>
      </c>
      <c r="O667" s="202" t="n">
        <f aca="false">ROUND(E667*N667,2)</f>
        <v>0.14</v>
      </c>
      <c r="P667" s="202" t="n">
        <v>0</v>
      </c>
      <c r="Q667" s="202" t="n">
        <f aca="false">ROUND(E667*P667,2)</f>
        <v>0</v>
      </c>
      <c r="R667" s="202" t="s">
        <v>813</v>
      </c>
      <c r="S667" s="202" t="s">
        <v>213</v>
      </c>
      <c r="T667" s="203" t="s">
        <v>213</v>
      </c>
      <c r="U667" s="204" t="n">
        <v>0.826</v>
      </c>
      <c r="V667" s="204" t="n">
        <f aca="false">ROUND(E667*U667,2)</f>
        <v>4.96</v>
      </c>
      <c r="W667" s="204"/>
      <c r="X667" s="204" t="s">
        <v>165</v>
      </c>
      <c r="Y667" s="205"/>
      <c r="Z667" s="205"/>
      <c r="AA667" s="205"/>
      <c r="AB667" s="205"/>
      <c r="AC667" s="205"/>
      <c r="AD667" s="205"/>
      <c r="AE667" s="205"/>
      <c r="AF667" s="205"/>
      <c r="AG667" s="205" t="s">
        <v>214</v>
      </c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</row>
    <row r="668" customFormat="false" ht="12.75" hidden="false" customHeight="false" outlineLevel="1" collapsed="false">
      <c r="A668" s="206"/>
      <c r="B668" s="207"/>
      <c r="C668" s="210" t="s">
        <v>885</v>
      </c>
      <c r="D668" s="211"/>
      <c r="E668" s="212"/>
      <c r="F668" s="204"/>
      <c r="G668" s="204"/>
      <c r="H668" s="204"/>
      <c r="I668" s="204"/>
      <c r="J668" s="204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5"/>
      <c r="Z668" s="205"/>
      <c r="AA668" s="205"/>
      <c r="AB668" s="205"/>
      <c r="AC668" s="205"/>
      <c r="AD668" s="205"/>
      <c r="AE668" s="205"/>
      <c r="AF668" s="205"/>
      <c r="AG668" s="205" t="s">
        <v>220</v>
      </c>
      <c r="AH668" s="205" t="n">
        <v>0</v>
      </c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</row>
    <row r="669" customFormat="false" ht="12.75" hidden="false" customHeight="false" outlineLevel="1" collapsed="false">
      <c r="A669" s="206"/>
      <c r="B669" s="207"/>
      <c r="C669" s="210" t="s">
        <v>886</v>
      </c>
      <c r="D669" s="211"/>
      <c r="E669" s="212" t="n">
        <v>6</v>
      </c>
      <c r="F669" s="204"/>
      <c r="G669" s="204"/>
      <c r="H669" s="204"/>
      <c r="I669" s="204"/>
      <c r="J669" s="204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5"/>
      <c r="Z669" s="205"/>
      <c r="AA669" s="205"/>
      <c r="AB669" s="205"/>
      <c r="AC669" s="205"/>
      <c r="AD669" s="205"/>
      <c r="AE669" s="205"/>
      <c r="AF669" s="205"/>
      <c r="AG669" s="205" t="s">
        <v>220</v>
      </c>
      <c r="AH669" s="205" t="n">
        <v>0</v>
      </c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</row>
    <row r="670" customFormat="false" ht="22.5" hidden="false" customHeight="false" outlineLevel="1" collapsed="false">
      <c r="A670" s="196" t="n">
        <v>147</v>
      </c>
      <c r="B670" s="197" t="s">
        <v>887</v>
      </c>
      <c r="C670" s="198" t="s">
        <v>888</v>
      </c>
      <c r="D670" s="199" t="s">
        <v>294</v>
      </c>
      <c r="E670" s="200" t="n">
        <v>79.65</v>
      </c>
      <c r="F670" s="201"/>
      <c r="G670" s="202" t="n">
        <f aca="false">ROUND(E670*F670,2)</f>
        <v>0</v>
      </c>
      <c r="H670" s="201"/>
      <c r="I670" s="202" t="n">
        <f aca="false">ROUND(E670*H670,2)</f>
        <v>0</v>
      </c>
      <c r="J670" s="201"/>
      <c r="K670" s="202" t="n">
        <f aca="false">ROUND(E670*J670,2)</f>
        <v>0</v>
      </c>
      <c r="L670" s="202" t="n">
        <v>21</v>
      </c>
      <c r="M670" s="202" t="n">
        <f aca="false">G670*(1+L670/100)</f>
        <v>0</v>
      </c>
      <c r="N670" s="202" t="n">
        <v>0</v>
      </c>
      <c r="O670" s="202" t="n">
        <f aca="false">ROUND(E670*N670,2)</f>
        <v>0</v>
      </c>
      <c r="P670" s="202" t="n">
        <v>0.014</v>
      </c>
      <c r="Q670" s="202" t="n">
        <f aca="false">ROUND(E670*P670,2)</f>
        <v>1.12</v>
      </c>
      <c r="R670" s="202" t="s">
        <v>889</v>
      </c>
      <c r="S670" s="202" t="s">
        <v>213</v>
      </c>
      <c r="T670" s="203" t="s">
        <v>213</v>
      </c>
      <c r="U670" s="204" t="n">
        <v>0.2886</v>
      </c>
      <c r="V670" s="204" t="n">
        <f aca="false">ROUND(E670*U670,2)</f>
        <v>22.99</v>
      </c>
      <c r="W670" s="204"/>
      <c r="X670" s="204" t="s">
        <v>165</v>
      </c>
      <c r="Y670" s="205"/>
      <c r="Z670" s="205"/>
      <c r="AA670" s="205"/>
      <c r="AB670" s="205"/>
      <c r="AC670" s="205"/>
      <c r="AD670" s="205"/>
      <c r="AE670" s="205"/>
      <c r="AF670" s="205"/>
      <c r="AG670" s="205" t="s">
        <v>214</v>
      </c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</row>
    <row r="671" customFormat="false" ht="12.75" hidden="false" customHeight="false" outlineLevel="1" collapsed="false">
      <c r="A671" s="206"/>
      <c r="B671" s="207"/>
      <c r="C671" s="210" t="s">
        <v>890</v>
      </c>
      <c r="D671" s="211"/>
      <c r="E671" s="212"/>
      <c r="F671" s="204"/>
      <c r="G671" s="204"/>
      <c r="H671" s="204"/>
      <c r="I671" s="204"/>
      <c r="J671" s="204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5"/>
      <c r="Z671" s="205"/>
      <c r="AA671" s="205"/>
      <c r="AB671" s="205"/>
      <c r="AC671" s="205"/>
      <c r="AD671" s="205"/>
      <c r="AE671" s="205"/>
      <c r="AF671" s="205"/>
      <c r="AG671" s="205" t="s">
        <v>220</v>
      </c>
      <c r="AH671" s="205" t="n">
        <v>0</v>
      </c>
      <c r="AI671" s="205"/>
      <c r="AJ671" s="205"/>
      <c r="AK671" s="205"/>
      <c r="AL671" s="205"/>
      <c r="AM671" s="205"/>
      <c r="AN671" s="205"/>
      <c r="AO671" s="205"/>
      <c r="AP671" s="205"/>
      <c r="AQ671" s="205"/>
      <c r="AR671" s="205"/>
      <c r="AS671" s="205"/>
      <c r="AT671" s="205"/>
      <c r="AU671" s="205"/>
      <c r="AV671" s="205"/>
      <c r="AW671" s="205"/>
      <c r="AX671" s="205"/>
      <c r="AY671" s="205"/>
      <c r="AZ671" s="205"/>
      <c r="BA671" s="205"/>
      <c r="BB671" s="205"/>
      <c r="BC671" s="205"/>
      <c r="BD671" s="205"/>
      <c r="BE671" s="205"/>
      <c r="BF671" s="205"/>
      <c r="BG671" s="205"/>
      <c r="BH671" s="205"/>
    </row>
    <row r="672" customFormat="false" ht="12.75" hidden="false" customHeight="false" outlineLevel="1" collapsed="false">
      <c r="A672" s="206"/>
      <c r="B672" s="207"/>
      <c r="C672" s="210" t="s">
        <v>439</v>
      </c>
      <c r="D672" s="211"/>
      <c r="E672" s="212" t="n">
        <v>79.65</v>
      </c>
      <c r="F672" s="204"/>
      <c r="G672" s="204"/>
      <c r="H672" s="204"/>
      <c r="I672" s="204"/>
      <c r="J672" s="204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5"/>
      <c r="Z672" s="205"/>
      <c r="AA672" s="205"/>
      <c r="AB672" s="205"/>
      <c r="AC672" s="205"/>
      <c r="AD672" s="205"/>
      <c r="AE672" s="205"/>
      <c r="AF672" s="205"/>
      <c r="AG672" s="205" t="s">
        <v>220</v>
      </c>
      <c r="AH672" s="205" t="n">
        <v>0</v>
      </c>
      <c r="AI672" s="205"/>
      <c r="AJ672" s="205"/>
      <c r="AK672" s="205"/>
      <c r="AL672" s="205"/>
      <c r="AM672" s="205"/>
      <c r="AN672" s="205"/>
      <c r="AO672" s="205"/>
      <c r="AP672" s="205"/>
      <c r="AQ672" s="205"/>
      <c r="AR672" s="205"/>
      <c r="AS672" s="205"/>
      <c r="AT672" s="205"/>
      <c r="AU672" s="205"/>
      <c r="AV672" s="205"/>
      <c r="AW672" s="205"/>
      <c r="AX672" s="205"/>
      <c r="AY672" s="205"/>
      <c r="AZ672" s="205"/>
      <c r="BA672" s="205"/>
      <c r="BB672" s="205"/>
      <c r="BC672" s="205"/>
      <c r="BD672" s="205"/>
      <c r="BE672" s="205"/>
      <c r="BF672" s="205"/>
      <c r="BG672" s="205"/>
      <c r="BH672" s="205"/>
    </row>
    <row r="673" customFormat="false" ht="12.75" hidden="false" customHeight="false" outlineLevel="1" collapsed="false">
      <c r="A673" s="196" t="n">
        <v>148</v>
      </c>
      <c r="B673" s="197" t="s">
        <v>891</v>
      </c>
      <c r="C673" s="198" t="s">
        <v>892</v>
      </c>
      <c r="D673" s="199" t="s">
        <v>294</v>
      </c>
      <c r="E673" s="200" t="n">
        <v>33.5</v>
      </c>
      <c r="F673" s="201"/>
      <c r="G673" s="202" t="n">
        <f aca="false">ROUND(E673*F673,2)</f>
        <v>0</v>
      </c>
      <c r="H673" s="201"/>
      <c r="I673" s="202" t="n">
        <f aca="false">ROUND(E673*H673,2)</f>
        <v>0</v>
      </c>
      <c r="J673" s="201"/>
      <c r="K673" s="202" t="n">
        <f aca="false">ROUND(E673*J673,2)</f>
        <v>0</v>
      </c>
      <c r="L673" s="202" t="n">
        <v>21</v>
      </c>
      <c r="M673" s="202" t="n">
        <f aca="false">G673*(1+L673/100)</f>
        <v>0</v>
      </c>
      <c r="N673" s="202" t="n">
        <v>0.00048</v>
      </c>
      <c r="O673" s="202" t="n">
        <f aca="false">ROUND(E673*N673,2)</f>
        <v>0.02</v>
      </c>
      <c r="P673" s="202" t="n">
        <v>0.2352</v>
      </c>
      <c r="Q673" s="202" t="n">
        <f aca="false">ROUND(E673*P673,2)</f>
        <v>7.88</v>
      </c>
      <c r="R673" s="202" t="s">
        <v>227</v>
      </c>
      <c r="S673" s="202" t="s">
        <v>213</v>
      </c>
      <c r="T673" s="203" t="s">
        <v>213</v>
      </c>
      <c r="U673" s="204" t="n">
        <v>5.20543</v>
      </c>
      <c r="V673" s="204" t="n">
        <f aca="false">ROUND(E673*U673,2)</f>
        <v>174.38</v>
      </c>
      <c r="W673" s="204"/>
      <c r="X673" s="204" t="s">
        <v>228</v>
      </c>
      <c r="Y673" s="205"/>
      <c r="Z673" s="205"/>
      <c r="AA673" s="205"/>
      <c r="AB673" s="205"/>
      <c r="AC673" s="205"/>
      <c r="AD673" s="205"/>
      <c r="AE673" s="205"/>
      <c r="AF673" s="205"/>
      <c r="AG673" s="205" t="s">
        <v>471</v>
      </c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5"/>
      <c r="AR673" s="205"/>
      <c r="AS673" s="205"/>
      <c r="AT673" s="205"/>
      <c r="AU673" s="205"/>
      <c r="AV673" s="205"/>
      <c r="AW673" s="205"/>
      <c r="AX673" s="205"/>
      <c r="AY673" s="205"/>
      <c r="AZ673" s="205"/>
      <c r="BA673" s="205"/>
      <c r="BB673" s="205"/>
      <c r="BC673" s="205"/>
      <c r="BD673" s="205"/>
      <c r="BE673" s="205"/>
      <c r="BF673" s="205"/>
      <c r="BG673" s="205"/>
      <c r="BH673" s="205"/>
    </row>
    <row r="674" customFormat="false" ht="33.75" hidden="false" customHeight="true" outlineLevel="1" collapsed="false">
      <c r="A674" s="206"/>
      <c r="B674" s="207"/>
      <c r="C674" s="208" t="s">
        <v>893</v>
      </c>
      <c r="D674" s="208"/>
      <c r="E674" s="208"/>
      <c r="F674" s="208"/>
      <c r="G674" s="208"/>
      <c r="H674" s="204"/>
      <c r="I674" s="204"/>
      <c r="J674" s="204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5"/>
      <c r="Z674" s="205"/>
      <c r="AA674" s="205"/>
      <c r="AB674" s="205"/>
      <c r="AC674" s="205"/>
      <c r="AD674" s="205"/>
      <c r="AE674" s="205"/>
      <c r="AF674" s="205"/>
      <c r="AG674" s="205" t="s">
        <v>216</v>
      </c>
      <c r="AH674" s="205"/>
      <c r="AI674" s="205"/>
      <c r="AJ674" s="205"/>
      <c r="AK674" s="205"/>
      <c r="AL674" s="205"/>
      <c r="AM674" s="205"/>
      <c r="AN674" s="205"/>
      <c r="AO674" s="205"/>
      <c r="AP674" s="205"/>
      <c r="AQ674" s="205"/>
      <c r="AR674" s="205"/>
      <c r="AS674" s="205"/>
      <c r="AT674" s="205"/>
      <c r="AU674" s="205"/>
      <c r="AV674" s="205"/>
      <c r="AW674" s="205"/>
      <c r="AX674" s="205"/>
      <c r="AY674" s="205"/>
      <c r="AZ674" s="205"/>
      <c r="BA674" s="213" t="str">
        <f aca="false">C674</f>
        <v>Vyříznutí otvoru v dřevěné nášlapné vrstvě podlahy, demontáž palubek tloušťky do 32 mm s polštáři, odstranění násypu tloušťky do 10 cm, vyříznutí otvoru v záklopu, demontáž podbíjení stropu z prken tloušťky do 35 mm s omítkou. Svislá a vodorovná doprava suti, odvoz do 10 km.</v>
      </c>
      <c r="BB674" s="205"/>
      <c r="BC674" s="205"/>
      <c r="BD674" s="205"/>
      <c r="BE674" s="205"/>
      <c r="BF674" s="205"/>
      <c r="BG674" s="205"/>
      <c r="BH674" s="205"/>
    </row>
    <row r="675" customFormat="false" ht="33.75" hidden="false" customHeight="true" outlineLevel="1" collapsed="false">
      <c r="A675" s="206"/>
      <c r="B675" s="207"/>
      <c r="C675" s="209" t="s">
        <v>893</v>
      </c>
      <c r="D675" s="209"/>
      <c r="E675" s="209"/>
      <c r="F675" s="209"/>
      <c r="G675" s="209"/>
      <c r="H675" s="204"/>
      <c r="I675" s="204"/>
      <c r="J675" s="204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5"/>
      <c r="Z675" s="205"/>
      <c r="AA675" s="205"/>
      <c r="AB675" s="205"/>
      <c r="AC675" s="205"/>
      <c r="AD675" s="205"/>
      <c r="AE675" s="205"/>
      <c r="AF675" s="205"/>
      <c r="AG675" s="205" t="s">
        <v>217</v>
      </c>
      <c r="AH675" s="205"/>
      <c r="AI675" s="205"/>
      <c r="AJ675" s="205"/>
      <c r="AK675" s="205"/>
      <c r="AL675" s="205"/>
      <c r="AM675" s="205"/>
      <c r="AN675" s="205"/>
      <c r="AO675" s="205"/>
      <c r="AP675" s="205"/>
      <c r="AQ675" s="205"/>
      <c r="AR675" s="205"/>
      <c r="AS675" s="205"/>
      <c r="AT675" s="205"/>
      <c r="AU675" s="205"/>
      <c r="AV675" s="205"/>
      <c r="AW675" s="205"/>
      <c r="AX675" s="205"/>
      <c r="AY675" s="205"/>
      <c r="AZ675" s="205"/>
      <c r="BA675" s="213" t="str">
        <f aca="false">C675</f>
        <v>Vyříznutí otvoru v dřevěné nášlapné vrstvě podlahy, demontáž palubek tloušťky do 32 mm s polštáři, odstranění násypu tloušťky do 10 cm, vyříznutí otvoru v záklopu, demontáž podbíjení stropu z prken tloušťky do 35 mm s omítkou. Svislá a vodorovná doprava suti, odvoz do 10 km.</v>
      </c>
      <c r="BB675" s="205"/>
      <c r="BC675" s="205"/>
      <c r="BD675" s="205"/>
      <c r="BE675" s="205"/>
      <c r="BF675" s="205"/>
      <c r="BG675" s="205"/>
      <c r="BH675" s="205"/>
    </row>
    <row r="676" customFormat="false" ht="12.75" hidden="false" customHeight="false" outlineLevel="1" collapsed="false">
      <c r="A676" s="206"/>
      <c r="B676" s="207"/>
      <c r="C676" s="210" t="s">
        <v>894</v>
      </c>
      <c r="D676" s="211"/>
      <c r="E676" s="212"/>
      <c r="F676" s="204"/>
      <c r="G676" s="204"/>
      <c r="H676" s="204"/>
      <c r="I676" s="204"/>
      <c r="J676" s="204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5"/>
      <c r="Z676" s="205"/>
      <c r="AA676" s="205"/>
      <c r="AB676" s="205"/>
      <c r="AC676" s="205"/>
      <c r="AD676" s="205"/>
      <c r="AE676" s="205"/>
      <c r="AF676" s="205"/>
      <c r="AG676" s="205" t="s">
        <v>220</v>
      </c>
      <c r="AH676" s="205" t="n">
        <v>0</v>
      </c>
      <c r="AI676" s="205"/>
      <c r="AJ676" s="205"/>
      <c r="AK676" s="205"/>
      <c r="AL676" s="205"/>
      <c r="AM676" s="205"/>
      <c r="AN676" s="205"/>
      <c r="AO676" s="205"/>
      <c r="AP676" s="205"/>
      <c r="AQ676" s="205"/>
      <c r="AR676" s="205"/>
      <c r="AS676" s="205"/>
      <c r="AT676" s="205"/>
      <c r="AU676" s="205"/>
      <c r="AV676" s="205"/>
      <c r="AW676" s="205"/>
      <c r="AX676" s="205"/>
      <c r="AY676" s="205"/>
      <c r="AZ676" s="205"/>
      <c r="BA676" s="205"/>
      <c r="BB676" s="205"/>
      <c r="BC676" s="205"/>
      <c r="BD676" s="205"/>
      <c r="BE676" s="205"/>
      <c r="BF676" s="205"/>
      <c r="BG676" s="205"/>
      <c r="BH676" s="205"/>
    </row>
    <row r="677" customFormat="false" ht="12.75" hidden="false" customHeight="false" outlineLevel="1" collapsed="false">
      <c r="A677" s="206"/>
      <c r="B677" s="207"/>
      <c r="C677" s="210" t="s">
        <v>895</v>
      </c>
      <c r="D677" s="211"/>
      <c r="E677" s="212" t="n">
        <v>33.5</v>
      </c>
      <c r="F677" s="204"/>
      <c r="G677" s="204"/>
      <c r="H677" s="204"/>
      <c r="I677" s="204"/>
      <c r="J677" s="204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5"/>
      <c r="Z677" s="205"/>
      <c r="AA677" s="205"/>
      <c r="AB677" s="205"/>
      <c r="AC677" s="205"/>
      <c r="AD677" s="205"/>
      <c r="AE677" s="205"/>
      <c r="AF677" s="205"/>
      <c r="AG677" s="205" t="s">
        <v>220</v>
      </c>
      <c r="AH677" s="205" t="n">
        <v>0</v>
      </c>
      <c r="AI677" s="205"/>
      <c r="AJ677" s="205"/>
      <c r="AK677" s="205"/>
      <c r="AL677" s="205"/>
      <c r="AM677" s="205"/>
      <c r="AN677" s="205"/>
      <c r="AO677" s="205"/>
      <c r="AP677" s="205"/>
      <c r="AQ677" s="205"/>
      <c r="AR677" s="205"/>
      <c r="AS677" s="205"/>
      <c r="AT677" s="205"/>
      <c r="AU677" s="205"/>
      <c r="AV677" s="205"/>
      <c r="AW677" s="205"/>
      <c r="AX677" s="205"/>
      <c r="AY677" s="205"/>
      <c r="AZ677" s="205"/>
      <c r="BA677" s="205"/>
      <c r="BB677" s="205"/>
      <c r="BC677" s="205"/>
      <c r="BD677" s="205"/>
      <c r="BE677" s="205"/>
      <c r="BF677" s="205"/>
      <c r="BG677" s="205"/>
      <c r="BH677" s="205"/>
    </row>
    <row r="678" customFormat="false" ht="12.75" hidden="false" customHeight="false" outlineLevel="1" collapsed="false">
      <c r="A678" s="196" t="n">
        <v>149</v>
      </c>
      <c r="B678" s="197" t="s">
        <v>896</v>
      </c>
      <c r="C678" s="198" t="s">
        <v>897</v>
      </c>
      <c r="D678" s="199" t="s">
        <v>294</v>
      </c>
      <c r="E678" s="200" t="n">
        <v>68</v>
      </c>
      <c r="F678" s="201"/>
      <c r="G678" s="202" t="n">
        <f aca="false">ROUND(E678*F678,2)</f>
        <v>0</v>
      </c>
      <c r="H678" s="201"/>
      <c r="I678" s="202" t="n">
        <f aca="false">ROUND(E678*H678,2)</f>
        <v>0</v>
      </c>
      <c r="J678" s="201"/>
      <c r="K678" s="202" t="n">
        <f aca="false">ROUND(E678*J678,2)</f>
        <v>0</v>
      </c>
      <c r="L678" s="202" t="n">
        <v>21</v>
      </c>
      <c r="M678" s="202" t="n">
        <f aca="false">G678*(1+L678/100)</f>
        <v>0</v>
      </c>
      <c r="N678" s="202" t="n">
        <v>0</v>
      </c>
      <c r="O678" s="202" t="n">
        <f aca="false">ROUND(E678*N678,2)</f>
        <v>0</v>
      </c>
      <c r="P678" s="202" t="n">
        <v>0.05424</v>
      </c>
      <c r="Q678" s="202" t="n">
        <f aca="false">ROUND(E678*P678,2)</f>
        <v>3.69</v>
      </c>
      <c r="R678" s="202" t="s">
        <v>898</v>
      </c>
      <c r="S678" s="202" t="s">
        <v>213</v>
      </c>
      <c r="T678" s="203" t="s">
        <v>213</v>
      </c>
      <c r="U678" s="204" t="n">
        <v>0.63054</v>
      </c>
      <c r="V678" s="204" t="n">
        <f aca="false">ROUND(E678*U678,2)</f>
        <v>42.88</v>
      </c>
      <c r="W678" s="204"/>
      <c r="X678" s="204" t="s">
        <v>228</v>
      </c>
      <c r="Y678" s="205"/>
      <c r="Z678" s="205"/>
      <c r="AA678" s="205"/>
      <c r="AB678" s="205"/>
      <c r="AC678" s="205"/>
      <c r="AD678" s="205"/>
      <c r="AE678" s="205"/>
      <c r="AF678" s="205"/>
      <c r="AG678" s="205" t="s">
        <v>471</v>
      </c>
      <c r="AH678" s="205"/>
      <c r="AI678" s="205"/>
      <c r="AJ678" s="205"/>
      <c r="AK678" s="205"/>
      <c r="AL678" s="205"/>
      <c r="AM678" s="205"/>
      <c r="AN678" s="205"/>
      <c r="AO678" s="205"/>
      <c r="AP678" s="205"/>
      <c r="AQ678" s="205"/>
      <c r="AR678" s="205"/>
      <c r="AS678" s="205"/>
      <c r="AT678" s="205"/>
      <c r="AU678" s="205"/>
      <c r="AV678" s="205"/>
      <c r="AW678" s="205"/>
      <c r="AX678" s="205"/>
      <c r="AY678" s="205"/>
      <c r="AZ678" s="205"/>
      <c r="BA678" s="205"/>
      <c r="BB678" s="205"/>
      <c r="BC678" s="205"/>
      <c r="BD678" s="205"/>
      <c r="BE678" s="205"/>
      <c r="BF678" s="205"/>
      <c r="BG678" s="205"/>
      <c r="BH678" s="205"/>
    </row>
    <row r="679" customFormat="false" ht="33.75" hidden="false" customHeight="true" outlineLevel="1" collapsed="false">
      <c r="A679" s="206"/>
      <c r="B679" s="207"/>
      <c r="C679" s="208" t="s">
        <v>899</v>
      </c>
      <c r="D679" s="208"/>
      <c r="E679" s="208"/>
      <c r="F679" s="208"/>
      <c r="G679" s="208"/>
      <c r="H679" s="204"/>
      <c r="I679" s="204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5"/>
      <c r="Z679" s="205"/>
      <c r="AA679" s="205"/>
      <c r="AB679" s="205"/>
      <c r="AC679" s="205"/>
      <c r="AD679" s="205"/>
      <c r="AE679" s="205"/>
      <c r="AF679" s="205"/>
      <c r="AG679" s="205" t="s">
        <v>216</v>
      </c>
      <c r="AH679" s="205"/>
      <c r="AI679" s="205"/>
      <c r="AJ679" s="205"/>
      <c r="AK679" s="205"/>
      <c r="AL679" s="205"/>
      <c r="AM679" s="205"/>
      <c r="AN679" s="205"/>
      <c r="AO679" s="205"/>
      <c r="AP679" s="205"/>
      <c r="AQ679" s="205"/>
      <c r="AR679" s="205"/>
      <c r="AS679" s="205"/>
      <c r="AT679" s="205"/>
      <c r="AU679" s="205"/>
      <c r="AV679" s="205"/>
      <c r="AW679" s="205"/>
      <c r="AX679" s="205"/>
      <c r="AY679" s="205"/>
      <c r="AZ679" s="205"/>
      <c r="BA679" s="213" t="str">
        <f aca="false">C679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679" s="205"/>
      <c r="BC679" s="205"/>
      <c r="BD679" s="205"/>
      <c r="BE679" s="205"/>
      <c r="BF679" s="205"/>
      <c r="BG679" s="205"/>
      <c r="BH679" s="205"/>
    </row>
    <row r="680" customFormat="false" ht="33.75" hidden="false" customHeight="true" outlineLevel="1" collapsed="false">
      <c r="A680" s="206"/>
      <c r="B680" s="207"/>
      <c r="C680" s="209" t="s">
        <v>899</v>
      </c>
      <c r="D680" s="209"/>
      <c r="E680" s="209"/>
      <c r="F680" s="209"/>
      <c r="G680" s="209"/>
      <c r="H680" s="204"/>
      <c r="I680" s="204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5"/>
      <c r="Z680" s="205"/>
      <c r="AA680" s="205"/>
      <c r="AB680" s="205"/>
      <c r="AC680" s="205"/>
      <c r="AD680" s="205"/>
      <c r="AE680" s="205"/>
      <c r="AF680" s="205"/>
      <c r="AG680" s="205" t="s">
        <v>217</v>
      </c>
      <c r="AH680" s="205"/>
      <c r="AI680" s="205"/>
      <c r="AJ680" s="205"/>
      <c r="AK680" s="205"/>
      <c r="AL680" s="205"/>
      <c r="AM680" s="205"/>
      <c r="AN680" s="205"/>
      <c r="AO680" s="205"/>
      <c r="AP680" s="205"/>
      <c r="AQ680" s="205"/>
      <c r="AR680" s="205"/>
      <c r="AS680" s="205"/>
      <c r="AT680" s="205"/>
      <c r="AU680" s="205"/>
      <c r="AV680" s="205"/>
      <c r="AW680" s="205"/>
      <c r="AX680" s="205"/>
      <c r="AY680" s="205"/>
      <c r="AZ680" s="205"/>
      <c r="BA680" s="213" t="str">
        <f aca="false">C680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680" s="205"/>
      <c r="BC680" s="205"/>
      <c r="BD680" s="205"/>
      <c r="BE680" s="205"/>
      <c r="BF680" s="205"/>
      <c r="BG680" s="205"/>
      <c r="BH680" s="205"/>
    </row>
    <row r="681" customFormat="false" ht="22.5" hidden="false" customHeight="true" outlineLevel="1" collapsed="false">
      <c r="A681" s="206"/>
      <c r="B681" s="207"/>
      <c r="C681" s="209" t="s">
        <v>900</v>
      </c>
      <c r="D681" s="209"/>
      <c r="E681" s="209"/>
      <c r="F681" s="209"/>
      <c r="G681" s="209"/>
      <c r="H681" s="204"/>
      <c r="I681" s="204"/>
      <c r="J681" s="204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5"/>
      <c r="Z681" s="205"/>
      <c r="AA681" s="205"/>
      <c r="AB681" s="205"/>
      <c r="AC681" s="205"/>
      <c r="AD681" s="205"/>
      <c r="AE681" s="205"/>
      <c r="AF681" s="205"/>
      <c r="AG681" s="205" t="s">
        <v>217</v>
      </c>
      <c r="AH681" s="205"/>
      <c r="AI681" s="205"/>
      <c r="AJ681" s="205"/>
      <c r="AK681" s="205"/>
      <c r="AL681" s="205"/>
      <c r="AM681" s="205"/>
      <c r="AN681" s="205"/>
      <c r="AO681" s="205"/>
      <c r="AP681" s="205"/>
      <c r="AQ681" s="205"/>
      <c r="AR681" s="205"/>
      <c r="AS681" s="205"/>
      <c r="AT681" s="205"/>
      <c r="AU681" s="205"/>
      <c r="AV681" s="205"/>
      <c r="AW681" s="205"/>
      <c r="AX681" s="205"/>
      <c r="AY681" s="205"/>
      <c r="AZ681" s="205"/>
      <c r="BA681" s="213" t="str">
        <f aca="false">C681</f>
        <v>Svislé přemístění ze 2. NP, nebo 1. PP, vodorovné vnitrostaveništní přemístění do 30 m, odvoz na skládku do 10 km. Bez poplatku za skládku.</v>
      </c>
      <c r="BB681" s="205"/>
      <c r="BC681" s="205"/>
      <c r="BD681" s="205"/>
      <c r="BE681" s="205"/>
      <c r="BF681" s="205"/>
      <c r="BG681" s="205"/>
      <c r="BH681" s="205"/>
    </row>
    <row r="682" customFormat="false" ht="12.75" hidden="false" customHeight="false" outlineLevel="1" collapsed="false">
      <c r="A682" s="206"/>
      <c r="B682" s="207"/>
      <c r="C682" s="210" t="s">
        <v>901</v>
      </c>
      <c r="D682" s="211"/>
      <c r="E682" s="212"/>
      <c r="F682" s="204"/>
      <c r="G682" s="204"/>
      <c r="H682" s="204"/>
      <c r="I682" s="204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5"/>
      <c r="Z682" s="205"/>
      <c r="AA682" s="205"/>
      <c r="AB682" s="205"/>
      <c r="AC682" s="205"/>
      <c r="AD682" s="205"/>
      <c r="AE682" s="205"/>
      <c r="AF682" s="205"/>
      <c r="AG682" s="205" t="s">
        <v>220</v>
      </c>
      <c r="AH682" s="205" t="n">
        <v>0</v>
      </c>
      <c r="AI682" s="205"/>
      <c r="AJ682" s="205"/>
      <c r="AK682" s="205"/>
      <c r="AL682" s="205"/>
      <c r="AM682" s="205"/>
      <c r="AN682" s="205"/>
      <c r="AO682" s="205"/>
      <c r="AP682" s="205"/>
      <c r="AQ682" s="205"/>
      <c r="AR682" s="205"/>
      <c r="AS682" s="205"/>
      <c r="AT682" s="205"/>
      <c r="AU682" s="205"/>
      <c r="AV682" s="205"/>
      <c r="AW682" s="205"/>
      <c r="AX682" s="205"/>
      <c r="AY682" s="205"/>
      <c r="AZ682" s="205"/>
      <c r="BA682" s="205"/>
      <c r="BB682" s="205"/>
      <c r="BC682" s="205"/>
      <c r="BD682" s="205"/>
      <c r="BE682" s="205"/>
      <c r="BF682" s="205"/>
      <c r="BG682" s="205"/>
      <c r="BH682" s="205"/>
    </row>
    <row r="683" customFormat="false" ht="12.75" hidden="false" customHeight="false" outlineLevel="1" collapsed="false">
      <c r="A683" s="206"/>
      <c r="B683" s="207"/>
      <c r="C683" s="210" t="s">
        <v>902</v>
      </c>
      <c r="D683" s="211"/>
      <c r="E683" s="212" t="n">
        <v>68</v>
      </c>
      <c r="F683" s="204"/>
      <c r="G683" s="204"/>
      <c r="H683" s="204"/>
      <c r="I683" s="204"/>
      <c r="J683" s="204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5"/>
      <c r="Z683" s="205"/>
      <c r="AA683" s="205"/>
      <c r="AB683" s="205"/>
      <c r="AC683" s="205"/>
      <c r="AD683" s="205"/>
      <c r="AE683" s="205"/>
      <c r="AF683" s="205"/>
      <c r="AG683" s="205" t="s">
        <v>220</v>
      </c>
      <c r="AH683" s="205" t="n">
        <v>0</v>
      </c>
      <c r="AI683" s="205"/>
      <c r="AJ683" s="205"/>
      <c r="AK683" s="205"/>
      <c r="AL683" s="205"/>
      <c r="AM683" s="205"/>
      <c r="AN683" s="205"/>
      <c r="AO683" s="205"/>
      <c r="AP683" s="205"/>
      <c r="AQ683" s="205"/>
      <c r="AR683" s="205"/>
      <c r="AS683" s="205"/>
      <c r="AT683" s="205"/>
      <c r="AU683" s="205"/>
      <c r="AV683" s="205"/>
      <c r="AW683" s="205"/>
      <c r="AX683" s="205"/>
      <c r="AY683" s="205"/>
      <c r="AZ683" s="205"/>
      <c r="BA683" s="205"/>
      <c r="BB683" s="205"/>
      <c r="BC683" s="205"/>
      <c r="BD683" s="205"/>
      <c r="BE683" s="205"/>
      <c r="BF683" s="205"/>
      <c r="BG683" s="205"/>
      <c r="BH683" s="205"/>
    </row>
    <row r="684" customFormat="false" ht="12.75" hidden="false" customHeight="false" outlineLevel="0" collapsed="false">
      <c r="A684" s="188" t="s">
        <v>207</v>
      </c>
      <c r="B684" s="189" t="s">
        <v>105</v>
      </c>
      <c r="C684" s="190" t="s">
        <v>106</v>
      </c>
      <c r="D684" s="191"/>
      <c r="E684" s="192"/>
      <c r="F684" s="193"/>
      <c r="G684" s="193" t="n">
        <f aca="false">SUMIF(AG685:AG686,"&lt;&gt;NOR",G685:G686)</f>
        <v>0</v>
      </c>
      <c r="H684" s="193"/>
      <c r="I684" s="193" t="n">
        <f aca="false">SUM(I685:I686)</f>
        <v>0</v>
      </c>
      <c r="J684" s="193"/>
      <c r="K684" s="193" t="n">
        <f aca="false">SUM(K685:K686)</f>
        <v>0</v>
      </c>
      <c r="L684" s="193"/>
      <c r="M684" s="193" t="n">
        <f aca="false">SUM(M685:M686)</f>
        <v>0</v>
      </c>
      <c r="N684" s="193"/>
      <c r="O684" s="193" t="n">
        <f aca="false">SUM(O685:O686)</f>
        <v>0</v>
      </c>
      <c r="P684" s="193"/>
      <c r="Q684" s="193" t="n">
        <f aca="false">SUM(Q685:Q686)</f>
        <v>0</v>
      </c>
      <c r="R684" s="193"/>
      <c r="S684" s="193"/>
      <c r="T684" s="194"/>
      <c r="U684" s="195"/>
      <c r="V684" s="195" t="n">
        <f aca="false">SUM(V685:V686)</f>
        <v>1010.1</v>
      </c>
      <c r="W684" s="195"/>
      <c r="X684" s="195"/>
      <c r="AG684" s="0" t="s">
        <v>208</v>
      </c>
    </row>
    <row r="685" customFormat="false" ht="33.75" hidden="false" customHeight="false" outlineLevel="1" collapsed="false">
      <c r="A685" s="196" t="n">
        <v>150</v>
      </c>
      <c r="B685" s="197" t="s">
        <v>903</v>
      </c>
      <c r="C685" s="198" t="s">
        <v>904</v>
      </c>
      <c r="D685" s="199" t="s">
        <v>261</v>
      </c>
      <c r="E685" s="200" t="n">
        <v>391.96651</v>
      </c>
      <c r="F685" s="201"/>
      <c r="G685" s="202" t="n">
        <f aca="false">ROUND(E685*F685,2)</f>
        <v>0</v>
      </c>
      <c r="H685" s="201"/>
      <c r="I685" s="202" t="n">
        <f aca="false">ROUND(E685*H685,2)</f>
        <v>0</v>
      </c>
      <c r="J685" s="201"/>
      <c r="K685" s="202" t="n">
        <f aca="false">ROUND(E685*J685,2)</f>
        <v>0</v>
      </c>
      <c r="L685" s="202" t="n">
        <v>21</v>
      </c>
      <c r="M685" s="202" t="n">
        <f aca="false">G685*(1+L685/100)</f>
        <v>0</v>
      </c>
      <c r="N685" s="202" t="n">
        <v>0</v>
      </c>
      <c r="O685" s="202" t="n">
        <f aca="false">ROUND(E685*N685,2)</f>
        <v>0</v>
      </c>
      <c r="P685" s="202" t="n">
        <v>0</v>
      </c>
      <c r="Q685" s="202" t="n">
        <f aca="false">ROUND(E685*P685,2)</f>
        <v>0</v>
      </c>
      <c r="R685" s="202" t="s">
        <v>303</v>
      </c>
      <c r="S685" s="202" t="s">
        <v>213</v>
      </c>
      <c r="T685" s="203" t="s">
        <v>213</v>
      </c>
      <c r="U685" s="204" t="n">
        <v>2.577</v>
      </c>
      <c r="V685" s="204" t="n">
        <f aca="false">ROUND(E685*U685,2)</f>
        <v>1010.1</v>
      </c>
      <c r="W685" s="204"/>
      <c r="X685" s="204" t="s">
        <v>905</v>
      </c>
      <c r="Y685" s="205"/>
      <c r="Z685" s="205"/>
      <c r="AA685" s="205"/>
      <c r="AB685" s="205"/>
      <c r="AC685" s="205"/>
      <c r="AD685" s="205"/>
      <c r="AE685" s="205"/>
      <c r="AF685" s="205"/>
      <c r="AG685" s="205" t="s">
        <v>906</v>
      </c>
      <c r="AH685" s="205"/>
      <c r="AI685" s="205"/>
      <c r="AJ685" s="205"/>
      <c r="AK685" s="205"/>
      <c r="AL685" s="205"/>
      <c r="AM685" s="205"/>
      <c r="AN685" s="205"/>
      <c r="AO685" s="205"/>
      <c r="AP685" s="205"/>
      <c r="AQ685" s="205"/>
      <c r="AR685" s="205"/>
      <c r="AS685" s="205"/>
      <c r="AT685" s="205"/>
      <c r="AU685" s="205"/>
      <c r="AV685" s="205"/>
      <c r="AW685" s="205"/>
      <c r="AX685" s="205"/>
      <c r="AY685" s="205"/>
      <c r="AZ685" s="205"/>
      <c r="BA685" s="205"/>
      <c r="BB685" s="205"/>
      <c r="BC685" s="205"/>
      <c r="BD685" s="205"/>
      <c r="BE685" s="205"/>
      <c r="BF685" s="205"/>
      <c r="BG685" s="205"/>
      <c r="BH685" s="205"/>
    </row>
    <row r="686" customFormat="false" ht="12.75" hidden="false" customHeight="true" outlineLevel="1" collapsed="false">
      <c r="A686" s="206"/>
      <c r="B686" s="207"/>
      <c r="C686" s="208" t="s">
        <v>907</v>
      </c>
      <c r="D686" s="208"/>
      <c r="E686" s="208"/>
      <c r="F686" s="208"/>
      <c r="G686" s="208"/>
      <c r="H686" s="204"/>
      <c r="I686" s="204"/>
      <c r="J686" s="204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5"/>
      <c r="Z686" s="205"/>
      <c r="AA686" s="205"/>
      <c r="AB686" s="205"/>
      <c r="AC686" s="205"/>
      <c r="AD686" s="205"/>
      <c r="AE686" s="205"/>
      <c r="AF686" s="205"/>
      <c r="AG686" s="205" t="s">
        <v>216</v>
      </c>
      <c r="AH686" s="205"/>
      <c r="AI686" s="205"/>
      <c r="AJ686" s="205"/>
      <c r="AK686" s="205"/>
      <c r="AL686" s="205"/>
      <c r="AM686" s="205"/>
      <c r="AN686" s="205"/>
      <c r="AO686" s="205"/>
      <c r="AP686" s="205"/>
      <c r="AQ686" s="205"/>
      <c r="AR686" s="205"/>
      <c r="AS686" s="205"/>
      <c r="AT686" s="205"/>
      <c r="AU686" s="205"/>
      <c r="AV686" s="205"/>
      <c r="AW686" s="205"/>
      <c r="AX686" s="205"/>
      <c r="AY686" s="205"/>
      <c r="AZ686" s="205"/>
      <c r="BA686" s="205"/>
      <c r="BB686" s="205"/>
      <c r="BC686" s="205"/>
      <c r="BD686" s="205"/>
      <c r="BE686" s="205"/>
      <c r="BF686" s="205"/>
      <c r="BG686" s="205"/>
      <c r="BH686" s="205"/>
    </row>
    <row r="687" customFormat="false" ht="12.75" hidden="false" customHeight="false" outlineLevel="0" collapsed="false">
      <c r="A687" s="188" t="s">
        <v>207</v>
      </c>
      <c r="B687" s="189" t="s">
        <v>18</v>
      </c>
      <c r="C687" s="190" t="s">
        <v>19</v>
      </c>
      <c r="D687" s="191"/>
      <c r="E687" s="192"/>
      <c r="F687" s="193"/>
      <c r="G687" s="193" t="n">
        <f aca="false">SUMIF(AG688:AG691,"&lt;&gt;NOR",G688:G691)</f>
        <v>0</v>
      </c>
      <c r="H687" s="193"/>
      <c r="I687" s="193" t="n">
        <f aca="false">SUM(I688:I691)</f>
        <v>0</v>
      </c>
      <c r="J687" s="193"/>
      <c r="K687" s="193" t="n">
        <f aca="false">SUM(K688:K691)</f>
        <v>0</v>
      </c>
      <c r="L687" s="193"/>
      <c r="M687" s="193" t="n">
        <f aca="false">SUM(M688:M691)</f>
        <v>0</v>
      </c>
      <c r="N687" s="193"/>
      <c r="O687" s="193" t="n">
        <f aca="false">SUM(O688:O691)</f>
        <v>0</v>
      </c>
      <c r="P687" s="193"/>
      <c r="Q687" s="193" t="n">
        <f aca="false">SUM(Q688:Q691)</f>
        <v>0</v>
      </c>
      <c r="R687" s="193"/>
      <c r="S687" s="193"/>
      <c r="T687" s="194"/>
      <c r="U687" s="195"/>
      <c r="V687" s="195" t="n">
        <f aca="false">SUM(V688:V691)</f>
        <v>0</v>
      </c>
      <c r="W687" s="195"/>
      <c r="X687" s="195"/>
      <c r="AG687" s="0" t="s">
        <v>208</v>
      </c>
    </row>
    <row r="688" customFormat="false" ht="12.75" hidden="false" customHeight="false" outlineLevel="1" collapsed="false">
      <c r="A688" s="196" t="n">
        <v>151</v>
      </c>
      <c r="B688" s="197" t="s">
        <v>908</v>
      </c>
      <c r="C688" s="198" t="s">
        <v>909</v>
      </c>
      <c r="D688" s="199" t="s">
        <v>910</v>
      </c>
      <c r="E688" s="200" t="n">
        <v>1</v>
      </c>
      <c r="F688" s="201"/>
      <c r="G688" s="202" t="n">
        <f aca="false">ROUND(E688*F688,2)</f>
        <v>0</v>
      </c>
      <c r="H688" s="201"/>
      <c r="I688" s="202" t="n">
        <f aca="false">ROUND(E688*H688,2)</f>
        <v>0</v>
      </c>
      <c r="J688" s="201"/>
      <c r="K688" s="202" t="n">
        <f aca="false">ROUND(E688*J688,2)</f>
        <v>0</v>
      </c>
      <c r="L688" s="202" t="n">
        <v>21</v>
      </c>
      <c r="M688" s="202" t="n">
        <f aca="false">G688*(1+L688/100)</f>
        <v>0</v>
      </c>
      <c r="N688" s="202" t="n">
        <v>0</v>
      </c>
      <c r="O688" s="202" t="n">
        <f aca="false">ROUND(E688*N688,2)</f>
        <v>0</v>
      </c>
      <c r="P688" s="202" t="n">
        <v>0</v>
      </c>
      <c r="Q688" s="202" t="n">
        <f aca="false">ROUND(E688*P688,2)</f>
        <v>0</v>
      </c>
      <c r="R688" s="202"/>
      <c r="S688" s="202" t="s">
        <v>213</v>
      </c>
      <c r="T688" s="203" t="s">
        <v>418</v>
      </c>
      <c r="U688" s="204" t="n">
        <v>0</v>
      </c>
      <c r="V688" s="204" t="n">
        <f aca="false">ROUND(E688*U688,2)</f>
        <v>0</v>
      </c>
      <c r="W688" s="204"/>
      <c r="X688" s="204" t="s">
        <v>911</v>
      </c>
      <c r="Y688" s="205"/>
      <c r="Z688" s="205"/>
      <c r="AA688" s="205"/>
      <c r="AB688" s="205"/>
      <c r="AC688" s="205"/>
      <c r="AD688" s="205"/>
      <c r="AE688" s="205"/>
      <c r="AF688" s="205"/>
      <c r="AG688" s="205" t="s">
        <v>912</v>
      </c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5"/>
      <c r="AR688" s="205"/>
      <c r="AS688" s="205"/>
      <c r="AT688" s="205"/>
      <c r="AU688" s="205"/>
      <c r="AV688" s="205"/>
      <c r="AW688" s="205"/>
      <c r="AX688" s="205"/>
      <c r="AY688" s="205"/>
      <c r="AZ688" s="205"/>
      <c r="BA688" s="205"/>
      <c r="BB688" s="205"/>
      <c r="BC688" s="205"/>
      <c r="BD688" s="205"/>
      <c r="BE688" s="205"/>
      <c r="BF688" s="205"/>
      <c r="BG688" s="205"/>
      <c r="BH688" s="205"/>
    </row>
    <row r="689" customFormat="false" ht="12.75" hidden="false" customHeight="true" outlineLevel="1" collapsed="false">
      <c r="A689" s="206"/>
      <c r="B689" s="207"/>
      <c r="C689" s="222" t="s">
        <v>913</v>
      </c>
      <c r="D689" s="222"/>
      <c r="E689" s="222"/>
      <c r="F689" s="222"/>
      <c r="G689" s="222"/>
      <c r="H689" s="204"/>
      <c r="I689" s="204"/>
      <c r="J689" s="204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5"/>
      <c r="Z689" s="205"/>
      <c r="AA689" s="205"/>
      <c r="AB689" s="205"/>
      <c r="AC689" s="205"/>
      <c r="AD689" s="205"/>
      <c r="AE689" s="205"/>
      <c r="AF689" s="205"/>
      <c r="AG689" s="205" t="s">
        <v>217</v>
      </c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5"/>
      <c r="AR689" s="205"/>
      <c r="AS689" s="205"/>
      <c r="AT689" s="205"/>
      <c r="AU689" s="205"/>
      <c r="AV689" s="205"/>
      <c r="AW689" s="205"/>
      <c r="AX689" s="205"/>
      <c r="AY689" s="205"/>
      <c r="AZ689" s="205"/>
      <c r="BA689" s="205"/>
      <c r="BB689" s="205"/>
      <c r="BC689" s="205"/>
      <c r="BD689" s="205"/>
      <c r="BE689" s="205"/>
      <c r="BF689" s="205"/>
      <c r="BG689" s="205"/>
      <c r="BH689" s="205"/>
    </row>
    <row r="690" customFormat="false" ht="12.75" hidden="false" customHeight="false" outlineLevel="1" collapsed="false">
      <c r="A690" s="196" t="n">
        <v>152</v>
      </c>
      <c r="B690" s="197" t="s">
        <v>914</v>
      </c>
      <c r="C690" s="198" t="s">
        <v>915</v>
      </c>
      <c r="D690" s="199" t="s">
        <v>910</v>
      </c>
      <c r="E690" s="200" t="n">
        <v>1</v>
      </c>
      <c r="F690" s="201"/>
      <c r="G690" s="202" t="n">
        <f aca="false">ROUND(E690*F690,2)</f>
        <v>0</v>
      </c>
      <c r="H690" s="201"/>
      <c r="I690" s="202" t="n">
        <f aca="false">ROUND(E690*H690,2)</f>
        <v>0</v>
      </c>
      <c r="J690" s="201"/>
      <c r="K690" s="202" t="n">
        <f aca="false">ROUND(E690*J690,2)</f>
        <v>0</v>
      </c>
      <c r="L690" s="202" t="n">
        <v>21</v>
      </c>
      <c r="M690" s="202" t="n">
        <f aca="false">G690*(1+L690/100)</f>
        <v>0</v>
      </c>
      <c r="N690" s="202" t="n">
        <v>0</v>
      </c>
      <c r="O690" s="202" t="n">
        <f aca="false">ROUND(E690*N690,2)</f>
        <v>0</v>
      </c>
      <c r="P690" s="202" t="n">
        <v>0</v>
      </c>
      <c r="Q690" s="202" t="n">
        <f aca="false">ROUND(E690*P690,2)</f>
        <v>0</v>
      </c>
      <c r="R690" s="202"/>
      <c r="S690" s="202" t="s">
        <v>213</v>
      </c>
      <c r="T690" s="203" t="s">
        <v>418</v>
      </c>
      <c r="U690" s="204" t="n">
        <v>0</v>
      </c>
      <c r="V690" s="204" t="n">
        <f aca="false">ROUND(E690*U690,2)</f>
        <v>0</v>
      </c>
      <c r="W690" s="204"/>
      <c r="X690" s="204" t="s">
        <v>911</v>
      </c>
      <c r="Y690" s="205"/>
      <c r="Z690" s="205"/>
      <c r="AA690" s="205"/>
      <c r="AB690" s="205"/>
      <c r="AC690" s="205"/>
      <c r="AD690" s="205"/>
      <c r="AE690" s="205"/>
      <c r="AF690" s="205"/>
      <c r="AG690" s="205" t="s">
        <v>912</v>
      </c>
      <c r="AH690" s="205"/>
      <c r="AI690" s="205"/>
      <c r="AJ690" s="205"/>
      <c r="AK690" s="205"/>
      <c r="AL690" s="205"/>
      <c r="AM690" s="205"/>
      <c r="AN690" s="205"/>
      <c r="AO690" s="205"/>
      <c r="AP690" s="205"/>
      <c r="AQ690" s="205"/>
      <c r="AR690" s="205"/>
      <c r="AS690" s="205"/>
      <c r="AT690" s="205"/>
      <c r="AU690" s="205"/>
      <c r="AV690" s="205"/>
      <c r="AW690" s="205"/>
      <c r="AX690" s="205"/>
      <c r="AY690" s="205"/>
      <c r="AZ690" s="205"/>
      <c r="BA690" s="205"/>
      <c r="BB690" s="205"/>
      <c r="BC690" s="205"/>
      <c r="BD690" s="205"/>
      <c r="BE690" s="205"/>
      <c r="BF690" s="205"/>
      <c r="BG690" s="205"/>
      <c r="BH690" s="205"/>
    </row>
    <row r="691" customFormat="false" ht="22.5" hidden="false" customHeight="true" outlineLevel="1" collapsed="false">
      <c r="A691" s="206"/>
      <c r="B691" s="207"/>
      <c r="C691" s="222" t="s">
        <v>916</v>
      </c>
      <c r="D691" s="222"/>
      <c r="E691" s="222"/>
      <c r="F691" s="222"/>
      <c r="G691" s="222"/>
      <c r="H691" s="204"/>
      <c r="I691" s="204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5"/>
      <c r="Z691" s="205"/>
      <c r="AA691" s="205"/>
      <c r="AB691" s="205"/>
      <c r="AC691" s="205"/>
      <c r="AD691" s="205"/>
      <c r="AE691" s="205"/>
      <c r="AF691" s="205"/>
      <c r="AG691" s="205" t="s">
        <v>217</v>
      </c>
      <c r="AH691" s="205"/>
      <c r="AI691" s="205"/>
      <c r="AJ691" s="205"/>
      <c r="AK691" s="205"/>
      <c r="AL691" s="205"/>
      <c r="AM691" s="205"/>
      <c r="AN691" s="205"/>
      <c r="AO691" s="205"/>
      <c r="AP691" s="205"/>
      <c r="AQ691" s="205"/>
      <c r="AR691" s="205"/>
      <c r="AS691" s="205"/>
      <c r="AT691" s="205"/>
      <c r="AU691" s="205"/>
      <c r="AV691" s="205"/>
      <c r="AW691" s="205"/>
      <c r="AX691" s="205"/>
      <c r="AY691" s="205"/>
      <c r="AZ691" s="205"/>
      <c r="BA691" s="213" t="str">
        <f aca="false">C691</f>
        <v>Náklady na ztížené provádění stavebních prací v důsledku nepřerušeného provozu na staveništi nebo v případech nepřerušeného provozu v objektech v nichž se stavební práce provádí.</v>
      </c>
      <c r="BB691" s="205"/>
      <c r="BC691" s="205"/>
      <c r="BD691" s="205"/>
      <c r="BE691" s="205"/>
      <c r="BF691" s="205"/>
      <c r="BG691" s="205"/>
      <c r="BH691" s="205"/>
    </row>
    <row r="692" customFormat="false" ht="12.75" hidden="false" customHeight="false" outlineLevel="0" collapsed="false">
      <c r="A692" s="188" t="s">
        <v>207</v>
      </c>
      <c r="B692" s="189" t="s">
        <v>107</v>
      </c>
      <c r="C692" s="190" t="s">
        <v>108</v>
      </c>
      <c r="D692" s="191"/>
      <c r="E692" s="192"/>
      <c r="F692" s="193"/>
      <c r="G692" s="193" t="n">
        <f aca="false">SUMIF(AG693:AG715,"&lt;&gt;NOR",G693:G715)</f>
        <v>0</v>
      </c>
      <c r="H692" s="193"/>
      <c r="I692" s="193" t="n">
        <f aca="false">SUM(I693:I715)</f>
        <v>0</v>
      </c>
      <c r="J692" s="193"/>
      <c r="K692" s="193" t="n">
        <f aca="false">SUM(K693:K715)</f>
        <v>0</v>
      </c>
      <c r="L692" s="193"/>
      <c r="M692" s="193" t="n">
        <f aca="false">SUM(M693:M715)</f>
        <v>0</v>
      </c>
      <c r="N692" s="193"/>
      <c r="O692" s="193" t="n">
        <f aca="false">SUM(O693:O715)</f>
        <v>0.65</v>
      </c>
      <c r="P692" s="193"/>
      <c r="Q692" s="193" t="n">
        <f aca="false">SUM(Q693:Q715)</f>
        <v>0</v>
      </c>
      <c r="R692" s="193"/>
      <c r="S692" s="193"/>
      <c r="T692" s="194"/>
      <c r="U692" s="195"/>
      <c r="V692" s="195" t="n">
        <f aca="false">SUM(V693:V715)</f>
        <v>43.4</v>
      </c>
      <c r="W692" s="195"/>
      <c r="X692" s="195"/>
      <c r="AG692" s="0" t="s">
        <v>208</v>
      </c>
    </row>
    <row r="693" customFormat="false" ht="22.5" hidden="false" customHeight="false" outlineLevel="1" collapsed="false">
      <c r="A693" s="196" t="n">
        <v>153</v>
      </c>
      <c r="B693" s="197" t="s">
        <v>917</v>
      </c>
      <c r="C693" s="198" t="s">
        <v>918</v>
      </c>
      <c r="D693" s="199" t="s">
        <v>294</v>
      </c>
      <c r="E693" s="200" t="n">
        <v>23.4</v>
      </c>
      <c r="F693" s="201"/>
      <c r="G693" s="202" t="n">
        <f aca="false">ROUND(E693*F693,2)</f>
        <v>0</v>
      </c>
      <c r="H693" s="201"/>
      <c r="I693" s="202" t="n">
        <f aca="false">ROUND(E693*H693,2)</f>
        <v>0</v>
      </c>
      <c r="J693" s="201"/>
      <c r="K693" s="202" t="n">
        <f aca="false">ROUND(E693*J693,2)</f>
        <v>0</v>
      </c>
      <c r="L693" s="202" t="n">
        <v>21</v>
      </c>
      <c r="M693" s="202" t="n">
        <f aca="false">G693*(1+L693/100)</f>
        <v>0</v>
      </c>
      <c r="N693" s="202" t="n">
        <v>0.00033</v>
      </c>
      <c r="O693" s="202" t="n">
        <f aca="false">ROUND(E693*N693,2)</f>
        <v>0.01</v>
      </c>
      <c r="P693" s="202" t="n">
        <v>0</v>
      </c>
      <c r="Q693" s="202" t="n">
        <f aca="false">ROUND(E693*P693,2)</f>
        <v>0</v>
      </c>
      <c r="R693" s="202" t="s">
        <v>919</v>
      </c>
      <c r="S693" s="202" t="s">
        <v>213</v>
      </c>
      <c r="T693" s="203" t="s">
        <v>213</v>
      </c>
      <c r="U693" s="204" t="n">
        <v>0.0275</v>
      </c>
      <c r="V693" s="204" t="n">
        <f aca="false">ROUND(E693*U693,2)</f>
        <v>0.64</v>
      </c>
      <c r="W693" s="204"/>
      <c r="X693" s="204" t="s">
        <v>165</v>
      </c>
      <c r="Y693" s="205"/>
      <c r="Z693" s="205"/>
      <c r="AA693" s="205"/>
      <c r="AB693" s="205"/>
      <c r="AC693" s="205"/>
      <c r="AD693" s="205"/>
      <c r="AE693" s="205"/>
      <c r="AF693" s="205"/>
      <c r="AG693" s="205" t="s">
        <v>920</v>
      </c>
      <c r="AH693" s="205"/>
      <c r="AI693" s="205"/>
      <c r="AJ693" s="205"/>
      <c r="AK693" s="205"/>
      <c r="AL693" s="205"/>
      <c r="AM693" s="205"/>
      <c r="AN693" s="205"/>
      <c r="AO693" s="205"/>
      <c r="AP693" s="205"/>
      <c r="AQ693" s="205"/>
      <c r="AR693" s="205"/>
      <c r="AS693" s="205"/>
      <c r="AT693" s="205"/>
      <c r="AU693" s="205"/>
      <c r="AV693" s="205"/>
      <c r="AW693" s="205"/>
      <c r="AX693" s="205"/>
      <c r="AY693" s="205"/>
      <c r="AZ693" s="205"/>
      <c r="BA693" s="205"/>
      <c r="BB693" s="205"/>
      <c r="BC693" s="205"/>
      <c r="BD693" s="205"/>
      <c r="BE693" s="205"/>
      <c r="BF693" s="205"/>
      <c r="BG693" s="205"/>
      <c r="BH693" s="205"/>
    </row>
    <row r="694" customFormat="false" ht="12.75" hidden="false" customHeight="false" outlineLevel="1" collapsed="false">
      <c r="A694" s="206"/>
      <c r="B694" s="207"/>
      <c r="C694" s="210" t="s">
        <v>921</v>
      </c>
      <c r="D694" s="211"/>
      <c r="E694" s="212"/>
      <c r="F694" s="204"/>
      <c r="G694" s="204"/>
      <c r="H694" s="204"/>
      <c r="I694" s="204"/>
      <c r="J694" s="204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5"/>
      <c r="Z694" s="205"/>
      <c r="AA694" s="205"/>
      <c r="AB694" s="205"/>
      <c r="AC694" s="205"/>
      <c r="AD694" s="205"/>
      <c r="AE694" s="205"/>
      <c r="AF694" s="205"/>
      <c r="AG694" s="205" t="s">
        <v>220</v>
      </c>
      <c r="AH694" s="205" t="n">
        <v>0</v>
      </c>
      <c r="AI694" s="205"/>
      <c r="AJ694" s="205"/>
      <c r="AK694" s="205"/>
      <c r="AL694" s="205"/>
      <c r="AM694" s="205"/>
      <c r="AN694" s="205"/>
      <c r="AO694" s="205"/>
      <c r="AP694" s="205"/>
      <c r="AQ694" s="205"/>
      <c r="AR694" s="205"/>
      <c r="AS694" s="205"/>
      <c r="AT694" s="205"/>
      <c r="AU694" s="205"/>
      <c r="AV694" s="205"/>
      <c r="AW694" s="205"/>
      <c r="AX694" s="205"/>
      <c r="AY694" s="205"/>
      <c r="AZ694" s="205"/>
      <c r="BA694" s="205"/>
      <c r="BB694" s="205"/>
      <c r="BC694" s="205"/>
      <c r="BD694" s="205"/>
      <c r="BE694" s="205"/>
      <c r="BF694" s="205"/>
      <c r="BG694" s="205"/>
      <c r="BH694" s="205"/>
    </row>
    <row r="695" customFormat="false" ht="12.75" hidden="false" customHeight="false" outlineLevel="1" collapsed="false">
      <c r="A695" s="206"/>
      <c r="B695" s="207"/>
      <c r="C695" s="210" t="s">
        <v>922</v>
      </c>
      <c r="D695" s="211"/>
      <c r="E695" s="212"/>
      <c r="F695" s="204"/>
      <c r="G695" s="204"/>
      <c r="H695" s="204"/>
      <c r="I695" s="204"/>
      <c r="J695" s="204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5"/>
      <c r="Z695" s="205"/>
      <c r="AA695" s="205"/>
      <c r="AB695" s="205"/>
      <c r="AC695" s="205"/>
      <c r="AD695" s="205"/>
      <c r="AE695" s="205"/>
      <c r="AF695" s="205"/>
      <c r="AG695" s="205" t="s">
        <v>220</v>
      </c>
      <c r="AH695" s="205" t="n">
        <v>0</v>
      </c>
      <c r="AI695" s="205"/>
      <c r="AJ695" s="205"/>
      <c r="AK695" s="205"/>
      <c r="AL695" s="205"/>
      <c r="AM695" s="205"/>
      <c r="AN695" s="205"/>
      <c r="AO695" s="205"/>
      <c r="AP695" s="205"/>
      <c r="AQ695" s="205"/>
      <c r="AR695" s="205"/>
      <c r="AS695" s="205"/>
      <c r="AT695" s="205"/>
      <c r="AU695" s="205"/>
      <c r="AV695" s="205"/>
      <c r="AW695" s="205"/>
      <c r="AX695" s="205"/>
      <c r="AY695" s="205"/>
      <c r="AZ695" s="205"/>
      <c r="BA695" s="205"/>
      <c r="BB695" s="205"/>
      <c r="BC695" s="205"/>
      <c r="BD695" s="205"/>
      <c r="BE695" s="205"/>
      <c r="BF695" s="205"/>
      <c r="BG695" s="205"/>
      <c r="BH695" s="205"/>
    </row>
    <row r="696" customFormat="false" ht="12.75" hidden="false" customHeight="false" outlineLevel="1" collapsed="false">
      <c r="A696" s="206"/>
      <c r="B696" s="207"/>
      <c r="C696" s="210" t="s">
        <v>923</v>
      </c>
      <c r="D696" s="211"/>
      <c r="E696" s="212"/>
      <c r="F696" s="204"/>
      <c r="G696" s="204"/>
      <c r="H696" s="204"/>
      <c r="I696" s="204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5"/>
      <c r="Z696" s="205"/>
      <c r="AA696" s="205"/>
      <c r="AB696" s="205"/>
      <c r="AC696" s="205"/>
      <c r="AD696" s="205"/>
      <c r="AE696" s="205"/>
      <c r="AF696" s="205"/>
      <c r="AG696" s="205" t="s">
        <v>220</v>
      </c>
      <c r="AH696" s="205" t="n">
        <v>0</v>
      </c>
      <c r="AI696" s="205"/>
      <c r="AJ696" s="205"/>
      <c r="AK696" s="205"/>
      <c r="AL696" s="205"/>
      <c r="AM696" s="205"/>
      <c r="AN696" s="205"/>
      <c r="AO696" s="205"/>
      <c r="AP696" s="205"/>
      <c r="AQ696" s="205"/>
      <c r="AR696" s="205"/>
      <c r="AS696" s="205"/>
      <c r="AT696" s="205"/>
      <c r="AU696" s="205"/>
      <c r="AV696" s="205"/>
      <c r="AW696" s="205"/>
      <c r="AX696" s="205"/>
      <c r="AY696" s="205"/>
      <c r="AZ696" s="205"/>
      <c r="BA696" s="205"/>
      <c r="BB696" s="205"/>
      <c r="BC696" s="205"/>
      <c r="BD696" s="205"/>
      <c r="BE696" s="205"/>
      <c r="BF696" s="205"/>
      <c r="BG696" s="205"/>
      <c r="BH696" s="205"/>
    </row>
    <row r="697" customFormat="false" ht="12.75" hidden="false" customHeight="false" outlineLevel="1" collapsed="false">
      <c r="A697" s="206"/>
      <c r="B697" s="207"/>
      <c r="C697" s="210" t="s">
        <v>924</v>
      </c>
      <c r="D697" s="211"/>
      <c r="E697" s="212" t="n">
        <v>23.4</v>
      </c>
      <c r="F697" s="204"/>
      <c r="G697" s="204"/>
      <c r="H697" s="204"/>
      <c r="I697" s="204"/>
      <c r="J697" s="204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5"/>
      <c r="Z697" s="205"/>
      <c r="AA697" s="205"/>
      <c r="AB697" s="205"/>
      <c r="AC697" s="205"/>
      <c r="AD697" s="205"/>
      <c r="AE697" s="205"/>
      <c r="AF697" s="205"/>
      <c r="AG697" s="205" t="s">
        <v>220</v>
      </c>
      <c r="AH697" s="205" t="n">
        <v>0</v>
      </c>
      <c r="AI697" s="205"/>
      <c r="AJ697" s="205"/>
      <c r="AK697" s="205"/>
      <c r="AL697" s="205"/>
      <c r="AM697" s="205"/>
      <c r="AN697" s="205"/>
      <c r="AO697" s="205"/>
      <c r="AP697" s="205"/>
      <c r="AQ697" s="205"/>
      <c r="AR697" s="205"/>
      <c r="AS697" s="205"/>
      <c r="AT697" s="205"/>
      <c r="AU697" s="205"/>
      <c r="AV697" s="205"/>
      <c r="AW697" s="205"/>
      <c r="AX697" s="205"/>
      <c r="AY697" s="205"/>
      <c r="AZ697" s="205"/>
      <c r="BA697" s="205"/>
      <c r="BB697" s="205"/>
      <c r="BC697" s="205"/>
      <c r="BD697" s="205"/>
      <c r="BE697" s="205"/>
      <c r="BF697" s="205"/>
      <c r="BG697" s="205"/>
      <c r="BH697" s="205"/>
    </row>
    <row r="698" customFormat="false" ht="33.75" hidden="false" customHeight="false" outlineLevel="1" collapsed="false">
      <c r="A698" s="196" t="n">
        <v>154</v>
      </c>
      <c r="B698" s="197" t="s">
        <v>925</v>
      </c>
      <c r="C698" s="198" t="s">
        <v>926</v>
      </c>
      <c r="D698" s="199" t="s">
        <v>294</v>
      </c>
      <c r="E698" s="200" t="n">
        <v>44.97</v>
      </c>
      <c r="F698" s="201"/>
      <c r="G698" s="202" t="n">
        <f aca="false">ROUND(E698*F698,2)</f>
        <v>0</v>
      </c>
      <c r="H698" s="201"/>
      <c r="I698" s="202" t="n">
        <f aca="false">ROUND(E698*H698,2)</f>
        <v>0</v>
      </c>
      <c r="J698" s="201"/>
      <c r="K698" s="202" t="n">
        <f aca="false">ROUND(E698*J698,2)</f>
        <v>0</v>
      </c>
      <c r="L698" s="202" t="n">
        <v>21</v>
      </c>
      <c r="M698" s="202" t="n">
        <f aca="false">G698*(1+L698/100)</f>
        <v>0</v>
      </c>
      <c r="N698" s="202" t="n">
        <v>0.00052</v>
      </c>
      <c r="O698" s="202" t="n">
        <f aca="false">ROUND(E698*N698,2)</f>
        <v>0.02</v>
      </c>
      <c r="P698" s="202" t="n">
        <v>0</v>
      </c>
      <c r="Q698" s="202" t="n">
        <f aca="false">ROUND(E698*P698,2)</f>
        <v>0</v>
      </c>
      <c r="R698" s="202" t="s">
        <v>919</v>
      </c>
      <c r="S698" s="202" t="s">
        <v>213</v>
      </c>
      <c r="T698" s="203" t="s">
        <v>213</v>
      </c>
      <c r="U698" s="204" t="n">
        <v>0.049</v>
      </c>
      <c r="V698" s="204" t="n">
        <f aca="false">ROUND(E698*U698,2)</f>
        <v>2.2</v>
      </c>
      <c r="W698" s="204"/>
      <c r="X698" s="204" t="s">
        <v>165</v>
      </c>
      <c r="Y698" s="205"/>
      <c r="Z698" s="205"/>
      <c r="AA698" s="205"/>
      <c r="AB698" s="205"/>
      <c r="AC698" s="205"/>
      <c r="AD698" s="205"/>
      <c r="AE698" s="205"/>
      <c r="AF698" s="205"/>
      <c r="AG698" s="205" t="s">
        <v>920</v>
      </c>
      <c r="AH698" s="205"/>
      <c r="AI698" s="205"/>
      <c r="AJ698" s="205"/>
      <c r="AK698" s="205"/>
      <c r="AL698" s="205"/>
      <c r="AM698" s="205"/>
      <c r="AN698" s="205"/>
      <c r="AO698" s="205"/>
      <c r="AP698" s="205"/>
      <c r="AQ698" s="205"/>
      <c r="AR698" s="205"/>
      <c r="AS698" s="205"/>
      <c r="AT698" s="205"/>
      <c r="AU698" s="205"/>
      <c r="AV698" s="205"/>
      <c r="AW698" s="205"/>
      <c r="AX698" s="205"/>
      <c r="AY698" s="205"/>
      <c r="AZ698" s="205"/>
      <c r="BA698" s="205"/>
      <c r="BB698" s="205"/>
      <c r="BC698" s="205"/>
      <c r="BD698" s="205"/>
      <c r="BE698" s="205"/>
      <c r="BF698" s="205"/>
      <c r="BG698" s="205"/>
      <c r="BH698" s="205"/>
    </row>
    <row r="699" customFormat="false" ht="12.75" hidden="false" customHeight="true" outlineLevel="1" collapsed="false">
      <c r="A699" s="206"/>
      <c r="B699" s="207"/>
      <c r="C699" s="222" t="s">
        <v>927</v>
      </c>
      <c r="D699" s="222"/>
      <c r="E699" s="222"/>
      <c r="F699" s="222"/>
      <c r="G699" s="222"/>
      <c r="H699" s="204"/>
      <c r="I699" s="204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5"/>
      <c r="Z699" s="205"/>
      <c r="AA699" s="205"/>
      <c r="AB699" s="205"/>
      <c r="AC699" s="205"/>
      <c r="AD699" s="205"/>
      <c r="AE699" s="205"/>
      <c r="AF699" s="205"/>
      <c r="AG699" s="205" t="s">
        <v>217</v>
      </c>
      <c r="AH699" s="205"/>
      <c r="AI699" s="205"/>
      <c r="AJ699" s="205"/>
      <c r="AK699" s="205"/>
      <c r="AL699" s="205"/>
      <c r="AM699" s="205"/>
      <c r="AN699" s="205"/>
      <c r="AO699" s="205"/>
      <c r="AP699" s="205"/>
      <c r="AQ699" s="205"/>
      <c r="AR699" s="205"/>
      <c r="AS699" s="205"/>
      <c r="AT699" s="205"/>
      <c r="AU699" s="205"/>
      <c r="AV699" s="205"/>
      <c r="AW699" s="205"/>
      <c r="AX699" s="205"/>
      <c r="AY699" s="205"/>
      <c r="AZ699" s="205"/>
      <c r="BA699" s="205"/>
      <c r="BB699" s="205"/>
      <c r="BC699" s="205"/>
      <c r="BD699" s="205"/>
      <c r="BE699" s="205"/>
      <c r="BF699" s="205"/>
      <c r="BG699" s="205"/>
      <c r="BH699" s="205"/>
    </row>
    <row r="700" customFormat="false" ht="12.75" hidden="false" customHeight="false" outlineLevel="1" collapsed="false">
      <c r="A700" s="206"/>
      <c r="B700" s="207"/>
      <c r="C700" s="210" t="s">
        <v>404</v>
      </c>
      <c r="D700" s="211"/>
      <c r="E700" s="212"/>
      <c r="F700" s="204"/>
      <c r="G700" s="204"/>
      <c r="H700" s="204"/>
      <c r="I700" s="204"/>
      <c r="J700" s="204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5"/>
      <c r="Z700" s="205"/>
      <c r="AA700" s="205"/>
      <c r="AB700" s="205"/>
      <c r="AC700" s="205"/>
      <c r="AD700" s="205"/>
      <c r="AE700" s="205"/>
      <c r="AF700" s="205"/>
      <c r="AG700" s="205" t="s">
        <v>220</v>
      </c>
      <c r="AH700" s="205" t="n">
        <v>0</v>
      </c>
      <c r="AI700" s="205"/>
      <c r="AJ700" s="205"/>
      <c r="AK700" s="205"/>
      <c r="AL700" s="205"/>
      <c r="AM700" s="205"/>
      <c r="AN700" s="205"/>
      <c r="AO700" s="205"/>
      <c r="AP700" s="205"/>
      <c r="AQ700" s="205"/>
      <c r="AR700" s="205"/>
      <c r="AS700" s="205"/>
      <c r="AT700" s="205"/>
      <c r="AU700" s="205"/>
      <c r="AV700" s="205"/>
      <c r="AW700" s="205"/>
      <c r="AX700" s="205"/>
      <c r="AY700" s="205"/>
      <c r="AZ700" s="205"/>
      <c r="BA700" s="205"/>
      <c r="BB700" s="205"/>
      <c r="BC700" s="205"/>
      <c r="BD700" s="205"/>
      <c r="BE700" s="205"/>
      <c r="BF700" s="205"/>
      <c r="BG700" s="205"/>
      <c r="BH700" s="205"/>
    </row>
    <row r="701" customFormat="false" ht="12.75" hidden="false" customHeight="false" outlineLevel="1" collapsed="false">
      <c r="A701" s="206"/>
      <c r="B701" s="207"/>
      <c r="C701" s="210" t="s">
        <v>405</v>
      </c>
      <c r="D701" s="211"/>
      <c r="E701" s="212"/>
      <c r="F701" s="204"/>
      <c r="G701" s="204"/>
      <c r="H701" s="204"/>
      <c r="I701" s="204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5"/>
      <c r="Z701" s="205"/>
      <c r="AA701" s="205"/>
      <c r="AB701" s="205"/>
      <c r="AC701" s="205"/>
      <c r="AD701" s="205"/>
      <c r="AE701" s="205"/>
      <c r="AF701" s="205"/>
      <c r="AG701" s="205" t="s">
        <v>220</v>
      </c>
      <c r="AH701" s="205" t="n">
        <v>0</v>
      </c>
      <c r="AI701" s="205"/>
      <c r="AJ701" s="205"/>
      <c r="AK701" s="205"/>
      <c r="AL701" s="205"/>
      <c r="AM701" s="205"/>
      <c r="AN701" s="205"/>
      <c r="AO701" s="205"/>
      <c r="AP701" s="205"/>
      <c r="AQ701" s="205"/>
      <c r="AR701" s="205"/>
      <c r="AS701" s="205"/>
      <c r="AT701" s="205"/>
      <c r="AU701" s="205"/>
      <c r="AV701" s="205"/>
      <c r="AW701" s="205"/>
      <c r="AX701" s="205"/>
      <c r="AY701" s="205"/>
      <c r="AZ701" s="205"/>
      <c r="BA701" s="205"/>
      <c r="BB701" s="205"/>
      <c r="BC701" s="205"/>
      <c r="BD701" s="205"/>
      <c r="BE701" s="205"/>
      <c r="BF701" s="205"/>
      <c r="BG701" s="205"/>
      <c r="BH701" s="205"/>
    </row>
    <row r="702" customFormat="false" ht="12.75" hidden="false" customHeight="false" outlineLevel="1" collapsed="false">
      <c r="A702" s="206"/>
      <c r="B702" s="207"/>
      <c r="C702" s="210" t="s">
        <v>406</v>
      </c>
      <c r="D702" s="211"/>
      <c r="E702" s="212"/>
      <c r="F702" s="204"/>
      <c r="G702" s="204"/>
      <c r="H702" s="204"/>
      <c r="I702" s="204"/>
      <c r="J702" s="204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5"/>
      <c r="Z702" s="205"/>
      <c r="AA702" s="205"/>
      <c r="AB702" s="205"/>
      <c r="AC702" s="205"/>
      <c r="AD702" s="205"/>
      <c r="AE702" s="205"/>
      <c r="AF702" s="205"/>
      <c r="AG702" s="205" t="s">
        <v>220</v>
      </c>
      <c r="AH702" s="205" t="n">
        <v>0</v>
      </c>
      <c r="AI702" s="205"/>
      <c r="AJ702" s="205"/>
      <c r="AK702" s="205"/>
      <c r="AL702" s="205"/>
      <c r="AM702" s="205"/>
      <c r="AN702" s="205"/>
      <c r="AO702" s="205"/>
      <c r="AP702" s="205"/>
      <c r="AQ702" s="205"/>
      <c r="AR702" s="205"/>
      <c r="AS702" s="205"/>
      <c r="AT702" s="205"/>
      <c r="AU702" s="205"/>
      <c r="AV702" s="205"/>
      <c r="AW702" s="205"/>
      <c r="AX702" s="205"/>
      <c r="AY702" s="205"/>
      <c r="AZ702" s="205"/>
      <c r="BA702" s="205"/>
      <c r="BB702" s="205"/>
      <c r="BC702" s="205"/>
      <c r="BD702" s="205"/>
      <c r="BE702" s="205"/>
      <c r="BF702" s="205"/>
      <c r="BG702" s="205"/>
      <c r="BH702" s="205"/>
    </row>
    <row r="703" customFormat="false" ht="12.75" hidden="false" customHeight="false" outlineLevel="1" collapsed="false">
      <c r="A703" s="206"/>
      <c r="B703" s="207"/>
      <c r="C703" s="210" t="s">
        <v>407</v>
      </c>
      <c r="D703" s="211"/>
      <c r="E703" s="212" t="n">
        <v>44.97</v>
      </c>
      <c r="F703" s="204"/>
      <c r="G703" s="204"/>
      <c r="H703" s="204"/>
      <c r="I703" s="204"/>
      <c r="J703" s="204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5"/>
      <c r="Z703" s="205"/>
      <c r="AA703" s="205"/>
      <c r="AB703" s="205"/>
      <c r="AC703" s="205"/>
      <c r="AD703" s="205"/>
      <c r="AE703" s="205"/>
      <c r="AF703" s="205"/>
      <c r="AG703" s="205" t="s">
        <v>220</v>
      </c>
      <c r="AH703" s="205" t="n">
        <v>0</v>
      </c>
      <c r="AI703" s="205"/>
      <c r="AJ703" s="205"/>
      <c r="AK703" s="205"/>
      <c r="AL703" s="205"/>
      <c r="AM703" s="205"/>
      <c r="AN703" s="205"/>
      <c r="AO703" s="205"/>
      <c r="AP703" s="205"/>
      <c r="AQ703" s="205"/>
      <c r="AR703" s="205"/>
      <c r="AS703" s="205"/>
      <c r="AT703" s="205"/>
      <c r="AU703" s="205"/>
      <c r="AV703" s="205"/>
      <c r="AW703" s="205"/>
      <c r="AX703" s="205"/>
      <c r="AY703" s="205"/>
      <c r="AZ703" s="205"/>
      <c r="BA703" s="205"/>
      <c r="BB703" s="205"/>
      <c r="BC703" s="205"/>
      <c r="BD703" s="205"/>
      <c r="BE703" s="205"/>
      <c r="BF703" s="205"/>
      <c r="BG703" s="205"/>
      <c r="BH703" s="205"/>
    </row>
    <row r="704" customFormat="false" ht="22.5" hidden="false" customHeight="false" outlineLevel="1" collapsed="false">
      <c r="A704" s="196" t="n">
        <v>155</v>
      </c>
      <c r="B704" s="197" t="s">
        <v>928</v>
      </c>
      <c r="C704" s="198" t="s">
        <v>929</v>
      </c>
      <c r="D704" s="199" t="s">
        <v>294</v>
      </c>
      <c r="E704" s="200" t="n">
        <v>23.4</v>
      </c>
      <c r="F704" s="201"/>
      <c r="G704" s="202" t="n">
        <f aca="false">ROUND(E704*F704,2)</f>
        <v>0</v>
      </c>
      <c r="H704" s="201"/>
      <c r="I704" s="202" t="n">
        <f aca="false">ROUND(E704*H704,2)</f>
        <v>0</v>
      </c>
      <c r="J704" s="201"/>
      <c r="K704" s="202" t="n">
        <f aca="false">ROUND(E704*J704,2)</f>
        <v>0</v>
      </c>
      <c r="L704" s="202" t="n">
        <v>21</v>
      </c>
      <c r="M704" s="202" t="n">
        <f aca="false">G704*(1+L704/100)</f>
        <v>0</v>
      </c>
      <c r="N704" s="202" t="n">
        <v>0.0057</v>
      </c>
      <c r="O704" s="202" t="n">
        <f aca="false">ROUND(E704*N704,2)</f>
        <v>0.13</v>
      </c>
      <c r="P704" s="202" t="n">
        <v>0</v>
      </c>
      <c r="Q704" s="202" t="n">
        <f aca="false">ROUND(E704*P704,2)</f>
        <v>0</v>
      </c>
      <c r="R704" s="202" t="s">
        <v>919</v>
      </c>
      <c r="S704" s="202" t="s">
        <v>213</v>
      </c>
      <c r="T704" s="203" t="s">
        <v>213</v>
      </c>
      <c r="U704" s="204" t="n">
        <v>0.22991</v>
      </c>
      <c r="V704" s="204" t="n">
        <f aca="false">ROUND(E704*U704,2)</f>
        <v>5.38</v>
      </c>
      <c r="W704" s="204"/>
      <c r="X704" s="204" t="s">
        <v>165</v>
      </c>
      <c r="Y704" s="205"/>
      <c r="Z704" s="205"/>
      <c r="AA704" s="205"/>
      <c r="AB704" s="205"/>
      <c r="AC704" s="205"/>
      <c r="AD704" s="205"/>
      <c r="AE704" s="205"/>
      <c r="AF704" s="205"/>
      <c r="AG704" s="205" t="s">
        <v>920</v>
      </c>
      <c r="AH704" s="205"/>
      <c r="AI704" s="205"/>
      <c r="AJ704" s="205"/>
      <c r="AK704" s="205"/>
      <c r="AL704" s="205"/>
      <c r="AM704" s="205"/>
      <c r="AN704" s="205"/>
      <c r="AO704" s="205"/>
      <c r="AP704" s="205"/>
      <c r="AQ704" s="205"/>
      <c r="AR704" s="205"/>
      <c r="AS704" s="205"/>
      <c r="AT704" s="205"/>
      <c r="AU704" s="205"/>
      <c r="AV704" s="205"/>
      <c r="AW704" s="205"/>
      <c r="AX704" s="205"/>
      <c r="AY704" s="205"/>
      <c r="AZ704" s="205"/>
      <c r="BA704" s="205"/>
      <c r="BB704" s="205"/>
      <c r="BC704" s="205"/>
      <c r="BD704" s="205"/>
      <c r="BE704" s="205"/>
      <c r="BF704" s="205"/>
      <c r="BG704" s="205"/>
      <c r="BH704" s="205"/>
    </row>
    <row r="705" customFormat="false" ht="12.75" hidden="false" customHeight="true" outlineLevel="1" collapsed="false">
      <c r="A705" s="206"/>
      <c r="B705" s="207"/>
      <c r="C705" s="222" t="s">
        <v>930</v>
      </c>
      <c r="D705" s="222"/>
      <c r="E705" s="222"/>
      <c r="F705" s="222"/>
      <c r="G705" s="222"/>
      <c r="H705" s="204"/>
      <c r="I705" s="204"/>
      <c r="J705" s="204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5"/>
      <c r="Z705" s="205"/>
      <c r="AA705" s="205"/>
      <c r="AB705" s="205"/>
      <c r="AC705" s="205"/>
      <c r="AD705" s="205"/>
      <c r="AE705" s="205"/>
      <c r="AF705" s="205"/>
      <c r="AG705" s="205" t="s">
        <v>217</v>
      </c>
      <c r="AH705" s="205"/>
      <c r="AI705" s="205"/>
      <c r="AJ705" s="205"/>
      <c r="AK705" s="205"/>
      <c r="AL705" s="205"/>
      <c r="AM705" s="205"/>
      <c r="AN705" s="205"/>
      <c r="AO705" s="205"/>
      <c r="AP705" s="205"/>
      <c r="AQ705" s="205"/>
      <c r="AR705" s="205"/>
      <c r="AS705" s="205"/>
      <c r="AT705" s="205"/>
      <c r="AU705" s="205"/>
      <c r="AV705" s="205"/>
      <c r="AW705" s="205"/>
      <c r="AX705" s="205"/>
      <c r="AY705" s="205"/>
      <c r="AZ705" s="205"/>
      <c r="BA705" s="213" t="str">
        <f aca="false">C705</f>
        <v>Provedení očištění povrchu a natavení jedné vrstvy modifikovaného asfaltového pásu včetně dodávky materiálů.</v>
      </c>
      <c r="BB705" s="205"/>
      <c r="BC705" s="205"/>
      <c r="BD705" s="205"/>
      <c r="BE705" s="205"/>
      <c r="BF705" s="205"/>
      <c r="BG705" s="205"/>
      <c r="BH705" s="205"/>
    </row>
    <row r="706" customFormat="false" ht="22.5" hidden="false" customHeight="false" outlineLevel="1" collapsed="false">
      <c r="A706" s="214" t="n">
        <v>156</v>
      </c>
      <c r="B706" s="215" t="s">
        <v>931</v>
      </c>
      <c r="C706" s="216" t="s">
        <v>932</v>
      </c>
      <c r="D706" s="217" t="s">
        <v>294</v>
      </c>
      <c r="E706" s="218" t="n">
        <v>44.97</v>
      </c>
      <c r="F706" s="219"/>
      <c r="G706" s="220" t="n">
        <f aca="false">ROUND(E706*F706,2)</f>
        <v>0</v>
      </c>
      <c r="H706" s="219"/>
      <c r="I706" s="220" t="n">
        <f aca="false">ROUND(E706*H706,2)</f>
        <v>0</v>
      </c>
      <c r="J706" s="219"/>
      <c r="K706" s="220" t="n">
        <f aca="false">ROUND(E706*J706,2)</f>
        <v>0</v>
      </c>
      <c r="L706" s="220" t="n">
        <v>21</v>
      </c>
      <c r="M706" s="220" t="n">
        <f aca="false">G706*(1+L706/100)</f>
        <v>0</v>
      </c>
      <c r="N706" s="220" t="n">
        <v>0.0061</v>
      </c>
      <c r="O706" s="220" t="n">
        <f aca="false">ROUND(E706*N706,2)</f>
        <v>0.27</v>
      </c>
      <c r="P706" s="220" t="n">
        <v>0</v>
      </c>
      <c r="Q706" s="220" t="n">
        <f aca="false">ROUND(E706*P706,2)</f>
        <v>0</v>
      </c>
      <c r="R706" s="220" t="s">
        <v>919</v>
      </c>
      <c r="S706" s="220" t="s">
        <v>213</v>
      </c>
      <c r="T706" s="221" t="s">
        <v>213</v>
      </c>
      <c r="U706" s="204" t="n">
        <v>0.266</v>
      </c>
      <c r="V706" s="204" t="n">
        <f aca="false">ROUND(E706*U706,2)</f>
        <v>11.96</v>
      </c>
      <c r="W706" s="204"/>
      <c r="X706" s="204" t="s">
        <v>165</v>
      </c>
      <c r="Y706" s="205"/>
      <c r="Z706" s="205"/>
      <c r="AA706" s="205"/>
      <c r="AB706" s="205"/>
      <c r="AC706" s="205"/>
      <c r="AD706" s="205"/>
      <c r="AE706" s="205"/>
      <c r="AF706" s="205"/>
      <c r="AG706" s="205" t="s">
        <v>920</v>
      </c>
      <c r="AH706" s="205"/>
      <c r="AI706" s="205"/>
      <c r="AJ706" s="205"/>
      <c r="AK706" s="205"/>
      <c r="AL706" s="205"/>
      <c r="AM706" s="205"/>
      <c r="AN706" s="205"/>
      <c r="AO706" s="205"/>
      <c r="AP706" s="205"/>
      <c r="AQ706" s="205"/>
      <c r="AR706" s="205"/>
      <c r="AS706" s="205"/>
      <c r="AT706" s="205"/>
      <c r="AU706" s="205"/>
      <c r="AV706" s="205"/>
      <c r="AW706" s="205"/>
      <c r="AX706" s="205"/>
      <c r="AY706" s="205"/>
      <c r="AZ706" s="205"/>
      <c r="BA706" s="205"/>
      <c r="BB706" s="205"/>
      <c r="BC706" s="205"/>
      <c r="BD706" s="205"/>
      <c r="BE706" s="205"/>
      <c r="BF706" s="205"/>
      <c r="BG706" s="205"/>
      <c r="BH706" s="205"/>
    </row>
    <row r="707" customFormat="false" ht="12.75" hidden="false" customHeight="false" outlineLevel="1" collapsed="false">
      <c r="A707" s="196" t="n">
        <v>157</v>
      </c>
      <c r="B707" s="197" t="s">
        <v>933</v>
      </c>
      <c r="C707" s="198" t="s">
        <v>934</v>
      </c>
      <c r="D707" s="199" t="s">
        <v>294</v>
      </c>
      <c r="E707" s="200" t="n">
        <v>41.82</v>
      </c>
      <c r="F707" s="201"/>
      <c r="G707" s="202" t="n">
        <f aca="false">ROUND(E707*F707,2)</f>
        <v>0</v>
      </c>
      <c r="H707" s="201"/>
      <c r="I707" s="202" t="n">
        <f aca="false">ROUND(E707*H707,2)</f>
        <v>0</v>
      </c>
      <c r="J707" s="201"/>
      <c r="K707" s="202" t="n">
        <f aca="false">ROUND(E707*J707,2)</f>
        <v>0</v>
      </c>
      <c r="L707" s="202" t="n">
        <v>21</v>
      </c>
      <c r="M707" s="202" t="n">
        <f aca="false">G707*(1+L707/100)</f>
        <v>0</v>
      </c>
      <c r="N707" s="202" t="n">
        <v>0.00473</v>
      </c>
      <c r="O707" s="202" t="n">
        <f aca="false">ROUND(E707*N707,2)</f>
        <v>0.2</v>
      </c>
      <c r="P707" s="202" t="n">
        <v>0</v>
      </c>
      <c r="Q707" s="202" t="n">
        <f aca="false">ROUND(E707*P707,2)</f>
        <v>0</v>
      </c>
      <c r="R707" s="202" t="s">
        <v>919</v>
      </c>
      <c r="S707" s="202" t="s">
        <v>213</v>
      </c>
      <c r="T707" s="203" t="s">
        <v>213</v>
      </c>
      <c r="U707" s="204" t="n">
        <v>0.385</v>
      </c>
      <c r="V707" s="204" t="n">
        <f aca="false">ROUND(E707*U707,2)</f>
        <v>16.1</v>
      </c>
      <c r="W707" s="204"/>
      <c r="X707" s="204" t="s">
        <v>165</v>
      </c>
      <c r="Y707" s="205"/>
      <c r="Z707" s="205"/>
      <c r="AA707" s="205"/>
      <c r="AB707" s="205"/>
      <c r="AC707" s="205"/>
      <c r="AD707" s="205"/>
      <c r="AE707" s="205"/>
      <c r="AF707" s="205"/>
      <c r="AG707" s="205" t="s">
        <v>920</v>
      </c>
      <c r="AH707" s="205"/>
      <c r="AI707" s="205"/>
      <c r="AJ707" s="205"/>
      <c r="AK707" s="205"/>
      <c r="AL707" s="205"/>
      <c r="AM707" s="205"/>
      <c r="AN707" s="205"/>
      <c r="AO707" s="205"/>
      <c r="AP707" s="205"/>
      <c r="AQ707" s="205"/>
      <c r="AR707" s="205"/>
      <c r="AS707" s="205"/>
      <c r="AT707" s="205"/>
      <c r="AU707" s="205"/>
      <c r="AV707" s="205"/>
      <c r="AW707" s="205"/>
      <c r="AX707" s="205"/>
      <c r="AY707" s="205"/>
      <c r="AZ707" s="205"/>
      <c r="BA707" s="205"/>
      <c r="BB707" s="205"/>
      <c r="BC707" s="205"/>
      <c r="BD707" s="205"/>
      <c r="BE707" s="205"/>
      <c r="BF707" s="205"/>
      <c r="BG707" s="205"/>
      <c r="BH707" s="205"/>
    </row>
    <row r="708" customFormat="false" ht="12.75" hidden="false" customHeight="true" outlineLevel="1" collapsed="false">
      <c r="A708" s="206"/>
      <c r="B708" s="207"/>
      <c r="C708" s="222" t="s">
        <v>935</v>
      </c>
      <c r="D708" s="222"/>
      <c r="E708" s="222"/>
      <c r="F708" s="222"/>
      <c r="G708" s="222"/>
      <c r="H708" s="204"/>
      <c r="I708" s="204"/>
      <c r="J708" s="204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5"/>
      <c r="Z708" s="205"/>
      <c r="AA708" s="205"/>
      <c r="AB708" s="205"/>
      <c r="AC708" s="205"/>
      <c r="AD708" s="205"/>
      <c r="AE708" s="205"/>
      <c r="AF708" s="205"/>
      <c r="AG708" s="205" t="s">
        <v>217</v>
      </c>
      <c r="AH708" s="205"/>
      <c r="AI708" s="205"/>
      <c r="AJ708" s="205"/>
      <c r="AK708" s="205"/>
      <c r="AL708" s="205"/>
      <c r="AM708" s="205"/>
      <c r="AN708" s="205"/>
      <c r="AO708" s="205"/>
      <c r="AP708" s="205"/>
      <c r="AQ708" s="205"/>
      <c r="AR708" s="205"/>
      <c r="AS708" s="205"/>
      <c r="AT708" s="205"/>
      <c r="AU708" s="205"/>
      <c r="AV708" s="205"/>
      <c r="AW708" s="205"/>
      <c r="AX708" s="205"/>
      <c r="AY708" s="205"/>
      <c r="AZ708" s="205"/>
      <c r="BA708" s="205"/>
      <c r="BB708" s="205"/>
      <c r="BC708" s="205"/>
      <c r="BD708" s="205"/>
      <c r="BE708" s="205"/>
      <c r="BF708" s="205"/>
      <c r="BG708" s="205"/>
      <c r="BH708" s="205"/>
    </row>
    <row r="709" customFormat="false" ht="12.75" hidden="false" customHeight="false" outlineLevel="1" collapsed="false">
      <c r="A709" s="206"/>
      <c r="B709" s="207"/>
      <c r="C709" s="210" t="s">
        <v>936</v>
      </c>
      <c r="D709" s="211"/>
      <c r="E709" s="212"/>
      <c r="F709" s="204"/>
      <c r="G709" s="204"/>
      <c r="H709" s="204"/>
      <c r="I709" s="204"/>
      <c r="J709" s="204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5"/>
      <c r="Z709" s="205"/>
      <c r="AA709" s="205"/>
      <c r="AB709" s="205"/>
      <c r="AC709" s="205"/>
      <c r="AD709" s="205"/>
      <c r="AE709" s="205"/>
      <c r="AF709" s="205"/>
      <c r="AG709" s="205" t="s">
        <v>220</v>
      </c>
      <c r="AH709" s="205" t="n">
        <v>0</v>
      </c>
      <c r="AI709" s="205"/>
      <c r="AJ709" s="205"/>
      <c r="AK709" s="205"/>
      <c r="AL709" s="205"/>
      <c r="AM709" s="205"/>
      <c r="AN709" s="205"/>
      <c r="AO709" s="205"/>
      <c r="AP709" s="205"/>
      <c r="AQ709" s="205"/>
      <c r="AR709" s="205"/>
      <c r="AS709" s="205"/>
      <c r="AT709" s="205"/>
      <c r="AU709" s="205"/>
      <c r="AV709" s="205"/>
      <c r="AW709" s="205"/>
      <c r="AX709" s="205"/>
      <c r="AY709" s="205"/>
      <c r="AZ709" s="205"/>
      <c r="BA709" s="205"/>
      <c r="BB709" s="205"/>
      <c r="BC709" s="205"/>
      <c r="BD709" s="205"/>
      <c r="BE709" s="205"/>
      <c r="BF709" s="205"/>
      <c r="BG709" s="205"/>
      <c r="BH709" s="205"/>
    </row>
    <row r="710" customFormat="false" ht="12.75" hidden="false" customHeight="false" outlineLevel="1" collapsed="false">
      <c r="A710" s="206"/>
      <c r="B710" s="207"/>
      <c r="C710" s="210" t="s">
        <v>937</v>
      </c>
      <c r="D710" s="211"/>
      <c r="E710" s="212"/>
      <c r="F710" s="204"/>
      <c r="G710" s="204"/>
      <c r="H710" s="204"/>
      <c r="I710" s="204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5"/>
      <c r="Z710" s="205"/>
      <c r="AA710" s="205"/>
      <c r="AB710" s="205"/>
      <c r="AC710" s="205"/>
      <c r="AD710" s="205"/>
      <c r="AE710" s="205"/>
      <c r="AF710" s="205"/>
      <c r="AG710" s="205" t="s">
        <v>220</v>
      </c>
      <c r="AH710" s="205" t="n">
        <v>0</v>
      </c>
      <c r="AI710" s="205"/>
      <c r="AJ710" s="205"/>
      <c r="AK710" s="205"/>
      <c r="AL710" s="205"/>
      <c r="AM710" s="205"/>
      <c r="AN710" s="205"/>
      <c r="AO710" s="205"/>
      <c r="AP710" s="205"/>
      <c r="AQ710" s="205"/>
      <c r="AR710" s="205"/>
      <c r="AS710" s="205"/>
      <c r="AT710" s="205"/>
      <c r="AU710" s="205"/>
      <c r="AV710" s="205"/>
      <c r="AW710" s="205"/>
      <c r="AX710" s="205"/>
      <c r="AY710" s="205"/>
      <c r="AZ710" s="205"/>
      <c r="BA710" s="205"/>
      <c r="BB710" s="205"/>
      <c r="BC710" s="205"/>
      <c r="BD710" s="205"/>
      <c r="BE710" s="205"/>
      <c r="BF710" s="205"/>
      <c r="BG710" s="205"/>
      <c r="BH710" s="205"/>
    </row>
    <row r="711" customFormat="false" ht="12.75" hidden="false" customHeight="false" outlineLevel="1" collapsed="false">
      <c r="A711" s="206"/>
      <c r="B711" s="207"/>
      <c r="C711" s="210" t="s">
        <v>938</v>
      </c>
      <c r="D711" s="211"/>
      <c r="E711" s="212"/>
      <c r="F711" s="204"/>
      <c r="G711" s="204"/>
      <c r="H711" s="204"/>
      <c r="I711" s="204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5"/>
      <c r="Z711" s="205"/>
      <c r="AA711" s="205"/>
      <c r="AB711" s="205"/>
      <c r="AC711" s="205"/>
      <c r="AD711" s="205"/>
      <c r="AE711" s="205"/>
      <c r="AF711" s="205"/>
      <c r="AG711" s="205" t="s">
        <v>220</v>
      </c>
      <c r="AH711" s="205" t="n">
        <v>0</v>
      </c>
      <c r="AI711" s="205"/>
      <c r="AJ711" s="205"/>
      <c r="AK711" s="205"/>
      <c r="AL711" s="205"/>
      <c r="AM711" s="205"/>
      <c r="AN711" s="205"/>
      <c r="AO711" s="205"/>
      <c r="AP711" s="205"/>
      <c r="AQ711" s="205"/>
      <c r="AR711" s="205"/>
      <c r="AS711" s="205"/>
      <c r="AT711" s="205"/>
      <c r="AU711" s="205"/>
      <c r="AV711" s="205"/>
      <c r="AW711" s="205"/>
      <c r="AX711" s="205"/>
      <c r="AY711" s="205"/>
      <c r="AZ711" s="205"/>
      <c r="BA711" s="205"/>
      <c r="BB711" s="205"/>
      <c r="BC711" s="205"/>
      <c r="BD711" s="205"/>
      <c r="BE711" s="205"/>
      <c r="BF711" s="205"/>
      <c r="BG711" s="205"/>
      <c r="BH711" s="205"/>
    </row>
    <row r="712" customFormat="false" ht="12.75" hidden="false" customHeight="false" outlineLevel="1" collapsed="false">
      <c r="A712" s="206"/>
      <c r="B712" s="207"/>
      <c r="C712" s="210" t="s">
        <v>939</v>
      </c>
      <c r="D712" s="211"/>
      <c r="E712" s="212" t="n">
        <v>41.82</v>
      </c>
      <c r="F712" s="204"/>
      <c r="G712" s="204"/>
      <c r="H712" s="204"/>
      <c r="I712" s="204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5"/>
      <c r="Z712" s="205"/>
      <c r="AA712" s="205"/>
      <c r="AB712" s="205"/>
      <c r="AC712" s="205"/>
      <c r="AD712" s="205"/>
      <c r="AE712" s="205"/>
      <c r="AF712" s="205"/>
      <c r="AG712" s="205" t="s">
        <v>220</v>
      </c>
      <c r="AH712" s="205" t="n">
        <v>0</v>
      </c>
      <c r="AI712" s="205"/>
      <c r="AJ712" s="205"/>
      <c r="AK712" s="205"/>
      <c r="AL712" s="205"/>
      <c r="AM712" s="205"/>
      <c r="AN712" s="205"/>
      <c r="AO712" s="205"/>
      <c r="AP712" s="205"/>
      <c r="AQ712" s="205"/>
      <c r="AR712" s="205"/>
      <c r="AS712" s="205"/>
      <c r="AT712" s="205"/>
      <c r="AU712" s="205"/>
      <c r="AV712" s="205"/>
      <c r="AW712" s="205"/>
      <c r="AX712" s="205"/>
      <c r="AY712" s="205"/>
      <c r="AZ712" s="205"/>
      <c r="BA712" s="205"/>
      <c r="BB712" s="205"/>
      <c r="BC712" s="205"/>
      <c r="BD712" s="205"/>
      <c r="BE712" s="205"/>
      <c r="BF712" s="205"/>
      <c r="BG712" s="205"/>
      <c r="BH712" s="205"/>
    </row>
    <row r="713" customFormat="false" ht="22.5" hidden="false" customHeight="false" outlineLevel="1" collapsed="false">
      <c r="A713" s="214" t="n">
        <v>158</v>
      </c>
      <c r="B713" s="215" t="s">
        <v>940</v>
      </c>
      <c r="C713" s="216" t="s">
        <v>941</v>
      </c>
      <c r="D713" s="217" t="s">
        <v>380</v>
      </c>
      <c r="E713" s="218" t="n">
        <v>55</v>
      </c>
      <c r="F713" s="219"/>
      <c r="G713" s="220" t="n">
        <f aca="false">ROUND(E713*F713,2)</f>
        <v>0</v>
      </c>
      <c r="H713" s="219"/>
      <c r="I713" s="220" t="n">
        <f aca="false">ROUND(E713*H713,2)</f>
        <v>0</v>
      </c>
      <c r="J713" s="219"/>
      <c r="K713" s="220" t="n">
        <f aca="false">ROUND(E713*J713,2)</f>
        <v>0</v>
      </c>
      <c r="L713" s="220" t="n">
        <v>21</v>
      </c>
      <c r="M713" s="220" t="n">
        <f aca="false">G713*(1+L713/100)</f>
        <v>0</v>
      </c>
      <c r="N713" s="220" t="n">
        <v>0.00032</v>
      </c>
      <c r="O713" s="220" t="n">
        <f aca="false">ROUND(E713*N713,2)</f>
        <v>0.02</v>
      </c>
      <c r="P713" s="220" t="n">
        <v>0</v>
      </c>
      <c r="Q713" s="220" t="n">
        <f aca="false">ROUND(E713*P713,2)</f>
        <v>0</v>
      </c>
      <c r="R713" s="220" t="s">
        <v>919</v>
      </c>
      <c r="S713" s="220" t="s">
        <v>213</v>
      </c>
      <c r="T713" s="221" t="s">
        <v>213</v>
      </c>
      <c r="U713" s="204" t="n">
        <v>0.11</v>
      </c>
      <c r="V713" s="204" t="n">
        <f aca="false">ROUND(E713*U713,2)</f>
        <v>6.05</v>
      </c>
      <c r="W713" s="204"/>
      <c r="X713" s="204" t="s">
        <v>165</v>
      </c>
      <c r="Y713" s="205"/>
      <c r="Z713" s="205"/>
      <c r="AA713" s="205"/>
      <c r="AB713" s="205"/>
      <c r="AC713" s="205"/>
      <c r="AD713" s="205"/>
      <c r="AE713" s="205"/>
      <c r="AF713" s="205"/>
      <c r="AG713" s="205" t="s">
        <v>920</v>
      </c>
      <c r="AH713" s="205"/>
      <c r="AI713" s="205"/>
      <c r="AJ713" s="205"/>
      <c r="AK713" s="205"/>
      <c r="AL713" s="205"/>
      <c r="AM713" s="205"/>
      <c r="AN713" s="205"/>
      <c r="AO713" s="205"/>
      <c r="AP713" s="205"/>
      <c r="AQ713" s="205"/>
      <c r="AR713" s="205"/>
      <c r="AS713" s="205"/>
      <c r="AT713" s="205"/>
      <c r="AU713" s="205"/>
      <c r="AV713" s="205"/>
      <c r="AW713" s="205"/>
      <c r="AX713" s="205"/>
      <c r="AY713" s="205"/>
      <c r="AZ713" s="205"/>
      <c r="BA713" s="205"/>
      <c r="BB713" s="205"/>
      <c r="BC713" s="205"/>
      <c r="BD713" s="205"/>
      <c r="BE713" s="205"/>
      <c r="BF713" s="205"/>
      <c r="BG713" s="205"/>
      <c r="BH713" s="205"/>
    </row>
    <row r="714" customFormat="false" ht="12.75" hidden="false" customHeight="false" outlineLevel="1" collapsed="false">
      <c r="A714" s="196" t="n">
        <v>159</v>
      </c>
      <c r="B714" s="197" t="s">
        <v>942</v>
      </c>
      <c r="C714" s="198" t="s">
        <v>943</v>
      </c>
      <c r="D714" s="199" t="s">
        <v>261</v>
      </c>
      <c r="E714" s="200" t="n">
        <v>0.65421</v>
      </c>
      <c r="F714" s="201"/>
      <c r="G714" s="202" t="n">
        <f aca="false">ROUND(E714*F714,2)</f>
        <v>0</v>
      </c>
      <c r="H714" s="201"/>
      <c r="I714" s="202" t="n">
        <f aca="false">ROUND(E714*H714,2)</f>
        <v>0</v>
      </c>
      <c r="J714" s="201"/>
      <c r="K714" s="202" t="n">
        <f aca="false">ROUND(E714*J714,2)</f>
        <v>0</v>
      </c>
      <c r="L714" s="202" t="n">
        <v>21</v>
      </c>
      <c r="M714" s="202" t="n">
        <f aca="false">G714*(1+L714/100)</f>
        <v>0</v>
      </c>
      <c r="N714" s="202" t="n">
        <v>0</v>
      </c>
      <c r="O714" s="202" t="n">
        <f aca="false">ROUND(E714*N714,2)</f>
        <v>0</v>
      </c>
      <c r="P714" s="202" t="n">
        <v>0</v>
      </c>
      <c r="Q714" s="202" t="n">
        <f aca="false">ROUND(E714*P714,2)</f>
        <v>0</v>
      </c>
      <c r="R714" s="202" t="s">
        <v>919</v>
      </c>
      <c r="S714" s="202" t="s">
        <v>213</v>
      </c>
      <c r="T714" s="203" t="s">
        <v>213</v>
      </c>
      <c r="U714" s="204" t="n">
        <v>1.637</v>
      </c>
      <c r="V714" s="204" t="n">
        <f aca="false">ROUND(E714*U714,2)</f>
        <v>1.07</v>
      </c>
      <c r="W714" s="204"/>
      <c r="X714" s="204" t="s">
        <v>905</v>
      </c>
      <c r="Y714" s="205"/>
      <c r="Z714" s="205"/>
      <c r="AA714" s="205"/>
      <c r="AB714" s="205"/>
      <c r="AC714" s="205"/>
      <c r="AD714" s="205"/>
      <c r="AE714" s="205"/>
      <c r="AF714" s="205"/>
      <c r="AG714" s="205" t="s">
        <v>906</v>
      </c>
      <c r="AH714" s="205"/>
      <c r="AI714" s="205"/>
      <c r="AJ714" s="205"/>
      <c r="AK714" s="205"/>
      <c r="AL714" s="205"/>
      <c r="AM714" s="205"/>
      <c r="AN714" s="205"/>
      <c r="AO714" s="205"/>
      <c r="AP714" s="205"/>
      <c r="AQ714" s="205"/>
      <c r="AR714" s="205"/>
      <c r="AS714" s="205"/>
      <c r="AT714" s="205"/>
      <c r="AU714" s="205"/>
      <c r="AV714" s="205"/>
      <c r="AW714" s="205"/>
      <c r="AX714" s="205"/>
      <c r="AY714" s="205"/>
      <c r="AZ714" s="205"/>
      <c r="BA714" s="205"/>
      <c r="BB714" s="205"/>
      <c r="BC714" s="205"/>
      <c r="BD714" s="205"/>
      <c r="BE714" s="205"/>
      <c r="BF714" s="205"/>
      <c r="BG714" s="205"/>
      <c r="BH714" s="205"/>
    </row>
    <row r="715" customFormat="false" ht="12.75" hidden="false" customHeight="true" outlineLevel="1" collapsed="false">
      <c r="A715" s="206"/>
      <c r="B715" s="207"/>
      <c r="C715" s="208" t="s">
        <v>944</v>
      </c>
      <c r="D715" s="208"/>
      <c r="E715" s="208"/>
      <c r="F715" s="208"/>
      <c r="G715" s="208"/>
      <c r="H715" s="204"/>
      <c r="I715" s="204"/>
      <c r="J715" s="204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5"/>
      <c r="Z715" s="205"/>
      <c r="AA715" s="205"/>
      <c r="AB715" s="205"/>
      <c r="AC715" s="205"/>
      <c r="AD715" s="205"/>
      <c r="AE715" s="205"/>
      <c r="AF715" s="205"/>
      <c r="AG715" s="205" t="s">
        <v>216</v>
      </c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</row>
    <row r="716" customFormat="false" ht="12.75" hidden="false" customHeight="false" outlineLevel="0" collapsed="false">
      <c r="A716" s="188" t="s">
        <v>207</v>
      </c>
      <c r="B716" s="189" t="s">
        <v>109</v>
      </c>
      <c r="C716" s="190" t="s">
        <v>110</v>
      </c>
      <c r="D716" s="191"/>
      <c r="E716" s="192"/>
      <c r="F716" s="193"/>
      <c r="G716" s="193" t="n">
        <f aca="false">SUMIF(AG717:AG751,"&lt;&gt;NOR",G717:G751)</f>
        <v>0</v>
      </c>
      <c r="H716" s="193"/>
      <c r="I716" s="193" t="n">
        <f aca="false">SUM(I717:I751)</f>
        <v>0</v>
      </c>
      <c r="J716" s="193"/>
      <c r="K716" s="193" t="n">
        <f aca="false">SUM(K717:K751)</f>
        <v>0</v>
      </c>
      <c r="L716" s="193"/>
      <c r="M716" s="193" t="n">
        <f aca="false">SUM(M717:M751)</f>
        <v>0</v>
      </c>
      <c r="N716" s="193"/>
      <c r="O716" s="193" t="n">
        <f aca="false">SUM(O717:O751)</f>
        <v>1.11</v>
      </c>
      <c r="P716" s="193"/>
      <c r="Q716" s="193" t="n">
        <f aca="false">SUM(Q717:Q751)</f>
        <v>0</v>
      </c>
      <c r="R716" s="193"/>
      <c r="S716" s="193"/>
      <c r="T716" s="194"/>
      <c r="U716" s="195"/>
      <c r="V716" s="195" t="n">
        <f aca="false">SUM(V717:V751)</f>
        <v>47</v>
      </c>
      <c r="W716" s="195"/>
      <c r="X716" s="195"/>
      <c r="AG716" s="0" t="s">
        <v>208</v>
      </c>
    </row>
    <row r="717" customFormat="false" ht="12.75" hidden="false" customHeight="false" outlineLevel="1" collapsed="false">
      <c r="A717" s="196" t="n">
        <v>160</v>
      </c>
      <c r="B717" s="197" t="s">
        <v>945</v>
      </c>
      <c r="C717" s="198" t="s">
        <v>946</v>
      </c>
      <c r="D717" s="199" t="s">
        <v>294</v>
      </c>
      <c r="E717" s="200" t="n">
        <v>9.24</v>
      </c>
      <c r="F717" s="201"/>
      <c r="G717" s="202" t="n">
        <f aca="false">ROUND(E717*F717,2)</f>
        <v>0</v>
      </c>
      <c r="H717" s="201"/>
      <c r="I717" s="202" t="n">
        <f aca="false">ROUND(E717*H717,2)</f>
        <v>0</v>
      </c>
      <c r="J717" s="201"/>
      <c r="K717" s="202" t="n">
        <f aca="false">ROUND(E717*J717,2)</f>
        <v>0</v>
      </c>
      <c r="L717" s="202" t="n">
        <v>21</v>
      </c>
      <c r="M717" s="202" t="n">
        <f aca="false">G717*(1+L717/100)</f>
        <v>0</v>
      </c>
      <c r="N717" s="202" t="n">
        <v>0</v>
      </c>
      <c r="O717" s="202" t="n">
        <f aca="false">ROUND(E717*N717,2)</f>
        <v>0</v>
      </c>
      <c r="P717" s="202" t="n">
        <v>0</v>
      </c>
      <c r="Q717" s="202" t="n">
        <f aca="false">ROUND(E717*P717,2)</f>
        <v>0</v>
      </c>
      <c r="R717" s="202" t="s">
        <v>947</v>
      </c>
      <c r="S717" s="202" t="s">
        <v>213</v>
      </c>
      <c r="T717" s="203" t="s">
        <v>213</v>
      </c>
      <c r="U717" s="204" t="n">
        <v>0.18</v>
      </c>
      <c r="V717" s="204" t="n">
        <f aca="false">ROUND(E717*U717,2)</f>
        <v>1.66</v>
      </c>
      <c r="W717" s="204"/>
      <c r="X717" s="204" t="s">
        <v>165</v>
      </c>
      <c r="Y717" s="205"/>
      <c r="Z717" s="205"/>
      <c r="AA717" s="205"/>
      <c r="AB717" s="205"/>
      <c r="AC717" s="205"/>
      <c r="AD717" s="205"/>
      <c r="AE717" s="205"/>
      <c r="AF717" s="205"/>
      <c r="AG717" s="205" t="s">
        <v>920</v>
      </c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</row>
    <row r="718" customFormat="false" ht="12.75" hidden="false" customHeight="false" outlineLevel="1" collapsed="false">
      <c r="A718" s="206"/>
      <c r="B718" s="207"/>
      <c r="C718" s="210" t="s">
        <v>948</v>
      </c>
      <c r="D718" s="211"/>
      <c r="E718" s="212"/>
      <c r="F718" s="204"/>
      <c r="G718" s="204"/>
      <c r="H718" s="204"/>
      <c r="I718" s="204"/>
      <c r="J718" s="204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5"/>
      <c r="Z718" s="205"/>
      <c r="AA718" s="205"/>
      <c r="AB718" s="205"/>
      <c r="AC718" s="205"/>
      <c r="AD718" s="205"/>
      <c r="AE718" s="205"/>
      <c r="AF718" s="205"/>
      <c r="AG718" s="205" t="s">
        <v>220</v>
      </c>
      <c r="AH718" s="205" t="n">
        <v>0</v>
      </c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</row>
    <row r="719" customFormat="false" ht="12.75" hidden="false" customHeight="false" outlineLevel="1" collapsed="false">
      <c r="A719" s="206"/>
      <c r="B719" s="207"/>
      <c r="C719" s="210" t="s">
        <v>949</v>
      </c>
      <c r="D719" s="211"/>
      <c r="E719" s="212" t="n">
        <v>9.24</v>
      </c>
      <c r="F719" s="204"/>
      <c r="G719" s="204"/>
      <c r="H719" s="204"/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5"/>
      <c r="Z719" s="205"/>
      <c r="AA719" s="205"/>
      <c r="AB719" s="205"/>
      <c r="AC719" s="205"/>
      <c r="AD719" s="205"/>
      <c r="AE719" s="205"/>
      <c r="AF719" s="205"/>
      <c r="AG719" s="205" t="s">
        <v>220</v>
      </c>
      <c r="AH719" s="205" t="n">
        <v>0</v>
      </c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</row>
    <row r="720" customFormat="false" ht="12.75" hidden="false" customHeight="false" outlineLevel="1" collapsed="false">
      <c r="A720" s="196" t="n">
        <v>161</v>
      </c>
      <c r="B720" s="197" t="s">
        <v>950</v>
      </c>
      <c r="C720" s="198" t="s">
        <v>951</v>
      </c>
      <c r="D720" s="199" t="s">
        <v>294</v>
      </c>
      <c r="E720" s="200" t="n">
        <v>79.65</v>
      </c>
      <c r="F720" s="201"/>
      <c r="G720" s="202" t="n">
        <f aca="false">ROUND(E720*F720,2)</f>
        <v>0</v>
      </c>
      <c r="H720" s="201"/>
      <c r="I720" s="202" t="n">
        <f aca="false">ROUND(E720*H720,2)</f>
        <v>0</v>
      </c>
      <c r="J720" s="201"/>
      <c r="K720" s="202" t="n">
        <f aca="false">ROUND(E720*J720,2)</f>
        <v>0</v>
      </c>
      <c r="L720" s="202" t="n">
        <v>21</v>
      </c>
      <c r="M720" s="202" t="n">
        <f aca="false">G720*(1+L720/100)</f>
        <v>0</v>
      </c>
      <c r="N720" s="202" t="n">
        <v>0.00053</v>
      </c>
      <c r="O720" s="202" t="n">
        <f aca="false">ROUND(E720*N720,2)</f>
        <v>0.04</v>
      </c>
      <c r="P720" s="202" t="n">
        <v>0</v>
      </c>
      <c r="Q720" s="202" t="n">
        <f aca="false">ROUND(E720*P720,2)</f>
        <v>0</v>
      </c>
      <c r="R720" s="202" t="s">
        <v>947</v>
      </c>
      <c r="S720" s="202" t="s">
        <v>213</v>
      </c>
      <c r="T720" s="203" t="s">
        <v>213</v>
      </c>
      <c r="U720" s="204" t="n">
        <v>0.231</v>
      </c>
      <c r="V720" s="204" t="n">
        <f aca="false">ROUND(E720*U720,2)</f>
        <v>18.4</v>
      </c>
      <c r="W720" s="204"/>
      <c r="X720" s="204" t="s">
        <v>165</v>
      </c>
      <c r="Y720" s="205"/>
      <c r="Z720" s="205"/>
      <c r="AA720" s="205"/>
      <c r="AB720" s="205"/>
      <c r="AC720" s="205"/>
      <c r="AD720" s="205"/>
      <c r="AE720" s="205"/>
      <c r="AF720" s="205"/>
      <c r="AG720" s="205" t="s">
        <v>920</v>
      </c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</row>
    <row r="721" customFormat="false" ht="12.75" hidden="false" customHeight="false" outlineLevel="1" collapsed="false">
      <c r="A721" s="206"/>
      <c r="B721" s="207"/>
      <c r="C721" s="210" t="s">
        <v>952</v>
      </c>
      <c r="D721" s="211"/>
      <c r="E721" s="212"/>
      <c r="F721" s="204"/>
      <c r="G721" s="204"/>
      <c r="H721" s="204"/>
      <c r="I721" s="204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5"/>
      <c r="Z721" s="205"/>
      <c r="AA721" s="205"/>
      <c r="AB721" s="205"/>
      <c r="AC721" s="205"/>
      <c r="AD721" s="205"/>
      <c r="AE721" s="205"/>
      <c r="AF721" s="205"/>
      <c r="AG721" s="205" t="s">
        <v>220</v>
      </c>
      <c r="AH721" s="205" t="n">
        <v>0</v>
      </c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</row>
    <row r="722" customFormat="false" ht="12.75" hidden="false" customHeight="false" outlineLevel="1" collapsed="false">
      <c r="A722" s="206"/>
      <c r="B722" s="207"/>
      <c r="C722" s="210" t="s">
        <v>439</v>
      </c>
      <c r="D722" s="211"/>
      <c r="E722" s="212" t="n">
        <v>79.65</v>
      </c>
      <c r="F722" s="204"/>
      <c r="G722" s="204"/>
      <c r="H722" s="204"/>
      <c r="I722" s="204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5"/>
      <c r="Z722" s="205"/>
      <c r="AA722" s="205"/>
      <c r="AB722" s="205"/>
      <c r="AC722" s="205"/>
      <c r="AD722" s="205"/>
      <c r="AE722" s="205"/>
      <c r="AF722" s="205"/>
      <c r="AG722" s="205" t="s">
        <v>220</v>
      </c>
      <c r="AH722" s="205" t="n">
        <v>0</v>
      </c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205"/>
      <c r="AT722" s="205"/>
      <c r="AU722" s="205"/>
      <c r="AV722" s="205"/>
      <c r="AW722" s="205"/>
      <c r="AX722" s="205"/>
      <c r="AY722" s="205"/>
      <c r="AZ722" s="205"/>
      <c r="BA722" s="205"/>
      <c r="BB722" s="205"/>
      <c r="BC722" s="205"/>
      <c r="BD722" s="205"/>
      <c r="BE722" s="205"/>
      <c r="BF722" s="205"/>
      <c r="BG722" s="205"/>
      <c r="BH722" s="205"/>
    </row>
    <row r="723" customFormat="false" ht="12.75" hidden="false" customHeight="false" outlineLevel="1" collapsed="false">
      <c r="A723" s="196" t="n">
        <v>162</v>
      </c>
      <c r="B723" s="197" t="s">
        <v>953</v>
      </c>
      <c r="C723" s="198" t="s">
        <v>954</v>
      </c>
      <c r="D723" s="199" t="s">
        <v>294</v>
      </c>
      <c r="E723" s="200" t="n">
        <v>79.65</v>
      </c>
      <c r="F723" s="201"/>
      <c r="G723" s="202" t="n">
        <f aca="false">ROUND(E723*F723,2)</f>
        <v>0</v>
      </c>
      <c r="H723" s="201"/>
      <c r="I723" s="202" t="n">
        <f aca="false">ROUND(E723*H723,2)</f>
        <v>0</v>
      </c>
      <c r="J723" s="201"/>
      <c r="K723" s="202" t="n">
        <f aca="false">ROUND(E723*J723,2)</f>
        <v>0</v>
      </c>
      <c r="L723" s="202" t="n">
        <v>21</v>
      </c>
      <c r="M723" s="202" t="n">
        <f aca="false">G723*(1+L723/100)</f>
        <v>0</v>
      </c>
      <c r="N723" s="202" t="n">
        <v>0.00023</v>
      </c>
      <c r="O723" s="202" t="n">
        <f aca="false">ROUND(E723*N723,2)</f>
        <v>0.02</v>
      </c>
      <c r="P723" s="202" t="n">
        <v>0</v>
      </c>
      <c r="Q723" s="202" t="n">
        <f aca="false">ROUND(E723*P723,2)</f>
        <v>0</v>
      </c>
      <c r="R723" s="202" t="s">
        <v>947</v>
      </c>
      <c r="S723" s="202" t="s">
        <v>213</v>
      </c>
      <c r="T723" s="203" t="s">
        <v>213</v>
      </c>
      <c r="U723" s="204" t="n">
        <v>0.181</v>
      </c>
      <c r="V723" s="204" t="n">
        <f aca="false">ROUND(E723*U723,2)</f>
        <v>14.42</v>
      </c>
      <c r="W723" s="204"/>
      <c r="X723" s="204" t="s">
        <v>165</v>
      </c>
      <c r="Y723" s="205"/>
      <c r="Z723" s="205"/>
      <c r="AA723" s="205"/>
      <c r="AB723" s="205"/>
      <c r="AC723" s="205"/>
      <c r="AD723" s="205"/>
      <c r="AE723" s="205"/>
      <c r="AF723" s="205"/>
      <c r="AG723" s="205" t="s">
        <v>920</v>
      </c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5"/>
      <c r="BB723" s="205"/>
      <c r="BC723" s="205"/>
      <c r="BD723" s="205"/>
      <c r="BE723" s="205"/>
      <c r="BF723" s="205"/>
      <c r="BG723" s="205"/>
      <c r="BH723" s="205"/>
    </row>
    <row r="724" customFormat="false" ht="12.75" hidden="false" customHeight="false" outlineLevel="1" collapsed="false">
      <c r="A724" s="206"/>
      <c r="B724" s="207"/>
      <c r="C724" s="210" t="s">
        <v>952</v>
      </c>
      <c r="D724" s="211"/>
      <c r="E724" s="212"/>
      <c r="F724" s="204"/>
      <c r="G724" s="204"/>
      <c r="H724" s="204"/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5"/>
      <c r="Z724" s="205"/>
      <c r="AA724" s="205"/>
      <c r="AB724" s="205"/>
      <c r="AC724" s="205"/>
      <c r="AD724" s="205"/>
      <c r="AE724" s="205"/>
      <c r="AF724" s="205"/>
      <c r="AG724" s="205" t="s">
        <v>220</v>
      </c>
      <c r="AH724" s="205" t="n">
        <v>0</v>
      </c>
      <c r="AI724" s="205"/>
      <c r="AJ724" s="205"/>
      <c r="AK724" s="205"/>
      <c r="AL724" s="205"/>
      <c r="AM724" s="205"/>
      <c r="AN724" s="205"/>
      <c r="AO724" s="205"/>
      <c r="AP724" s="205"/>
      <c r="AQ724" s="205"/>
      <c r="AR724" s="205"/>
      <c r="AS724" s="205"/>
      <c r="AT724" s="205"/>
      <c r="AU724" s="205"/>
      <c r="AV724" s="205"/>
      <c r="AW724" s="205"/>
      <c r="AX724" s="205"/>
      <c r="AY724" s="205"/>
      <c r="AZ724" s="205"/>
      <c r="BA724" s="205"/>
      <c r="BB724" s="205"/>
      <c r="BC724" s="205"/>
      <c r="BD724" s="205"/>
      <c r="BE724" s="205"/>
      <c r="BF724" s="205"/>
      <c r="BG724" s="205"/>
      <c r="BH724" s="205"/>
    </row>
    <row r="725" customFormat="false" ht="12.75" hidden="false" customHeight="false" outlineLevel="1" collapsed="false">
      <c r="A725" s="206"/>
      <c r="B725" s="207"/>
      <c r="C725" s="210" t="s">
        <v>439</v>
      </c>
      <c r="D725" s="211"/>
      <c r="E725" s="212" t="n">
        <v>79.65</v>
      </c>
      <c r="F725" s="204"/>
      <c r="G725" s="204"/>
      <c r="H725" s="204"/>
      <c r="I725" s="204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5"/>
      <c r="Z725" s="205"/>
      <c r="AA725" s="205"/>
      <c r="AB725" s="205"/>
      <c r="AC725" s="205"/>
      <c r="AD725" s="205"/>
      <c r="AE725" s="205"/>
      <c r="AF725" s="205"/>
      <c r="AG725" s="205" t="s">
        <v>220</v>
      </c>
      <c r="AH725" s="205" t="n">
        <v>0</v>
      </c>
      <c r="AI725" s="205"/>
      <c r="AJ725" s="205"/>
      <c r="AK725" s="205"/>
      <c r="AL725" s="205"/>
      <c r="AM725" s="205"/>
      <c r="AN725" s="205"/>
      <c r="AO725" s="205"/>
      <c r="AP725" s="205"/>
      <c r="AQ725" s="205"/>
      <c r="AR725" s="205"/>
      <c r="AS725" s="205"/>
      <c r="AT725" s="205"/>
      <c r="AU725" s="205"/>
      <c r="AV725" s="205"/>
      <c r="AW725" s="205"/>
      <c r="AX725" s="205"/>
      <c r="AY725" s="205"/>
      <c r="AZ725" s="205"/>
      <c r="BA725" s="205"/>
      <c r="BB725" s="205"/>
      <c r="BC725" s="205"/>
      <c r="BD725" s="205"/>
      <c r="BE725" s="205"/>
      <c r="BF725" s="205"/>
      <c r="BG725" s="205"/>
      <c r="BH725" s="205"/>
    </row>
    <row r="726" customFormat="false" ht="22.5" hidden="false" customHeight="false" outlineLevel="1" collapsed="false">
      <c r="A726" s="214" t="n">
        <v>163</v>
      </c>
      <c r="B726" s="215" t="s">
        <v>955</v>
      </c>
      <c r="C726" s="216" t="s">
        <v>956</v>
      </c>
      <c r="D726" s="217" t="s">
        <v>294</v>
      </c>
      <c r="E726" s="218" t="n">
        <v>31.68</v>
      </c>
      <c r="F726" s="219"/>
      <c r="G726" s="220" t="n">
        <f aca="false">ROUND(E726*F726,2)</f>
        <v>0</v>
      </c>
      <c r="H726" s="219"/>
      <c r="I726" s="220" t="n">
        <f aca="false">ROUND(E726*H726,2)</f>
        <v>0</v>
      </c>
      <c r="J726" s="219"/>
      <c r="K726" s="220" t="n">
        <f aca="false">ROUND(E726*J726,2)</f>
        <v>0</v>
      </c>
      <c r="L726" s="220" t="n">
        <v>21</v>
      </c>
      <c r="M726" s="220" t="n">
        <f aca="false">G726*(1+L726/100)</f>
        <v>0</v>
      </c>
      <c r="N726" s="220" t="n">
        <v>0.00019</v>
      </c>
      <c r="O726" s="220" t="n">
        <f aca="false">ROUND(E726*N726,2)</f>
        <v>0.01</v>
      </c>
      <c r="P726" s="220" t="n">
        <v>0</v>
      </c>
      <c r="Q726" s="220" t="n">
        <f aca="false">ROUND(E726*P726,2)</f>
        <v>0</v>
      </c>
      <c r="R726" s="220" t="s">
        <v>947</v>
      </c>
      <c r="S726" s="220" t="s">
        <v>213</v>
      </c>
      <c r="T726" s="221" t="s">
        <v>213</v>
      </c>
      <c r="U726" s="204" t="n">
        <v>0.14</v>
      </c>
      <c r="V726" s="204" t="n">
        <f aca="false">ROUND(E726*U726,2)</f>
        <v>4.44</v>
      </c>
      <c r="W726" s="204"/>
      <c r="X726" s="204" t="s">
        <v>165</v>
      </c>
      <c r="Y726" s="205"/>
      <c r="Z726" s="205"/>
      <c r="AA726" s="205"/>
      <c r="AB726" s="205"/>
      <c r="AC726" s="205"/>
      <c r="AD726" s="205"/>
      <c r="AE726" s="205"/>
      <c r="AF726" s="205"/>
      <c r="AG726" s="205" t="s">
        <v>920</v>
      </c>
      <c r="AH726" s="205"/>
      <c r="AI726" s="205"/>
      <c r="AJ726" s="205"/>
      <c r="AK726" s="205"/>
      <c r="AL726" s="205"/>
      <c r="AM726" s="205"/>
      <c r="AN726" s="205"/>
      <c r="AO726" s="205"/>
      <c r="AP726" s="205"/>
      <c r="AQ726" s="205"/>
      <c r="AR726" s="205"/>
      <c r="AS726" s="205"/>
      <c r="AT726" s="205"/>
      <c r="AU726" s="205"/>
      <c r="AV726" s="205"/>
      <c r="AW726" s="205"/>
      <c r="AX726" s="205"/>
      <c r="AY726" s="205"/>
      <c r="AZ726" s="205"/>
      <c r="BA726" s="205"/>
      <c r="BB726" s="205"/>
      <c r="BC726" s="205"/>
      <c r="BD726" s="205"/>
      <c r="BE726" s="205"/>
      <c r="BF726" s="205"/>
      <c r="BG726" s="205"/>
      <c r="BH726" s="205"/>
    </row>
    <row r="727" customFormat="false" ht="12.75" hidden="false" customHeight="false" outlineLevel="1" collapsed="false">
      <c r="A727" s="196" t="n">
        <v>164</v>
      </c>
      <c r="B727" s="197" t="s">
        <v>957</v>
      </c>
      <c r="C727" s="198" t="s">
        <v>958</v>
      </c>
      <c r="D727" s="199" t="s">
        <v>294</v>
      </c>
      <c r="E727" s="200" t="n">
        <v>4.62</v>
      </c>
      <c r="F727" s="201"/>
      <c r="G727" s="202" t="n">
        <f aca="false">ROUND(E727*F727,2)</f>
        <v>0</v>
      </c>
      <c r="H727" s="201"/>
      <c r="I727" s="202" t="n">
        <f aca="false">ROUND(E727*H727,2)</f>
        <v>0</v>
      </c>
      <c r="J727" s="201"/>
      <c r="K727" s="202" t="n">
        <f aca="false">ROUND(E727*J727,2)</f>
        <v>0</v>
      </c>
      <c r="L727" s="202" t="n">
        <v>21</v>
      </c>
      <c r="M727" s="202" t="n">
        <f aca="false">G727*(1+L727/100)</f>
        <v>0</v>
      </c>
      <c r="N727" s="202" t="n">
        <v>0</v>
      </c>
      <c r="O727" s="202" t="n">
        <f aca="false">ROUND(E727*N727,2)</f>
        <v>0</v>
      </c>
      <c r="P727" s="202" t="n">
        <v>0</v>
      </c>
      <c r="Q727" s="202" t="n">
        <f aca="false">ROUND(E727*P727,2)</f>
        <v>0</v>
      </c>
      <c r="R727" s="202" t="s">
        <v>947</v>
      </c>
      <c r="S727" s="202" t="s">
        <v>213</v>
      </c>
      <c r="T727" s="203" t="s">
        <v>213</v>
      </c>
      <c r="U727" s="204" t="n">
        <v>0.08</v>
      </c>
      <c r="V727" s="204" t="n">
        <f aca="false">ROUND(E727*U727,2)</f>
        <v>0.37</v>
      </c>
      <c r="W727" s="204"/>
      <c r="X727" s="204" t="s">
        <v>165</v>
      </c>
      <c r="Y727" s="205"/>
      <c r="Z727" s="205"/>
      <c r="AA727" s="205"/>
      <c r="AB727" s="205"/>
      <c r="AC727" s="205"/>
      <c r="AD727" s="205"/>
      <c r="AE727" s="205"/>
      <c r="AF727" s="205"/>
      <c r="AG727" s="205" t="s">
        <v>920</v>
      </c>
      <c r="AH727" s="205"/>
      <c r="AI727" s="205"/>
      <c r="AJ727" s="205"/>
      <c r="AK727" s="205"/>
      <c r="AL727" s="205"/>
      <c r="AM727" s="205"/>
      <c r="AN727" s="205"/>
      <c r="AO727" s="205"/>
      <c r="AP727" s="205"/>
      <c r="AQ727" s="205"/>
      <c r="AR727" s="205"/>
      <c r="AS727" s="205"/>
      <c r="AT727" s="205"/>
      <c r="AU727" s="205"/>
      <c r="AV727" s="205"/>
      <c r="AW727" s="205"/>
      <c r="AX727" s="205"/>
      <c r="AY727" s="205"/>
      <c r="AZ727" s="205"/>
      <c r="BA727" s="205"/>
      <c r="BB727" s="205"/>
      <c r="BC727" s="205"/>
      <c r="BD727" s="205"/>
      <c r="BE727" s="205"/>
      <c r="BF727" s="205"/>
      <c r="BG727" s="205"/>
      <c r="BH727" s="205"/>
    </row>
    <row r="728" customFormat="false" ht="12.75" hidden="false" customHeight="false" outlineLevel="1" collapsed="false">
      <c r="A728" s="206"/>
      <c r="B728" s="207"/>
      <c r="C728" s="210" t="s">
        <v>959</v>
      </c>
      <c r="D728" s="211"/>
      <c r="E728" s="212"/>
      <c r="F728" s="204"/>
      <c r="G728" s="204"/>
      <c r="H728" s="204"/>
      <c r="I728" s="204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5"/>
      <c r="Z728" s="205"/>
      <c r="AA728" s="205"/>
      <c r="AB728" s="205"/>
      <c r="AC728" s="205"/>
      <c r="AD728" s="205"/>
      <c r="AE728" s="205"/>
      <c r="AF728" s="205"/>
      <c r="AG728" s="205" t="s">
        <v>220</v>
      </c>
      <c r="AH728" s="205" t="n">
        <v>0</v>
      </c>
      <c r="AI728" s="205"/>
      <c r="AJ728" s="205"/>
      <c r="AK728" s="205"/>
      <c r="AL728" s="205"/>
      <c r="AM728" s="205"/>
      <c r="AN728" s="205"/>
      <c r="AO728" s="205"/>
      <c r="AP728" s="205"/>
      <c r="AQ728" s="205"/>
      <c r="AR728" s="205"/>
      <c r="AS728" s="205"/>
      <c r="AT728" s="205"/>
      <c r="AU728" s="205"/>
      <c r="AV728" s="205"/>
      <c r="AW728" s="205"/>
      <c r="AX728" s="205"/>
      <c r="AY728" s="205"/>
      <c r="AZ728" s="205"/>
      <c r="BA728" s="205"/>
      <c r="BB728" s="205"/>
      <c r="BC728" s="205"/>
      <c r="BD728" s="205"/>
      <c r="BE728" s="205"/>
      <c r="BF728" s="205"/>
      <c r="BG728" s="205"/>
      <c r="BH728" s="205"/>
    </row>
    <row r="729" customFormat="false" ht="12.75" hidden="false" customHeight="false" outlineLevel="1" collapsed="false">
      <c r="A729" s="206"/>
      <c r="B729" s="207"/>
      <c r="C729" s="210" t="s">
        <v>960</v>
      </c>
      <c r="D729" s="211"/>
      <c r="E729" s="212" t="n">
        <v>4.62</v>
      </c>
      <c r="F729" s="204"/>
      <c r="G729" s="204"/>
      <c r="H729" s="204"/>
      <c r="I729" s="204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5"/>
      <c r="Z729" s="205"/>
      <c r="AA729" s="205"/>
      <c r="AB729" s="205"/>
      <c r="AC729" s="205"/>
      <c r="AD729" s="205"/>
      <c r="AE729" s="205"/>
      <c r="AF729" s="205"/>
      <c r="AG729" s="205" t="s">
        <v>220</v>
      </c>
      <c r="AH729" s="205" t="n">
        <v>0</v>
      </c>
      <c r="AI729" s="205"/>
      <c r="AJ729" s="205"/>
      <c r="AK729" s="205"/>
      <c r="AL729" s="205"/>
      <c r="AM729" s="205"/>
      <c r="AN729" s="205"/>
      <c r="AO729" s="205"/>
      <c r="AP729" s="205"/>
      <c r="AQ729" s="205"/>
      <c r="AR729" s="205"/>
      <c r="AS729" s="205"/>
      <c r="AT729" s="205"/>
      <c r="AU729" s="205"/>
      <c r="AV729" s="205"/>
      <c r="AW729" s="205"/>
      <c r="AX729" s="205"/>
      <c r="AY729" s="205"/>
      <c r="AZ729" s="205"/>
      <c r="BA729" s="205"/>
      <c r="BB729" s="205"/>
      <c r="BC729" s="205"/>
      <c r="BD729" s="205"/>
      <c r="BE729" s="205"/>
      <c r="BF729" s="205"/>
      <c r="BG729" s="205"/>
      <c r="BH729" s="205"/>
    </row>
    <row r="730" customFormat="false" ht="22.5" hidden="false" customHeight="false" outlineLevel="1" collapsed="false">
      <c r="A730" s="196" t="n">
        <v>165</v>
      </c>
      <c r="B730" s="197" t="s">
        <v>961</v>
      </c>
      <c r="C730" s="198" t="s">
        <v>962</v>
      </c>
      <c r="D730" s="199" t="s">
        <v>380</v>
      </c>
      <c r="E730" s="200" t="n">
        <v>8.6</v>
      </c>
      <c r="F730" s="201"/>
      <c r="G730" s="202" t="n">
        <f aca="false">ROUND(E730*F730,2)</f>
        <v>0</v>
      </c>
      <c r="H730" s="201"/>
      <c r="I730" s="202" t="n">
        <f aca="false">ROUND(E730*H730,2)</f>
        <v>0</v>
      </c>
      <c r="J730" s="201"/>
      <c r="K730" s="202" t="n">
        <f aca="false">ROUND(E730*J730,2)</f>
        <v>0</v>
      </c>
      <c r="L730" s="202" t="n">
        <v>21</v>
      </c>
      <c r="M730" s="202" t="n">
        <f aca="false">G730*(1+L730/100)</f>
        <v>0</v>
      </c>
      <c r="N730" s="202" t="n">
        <v>0</v>
      </c>
      <c r="O730" s="202" t="n">
        <f aca="false">ROUND(E730*N730,2)</f>
        <v>0</v>
      </c>
      <c r="P730" s="202" t="n">
        <v>0</v>
      </c>
      <c r="Q730" s="202" t="n">
        <f aca="false">ROUND(E730*P730,2)</f>
        <v>0</v>
      </c>
      <c r="R730" s="202" t="s">
        <v>947</v>
      </c>
      <c r="S730" s="202" t="s">
        <v>213</v>
      </c>
      <c r="T730" s="203" t="s">
        <v>213</v>
      </c>
      <c r="U730" s="204" t="n">
        <v>0.05</v>
      </c>
      <c r="V730" s="204" t="n">
        <f aca="false">ROUND(E730*U730,2)</f>
        <v>0.43</v>
      </c>
      <c r="W730" s="204"/>
      <c r="X730" s="204" t="s">
        <v>165</v>
      </c>
      <c r="Y730" s="205"/>
      <c r="Z730" s="205"/>
      <c r="AA730" s="205"/>
      <c r="AB730" s="205"/>
      <c r="AC730" s="205"/>
      <c r="AD730" s="205"/>
      <c r="AE730" s="205"/>
      <c r="AF730" s="205"/>
      <c r="AG730" s="205" t="s">
        <v>920</v>
      </c>
      <c r="AH730" s="205"/>
      <c r="AI730" s="205"/>
      <c r="AJ730" s="205"/>
      <c r="AK730" s="205"/>
      <c r="AL730" s="205"/>
      <c r="AM730" s="205"/>
      <c r="AN730" s="205"/>
      <c r="AO730" s="205"/>
      <c r="AP730" s="205"/>
      <c r="AQ730" s="205"/>
      <c r="AR730" s="205"/>
      <c r="AS730" s="205"/>
      <c r="AT730" s="205"/>
      <c r="AU730" s="205"/>
      <c r="AV730" s="205"/>
      <c r="AW730" s="205"/>
      <c r="AX730" s="205"/>
      <c r="AY730" s="205"/>
      <c r="AZ730" s="205"/>
      <c r="BA730" s="205"/>
      <c r="BB730" s="205"/>
      <c r="BC730" s="205"/>
      <c r="BD730" s="205"/>
      <c r="BE730" s="205"/>
      <c r="BF730" s="205"/>
      <c r="BG730" s="205"/>
      <c r="BH730" s="205"/>
    </row>
    <row r="731" customFormat="false" ht="12.75" hidden="false" customHeight="false" outlineLevel="1" collapsed="false">
      <c r="A731" s="206"/>
      <c r="B731" s="207"/>
      <c r="C731" s="210" t="s">
        <v>963</v>
      </c>
      <c r="D731" s="211"/>
      <c r="E731" s="212"/>
      <c r="F731" s="204"/>
      <c r="G731" s="204"/>
      <c r="H731" s="204"/>
      <c r="I731" s="204"/>
      <c r="J731" s="204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5"/>
      <c r="Z731" s="205"/>
      <c r="AA731" s="205"/>
      <c r="AB731" s="205"/>
      <c r="AC731" s="205"/>
      <c r="AD731" s="205"/>
      <c r="AE731" s="205"/>
      <c r="AF731" s="205"/>
      <c r="AG731" s="205" t="s">
        <v>220</v>
      </c>
      <c r="AH731" s="205" t="n">
        <v>0</v>
      </c>
      <c r="AI731" s="205"/>
      <c r="AJ731" s="205"/>
      <c r="AK731" s="205"/>
      <c r="AL731" s="205"/>
      <c r="AM731" s="205"/>
      <c r="AN731" s="205"/>
      <c r="AO731" s="205"/>
      <c r="AP731" s="205"/>
      <c r="AQ731" s="205"/>
      <c r="AR731" s="205"/>
      <c r="AS731" s="205"/>
      <c r="AT731" s="205"/>
      <c r="AU731" s="205"/>
      <c r="AV731" s="205"/>
      <c r="AW731" s="205"/>
      <c r="AX731" s="205"/>
      <c r="AY731" s="205"/>
      <c r="AZ731" s="205"/>
      <c r="BA731" s="205"/>
      <c r="BB731" s="205"/>
      <c r="BC731" s="205"/>
      <c r="BD731" s="205"/>
      <c r="BE731" s="205"/>
      <c r="BF731" s="205"/>
      <c r="BG731" s="205"/>
      <c r="BH731" s="205"/>
    </row>
    <row r="732" customFormat="false" ht="12.75" hidden="false" customHeight="false" outlineLevel="1" collapsed="false">
      <c r="A732" s="206"/>
      <c r="B732" s="207"/>
      <c r="C732" s="210" t="s">
        <v>964</v>
      </c>
      <c r="D732" s="211"/>
      <c r="E732" s="212" t="n">
        <v>8.6</v>
      </c>
      <c r="F732" s="204"/>
      <c r="G732" s="204"/>
      <c r="H732" s="204"/>
      <c r="I732" s="204"/>
      <c r="J732" s="204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5"/>
      <c r="Z732" s="205"/>
      <c r="AA732" s="205"/>
      <c r="AB732" s="205"/>
      <c r="AC732" s="205"/>
      <c r="AD732" s="205"/>
      <c r="AE732" s="205"/>
      <c r="AF732" s="205"/>
      <c r="AG732" s="205" t="s">
        <v>220</v>
      </c>
      <c r="AH732" s="205" t="n">
        <v>0</v>
      </c>
      <c r="AI732" s="205"/>
      <c r="AJ732" s="205"/>
      <c r="AK732" s="205"/>
      <c r="AL732" s="205"/>
      <c r="AM732" s="205"/>
      <c r="AN732" s="205"/>
      <c r="AO732" s="205"/>
      <c r="AP732" s="205"/>
      <c r="AQ732" s="205"/>
      <c r="AR732" s="205"/>
      <c r="AS732" s="205"/>
      <c r="AT732" s="205"/>
      <c r="AU732" s="205"/>
      <c r="AV732" s="205"/>
      <c r="AW732" s="205"/>
      <c r="AX732" s="205"/>
      <c r="AY732" s="205"/>
      <c r="AZ732" s="205"/>
      <c r="BA732" s="205"/>
      <c r="BB732" s="205"/>
      <c r="BC732" s="205"/>
      <c r="BD732" s="205"/>
      <c r="BE732" s="205"/>
      <c r="BF732" s="205"/>
      <c r="BG732" s="205"/>
      <c r="BH732" s="205"/>
    </row>
    <row r="733" customFormat="false" ht="12.75" hidden="false" customHeight="false" outlineLevel="1" collapsed="false">
      <c r="A733" s="196" t="n">
        <v>166</v>
      </c>
      <c r="B733" s="197" t="s">
        <v>965</v>
      </c>
      <c r="C733" s="198" t="s">
        <v>966</v>
      </c>
      <c r="D733" s="199" t="s">
        <v>294</v>
      </c>
      <c r="E733" s="200" t="n">
        <v>31.68</v>
      </c>
      <c r="F733" s="201"/>
      <c r="G733" s="202" t="n">
        <f aca="false">ROUND(E733*F733,2)</f>
        <v>0</v>
      </c>
      <c r="H733" s="201"/>
      <c r="I733" s="202" t="n">
        <f aca="false">ROUND(E733*H733,2)</f>
        <v>0</v>
      </c>
      <c r="J733" s="201"/>
      <c r="K733" s="202" t="n">
        <f aca="false">ROUND(E733*J733,2)</f>
        <v>0</v>
      </c>
      <c r="L733" s="202" t="n">
        <v>21</v>
      </c>
      <c r="M733" s="202" t="n">
        <f aca="false">G733*(1+L733/100)</f>
        <v>0</v>
      </c>
      <c r="N733" s="202" t="n">
        <v>0.00023</v>
      </c>
      <c r="O733" s="202" t="n">
        <f aca="false">ROUND(E733*N733,2)</f>
        <v>0.01</v>
      </c>
      <c r="P733" s="202" t="n">
        <v>0</v>
      </c>
      <c r="Q733" s="202" t="n">
        <f aca="false">ROUND(E733*P733,2)</f>
        <v>0</v>
      </c>
      <c r="R733" s="202" t="s">
        <v>947</v>
      </c>
      <c r="S733" s="202" t="s">
        <v>213</v>
      </c>
      <c r="T733" s="203" t="s">
        <v>213</v>
      </c>
      <c r="U733" s="204" t="n">
        <v>0.161</v>
      </c>
      <c r="V733" s="204" t="n">
        <f aca="false">ROUND(E733*U733,2)</f>
        <v>5.1</v>
      </c>
      <c r="W733" s="204"/>
      <c r="X733" s="204" t="s">
        <v>165</v>
      </c>
      <c r="Y733" s="205"/>
      <c r="Z733" s="205"/>
      <c r="AA733" s="205"/>
      <c r="AB733" s="205"/>
      <c r="AC733" s="205"/>
      <c r="AD733" s="205"/>
      <c r="AE733" s="205"/>
      <c r="AF733" s="205"/>
      <c r="AG733" s="205" t="s">
        <v>920</v>
      </c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</row>
    <row r="734" customFormat="false" ht="12.75" hidden="false" customHeight="true" outlineLevel="1" collapsed="false">
      <c r="A734" s="206"/>
      <c r="B734" s="207"/>
      <c r="C734" s="222" t="s">
        <v>967</v>
      </c>
      <c r="D734" s="222"/>
      <c r="E734" s="222"/>
      <c r="F734" s="222"/>
      <c r="G734" s="222"/>
      <c r="H734" s="204"/>
      <c r="I734" s="204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5"/>
      <c r="Z734" s="205"/>
      <c r="AA734" s="205"/>
      <c r="AB734" s="205"/>
      <c r="AC734" s="205"/>
      <c r="AD734" s="205"/>
      <c r="AE734" s="205"/>
      <c r="AF734" s="205"/>
      <c r="AG734" s="205" t="s">
        <v>217</v>
      </c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</row>
    <row r="735" customFormat="false" ht="12.75" hidden="false" customHeight="true" outlineLevel="1" collapsed="false">
      <c r="A735" s="206"/>
      <c r="B735" s="207"/>
      <c r="C735" s="209" t="s">
        <v>968</v>
      </c>
      <c r="D735" s="209"/>
      <c r="E735" s="209"/>
      <c r="F735" s="209"/>
      <c r="G735" s="209"/>
      <c r="H735" s="204"/>
      <c r="I735" s="204"/>
      <c r="J735" s="204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5"/>
      <c r="Z735" s="205"/>
      <c r="AA735" s="205"/>
      <c r="AB735" s="205"/>
      <c r="AC735" s="205"/>
      <c r="AD735" s="205"/>
      <c r="AE735" s="205"/>
      <c r="AF735" s="205"/>
      <c r="AG735" s="205" t="s">
        <v>217</v>
      </c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</row>
    <row r="736" customFormat="false" ht="12.75" hidden="false" customHeight="false" outlineLevel="1" collapsed="false">
      <c r="A736" s="206"/>
      <c r="B736" s="207"/>
      <c r="C736" s="210" t="s">
        <v>433</v>
      </c>
      <c r="D736" s="211"/>
      <c r="E736" s="212"/>
      <c r="F736" s="204"/>
      <c r="G736" s="204"/>
      <c r="H736" s="204"/>
      <c r="I736" s="204"/>
      <c r="J736" s="204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5"/>
      <c r="Z736" s="205"/>
      <c r="AA736" s="205"/>
      <c r="AB736" s="205"/>
      <c r="AC736" s="205"/>
      <c r="AD736" s="205"/>
      <c r="AE736" s="205"/>
      <c r="AF736" s="205"/>
      <c r="AG736" s="205" t="s">
        <v>220</v>
      </c>
      <c r="AH736" s="205" t="n">
        <v>0</v>
      </c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</row>
    <row r="737" customFormat="false" ht="12.75" hidden="false" customHeight="false" outlineLevel="1" collapsed="false">
      <c r="A737" s="206"/>
      <c r="B737" s="207"/>
      <c r="C737" s="210" t="s">
        <v>434</v>
      </c>
      <c r="D737" s="211"/>
      <c r="E737" s="212" t="n">
        <v>31.68</v>
      </c>
      <c r="F737" s="204"/>
      <c r="G737" s="204"/>
      <c r="H737" s="204"/>
      <c r="I737" s="204"/>
      <c r="J737" s="204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5"/>
      <c r="Z737" s="205"/>
      <c r="AA737" s="205"/>
      <c r="AB737" s="205"/>
      <c r="AC737" s="205"/>
      <c r="AD737" s="205"/>
      <c r="AE737" s="205"/>
      <c r="AF737" s="205"/>
      <c r="AG737" s="205" t="s">
        <v>220</v>
      </c>
      <c r="AH737" s="205" t="n">
        <v>0</v>
      </c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</row>
    <row r="738" customFormat="false" ht="22.5" hidden="false" customHeight="false" outlineLevel="1" collapsed="false">
      <c r="A738" s="196" t="n">
        <v>167</v>
      </c>
      <c r="B738" s="197" t="s">
        <v>969</v>
      </c>
      <c r="C738" s="198" t="s">
        <v>970</v>
      </c>
      <c r="D738" s="199" t="s">
        <v>211</v>
      </c>
      <c r="E738" s="200" t="n">
        <v>2.56964</v>
      </c>
      <c r="F738" s="201"/>
      <c r="G738" s="202" t="n">
        <f aca="false">ROUND(E738*F738,2)</f>
        <v>0</v>
      </c>
      <c r="H738" s="201"/>
      <c r="I738" s="202" t="n">
        <f aca="false">ROUND(E738*H738,2)</f>
        <v>0</v>
      </c>
      <c r="J738" s="201"/>
      <c r="K738" s="202" t="n">
        <f aca="false">ROUND(E738*J738,2)</f>
        <v>0</v>
      </c>
      <c r="L738" s="202" t="n">
        <v>21</v>
      </c>
      <c r="M738" s="202" t="n">
        <f aca="false">G738*(1+L738/100)</f>
        <v>0</v>
      </c>
      <c r="N738" s="202" t="n">
        <v>0.02</v>
      </c>
      <c r="O738" s="202" t="n">
        <f aca="false">ROUND(E738*N738,2)</f>
        <v>0.05</v>
      </c>
      <c r="P738" s="202" t="n">
        <v>0</v>
      </c>
      <c r="Q738" s="202" t="n">
        <f aca="false">ROUND(E738*P738,2)</f>
        <v>0</v>
      </c>
      <c r="R738" s="202" t="s">
        <v>423</v>
      </c>
      <c r="S738" s="202" t="s">
        <v>213</v>
      </c>
      <c r="T738" s="203" t="s">
        <v>213</v>
      </c>
      <c r="U738" s="204" t="n">
        <v>0</v>
      </c>
      <c r="V738" s="204" t="n">
        <f aca="false">ROUND(E738*U738,2)</f>
        <v>0</v>
      </c>
      <c r="W738" s="204"/>
      <c r="X738" s="204" t="s">
        <v>424</v>
      </c>
      <c r="Y738" s="205"/>
      <c r="Z738" s="205"/>
      <c r="AA738" s="205"/>
      <c r="AB738" s="205"/>
      <c r="AC738" s="205"/>
      <c r="AD738" s="205"/>
      <c r="AE738" s="205"/>
      <c r="AF738" s="205"/>
      <c r="AG738" s="205" t="s">
        <v>425</v>
      </c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</row>
    <row r="739" customFormat="false" ht="12.75" hidden="false" customHeight="false" outlineLevel="1" collapsed="false">
      <c r="A739" s="206"/>
      <c r="B739" s="207"/>
      <c r="C739" s="210" t="s">
        <v>971</v>
      </c>
      <c r="D739" s="211"/>
      <c r="E739" s="212"/>
      <c r="F739" s="204"/>
      <c r="G739" s="204"/>
      <c r="H739" s="204"/>
      <c r="I739" s="204"/>
      <c r="J739" s="204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5"/>
      <c r="Z739" s="205"/>
      <c r="AA739" s="205"/>
      <c r="AB739" s="205"/>
      <c r="AC739" s="205"/>
      <c r="AD739" s="205"/>
      <c r="AE739" s="205"/>
      <c r="AF739" s="205"/>
      <c r="AG739" s="205" t="s">
        <v>220</v>
      </c>
      <c r="AH739" s="205" t="n">
        <v>0</v>
      </c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</row>
    <row r="740" customFormat="false" ht="12.75" hidden="false" customHeight="false" outlineLevel="1" collapsed="false">
      <c r="A740" s="206"/>
      <c r="B740" s="207"/>
      <c r="C740" s="210" t="s">
        <v>972</v>
      </c>
      <c r="D740" s="211"/>
      <c r="E740" s="212"/>
      <c r="F740" s="204"/>
      <c r="G740" s="204"/>
      <c r="H740" s="204"/>
      <c r="I740" s="204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5"/>
      <c r="Z740" s="205"/>
      <c r="AA740" s="205"/>
      <c r="AB740" s="205"/>
      <c r="AC740" s="205"/>
      <c r="AD740" s="205"/>
      <c r="AE740" s="205"/>
      <c r="AF740" s="205"/>
      <c r="AG740" s="205" t="s">
        <v>220</v>
      </c>
      <c r="AH740" s="205" t="n">
        <v>0</v>
      </c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</row>
    <row r="741" customFormat="false" ht="12.75" hidden="false" customHeight="false" outlineLevel="1" collapsed="false">
      <c r="A741" s="206"/>
      <c r="B741" s="207"/>
      <c r="C741" s="210" t="s">
        <v>973</v>
      </c>
      <c r="D741" s="211"/>
      <c r="E741" s="212" t="n">
        <v>2.56964</v>
      </c>
      <c r="F741" s="204"/>
      <c r="G741" s="204"/>
      <c r="H741" s="204"/>
      <c r="I741" s="204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5"/>
      <c r="Z741" s="205"/>
      <c r="AA741" s="205"/>
      <c r="AB741" s="205"/>
      <c r="AC741" s="205"/>
      <c r="AD741" s="205"/>
      <c r="AE741" s="205"/>
      <c r="AF741" s="205"/>
      <c r="AG741" s="205" t="s">
        <v>220</v>
      </c>
      <c r="AH741" s="205" t="n">
        <v>0</v>
      </c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</row>
    <row r="742" customFormat="false" ht="22.5" hidden="false" customHeight="false" outlineLevel="1" collapsed="false">
      <c r="A742" s="196" t="n">
        <v>168</v>
      </c>
      <c r="B742" s="197" t="s">
        <v>974</v>
      </c>
      <c r="C742" s="198" t="s">
        <v>975</v>
      </c>
      <c r="D742" s="199" t="s">
        <v>294</v>
      </c>
      <c r="E742" s="200" t="n">
        <v>114.6699</v>
      </c>
      <c r="F742" s="201"/>
      <c r="G742" s="202" t="n">
        <f aca="false">ROUND(E742*F742,2)</f>
        <v>0</v>
      </c>
      <c r="H742" s="201"/>
      <c r="I742" s="202" t="n">
        <f aca="false">ROUND(E742*H742,2)</f>
        <v>0</v>
      </c>
      <c r="J742" s="201"/>
      <c r="K742" s="202" t="n">
        <f aca="false">ROUND(E742*J742,2)</f>
        <v>0</v>
      </c>
      <c r="L742" s="202" t="n">
        <v>21</v>
      </c>
      <c r="M742" s="202" t="n">
        <f aca="false">G742*(1+L742/100)</f>
        <v>0</v>
      </c>
      <c r="N742" s="202" t="n">
        <v>0.003</v>
      </c>
      <c r="O742" s="202" t="n">
        <f aca="false">ROUND(E742*N742,2)</f>
        <v>0.34</v>
      </c>
      <c r="P742" s="202" t="n">
        <v>0</v>
      </c>
      <c r="Q742" s="202" t="n">
        <f aca="false">ROUND(E742*P742,2)</f>
        <v>0</v>
      </c>
      <c r="R742" s="202" t="s">
        <v>423</v>
      </c>
      <c r="S742" s="202" t="s">
        <v>213</v>
      </c>
      <c r="T742" s="203" t="s">
        <v>213</v>
      </c>
      <c r="U742" s="204" t="n">
        <v>0</v>
      </c>
      <c r="V742" s="204" t="n">
        <f aca="false">ROUND(E742*U742,2)</f>
        <v>0</v>
      </c>
      <c r="W742" s="204"/>
      <c r="X742" s="204" t="s">
        <v>424</v>
      </c>
      <c r="Y742" s="205"/>
      <c r="Z742" s="205"/>
      <c r="AA742" s="205"/>
      <c r="AB742" s="205"/>
      <c r="AC742" s="205"/>
      <c r="AD742" s="205"/>
      <c r="AE742" s="205"/>
      <c r="AF742" s="205"/>
      <c r="AG742" s="205" t="s">
        <v>425</v>
      </c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</row>
    <row r="743" customFormat="false" ht="12.75" hidden="false" customHeight="false" outlineLevel="1" collapsed="false">
      <c r="A743" s="206"/>
      <c r="B743" s="207"/>
      <c r="C743" s="210" t="s">
        <v>976</v>
      </c>
      <c r="D743" s="211"/>
      <c r="E743" s="212"/>
      <c r="F743" s="204"/>
      <c r="G743" s="204"/>
      <c r="H743" s="204"/>
      <c r="I743" s="204"/>
      <c r="J743" s="204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5"/>
      <c r="Z743" s="205"/>
      <c r="AA743" s="205"/>
      <c r="AB743" s="205"/>
      <c r="AC743" s="205"/>
      <c r="AD743" s="205"/>
      <c r="AE743" s="205"/>
      <c r="AF743" s="205"/>
      <c r="AG743" s="205" t="s">
        <v>220</v>
      </c>
      <c r="AH743" s="205" t="n">
        <v>0</v>
      </c>
      <c r="AI743" s="205"/>
      <c r="AJ743" s="205"/>
      <c r="AK743" s="205"/>
      <c r="AL743" s="205"/>
      <c r="AM743" s="205"/>
      <c r="AN743" s="205"/>
      <c r="AO743" s="205"/>
      <c r="AP743" s="205"/>
      <c r="AQ743" s="205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5"/>
      <c r="BB743" s="205"/>
      <c r="BC743" s="205"/>
      <c r="BD743" s="205"/>
      <c r="BE743" s="205"/>
      <c r="BF743" s="205"/>
      <c r="BG743" s="205"/>
      <c r="BH743" s="205"/>
    </row>
    <row r="744" customFormat="false" ht="12.75" hidden="false" customHeight="false" outlineLevel="1" collapsed="false">
      <c r="A744" s="206"/>
      <c r="B744" s="207"/>
      <c r="C744" s="210" t="s">
        <v>977</v>
      </c>
      <c r="D744" s="211"/>
      <c r="E744" s="212"/>
      <c r="F744" s="204"/>
      <c r="G744" s="204"/>
      <c r="H744" s="204"/>
      <c r="I744" s="204"/>
      <c r="J744" s="204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5"/>
      <c r="Z744" s="205"/>
      <c r="AA744" s="205"/>
      <c r="AB744" s="205"/>
      <c r="AC744" s="205"/>
      <c r="AD744" s="205"/>
      <c r="AE744" s="205"/>
      <c r="AF744" s="205"/>
      <c r="AG744" s="205" t="s">
        <v>220</v>
      </c>
      <c r="AH744" s="205" t="n">
        <v>0</v>
      </c>
      <c r="AI744" s="205"/>
      <c r="AJ744" s="205"/>
      <c r="AK744" s="205"/>
      <c r="AL744" s="205"/>
      <c r="AM744" s="205"/>
      <c r="AN744" s="205"/>
      <c r="AO744" s="205"/>
      <c r="AP744" s="205"/>
      <c r="AQ744" s="205"/>
      <c r="AR744" s="205"/>
      <c r="AS744" s="205"/>
      <c r="AT744" s="205"/>
      <c r="AU744" s="205"/>
      <c r="AV744" s="205"/>
      <c r="AW744" s="205"/>
      <c r="AX744" s="205"/>
      <c r="AY744" s="205"/>
      <c r="AZ744" s="205"/>
      <c r="BA744" s="205"/>
      <c r="BB744" s="205"/>
      <c r="BC744" s="205"/>
      <c r="BD744" s="205"/>
      <c r="BE744" s="205"/>
      <c r="BF744" s="205"/>
      <c r="BG744" s="205"/>
      <c r="BH744" s="205"/>
    </row>
    <row r="745" customFormat="false" ht="12.75" hidden="false" customHeight="false" outlineLevel="1" collapsed="false">
      <c r="A745" s="206"/>
      <c r="B745" s="207"/>
      <c r="C745" s="210" t="s">
        <v>978</v>
      </c>
      <c r="D745" s="211"/>
      <c r="E745" s="212" t="n">
        <v>114.67</v>
      </c>
      <c r="F745" s="204"/>
      <c r="G745" s="204"/>
      <c r="H745" s="204"/>
      <c r="I745" s="204"/>
      <c r="J745" s="204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5"/>
      <c r="Z745" s="205"/>
      <c r="AA745" s="205"/>
      <c r="AB745" s="205"/>
      <c r="AC745" s="205"/>
      <c r="AD745" s="205"/>
      <c r="AE745" s="205"/>
      <c r="AF745" s="205"/>
      <c r="AG745" s="205" t="s">
        <v>220</v>
      </c>
      <c r="AH745" s="205" t="n">
        <v>0</v>
      </c>
      <c r="AI745" s="205"/>
      <c r="AJ745" s="205"/>
      <c r="AK745" s="205"/>
      <c r="AL745" s="205"/>
      <c r="AM745" s="205"/>
      <c r="AN745" s="205"/>
      <c r="AO745" s="205"/>
      <c r="AP745" s="205"/>
      <c r="AQ745" s="205"/>
      <c r="AR745" s="205"/>
      <c r="AS745" s="205"/>
      <c r="AT745" s="205"/>
      <c r="AU745" s="205"/>
      <c r="AV745" s="205"/>
      <c r="AW745" s="205"/>
      <c r="AX745" s="205"/>
      <c r="AY745" s="205"/>
      <c r="AZ745" s="205"/>
      <c r="BA745" s="205"/>
      <c r="BB745" s="205"/>
      <c r="BC745" s="205"/>
      <c r="BD745" s="205"/>
      <c r="BE745" s="205"/>
      <c r="BF745" s="205"/>
      <c r="BG745" s="205"/>
      <c r="BH745" s="205"/>
    </row>
    <row r="746" customFormat="false" ht="22.5" hidden="false" customHeight="false" outlineLevel="1" collapsed="false">
      <c r="A746" s="196" t="n">
        <v>169</v>
      </c>
      <c r="B746" s="197" t="s">
        <v>979</v>
      </c>
      <c r="C746" s="198" t="s">
        <v>980</v>
      </c>
      <c r="D746" s="199" t="s">
        <v>294</v>
      </c>
      <c r="E746" s="200" t="n">
        <v>114.6699</v>
      </c>
      <c r="F746" s="201"/>
      <c r="G746" s="202" t="n">
        <f aca="false">ROUND(E746*F746,2)</f>
        <v>0</v>
      </c>
      <c r="H746" s="201"/>
      <c r="I746" s="202" t="n">
        <f aca="false">ROUND(E746*H746,2)</f>
        <v>0</v>
      </c>
      <c r="J746" s="201"/>
      <c r="K746" s="202" t="n">
        <f aca="false">ROUND(E746*J746,2)</f>
        <v>0</v>
      </c>
      <c r="L746" s="202" t="n">
        <v>21</v>
      </c>
      <c r="M746" s="202" t="n">
        <f aca="false">G746*(1+L746/100)</f>
        <v>0</v>
      </c>
      <c r="N746" s="202" t="n">
        <v>0.00558</v>
      </c>
      <c r="O746" s="202" t="n">
        <f aca="false">ROUND(E746*N746,2)</f>
        <v>0.64</v>
      </c>
      <c r="P746" s="202" t="n">
        <v>0</v>
      </c>
      <c r="Q746" s="202" t="n">
        <f aca="false">ROUND(E746*P746,2)</f>
        <v>0</v>
      </c>
      <c r="R746" s="202" t="s">
        <v>423</v>
      </c>
      <c r="S746" s="202" t="s">
        <v>213</v>
      </c>
      <c r="T746" s="203" t="s">
        <v>213</v>
      </c>
      <c r="U746" s="204" t="n">
        <v>0</v>
      </c>
      <c r="V746" s="204" t="n">
        <f aca="false">ROUND(E746*U746,2)</f>
        <v>0</v>
      </c>
      <c r="W746" s="204"/>
      <c r="X746" s="204" t="s">
        <v>424</v>
      </c>
      <c r="Y746" s="205"/>
      <c r="Z746" s="205"/>
      <c r="AA746" s="205"/>
      <c r="AB746" s="205"/>
      <c r="AC746" s="205"/>
      <c r="AD746" s="205"/>
      <c r="AE746" s="205"/>
      <c r="AF746" s="205"/>
      <c r="AG746" s="205" t="s">
        <v>425</v>
      </c>
      <c r="AH746" s="205"/>
      <c r="AI746" s="205"/>
      <c r="AJ746" s="205"/>
      <c r="AK746" s="205"/>
      <c r="AL746" s="205"/>
      <c r="AM746" s="205"/>
      <c r="AN746" s="205"/>
      <c r="AO746" s="205"/>
      <c r="AP746" s="205"/>
      <c r="AQ746" s="205"/>
      <c r="AR746" s="205"/>
      <c r="AS746" s="205"/>
      <c r="AT746" s="205"/>
      <c r="AU746" s="205"/>
      <c r="AV746" s="205"/>
      <c r="AW746" s="205"/>
      <c r="AX746" s="205"/>
      <c r="AY746" s="205"/>
      <c r="AZ746" s="205"/>
      <c r="BA746" s="205"/>
      <c r="BB746" s="205"/>
      <c r="BC746" s="205"/>
      <c r="BD746" s="205"/>
      <c r="BE746" s="205"/>
      <c r="BF746" s="205"/>
      <c r="BG746" s="205"/>
      <c r="BH746" s="205"/>
    </row>
    <row r="747" customFormat="false" ht="12.75" hidden="false" customHeight="false" outlineLevel="1" collapsed="false">
      <c r="A747" s="206"/>
      <c r="B747" s="207"/>
      <c r="C747" s="210" t="s">
        <v>981</v>
      </c>
      <c r="D747" s="211"/>
      <c r="E747" s="212"/>
      <c r="F747" s="204"/>
      <c r="G747" s="204"/>
      <c r="H747" s="204"/>
      <c r="I747" s="204"/>
      <c r="J747" s="204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5"/>
      <c r="Z747" s="205"/>
      <c r="AA747" s="205"/>
      <c r="AB747" s="205"/>
      <c r="AC747" s="205"/>
      <c r="AD747" s="205"/>
      <c r="AE747" s="205"/>
      <c r="AF747" s="205"/>
      <c r="AG747" s="205" t="s">
        <v>220</v>
      </c>
      <c r="AH747" s="205" t="n">
        <v>0</v>
      </c>
      <c r="AI747" s="205"/>
      <c r="AJ747" s="205"/>
      <c r="AK747" s="205"/>
      <c r="AL747" s="205"/>
      <c r="AM747" s="205"/>
      <c r="AN747" s="205"/>
      <c r="AO747" s="205"/>
      <c r="AP747" s="205"/>
      <c r="AQ747" s="205"/>
      <c r="AR747" s="205"/>
      <c r="AS747" s="205"/>
      <c r="AT747" s="205"/>
      <c r="AU747" s="205"/>
      <c r="AV747" s="205"/>
      <c r="AW747" s="205"/>
      <c r="AX747" s="205"/>
      <c r="AY747" s="205"/>
      <c r="AZ747" s="205"/>
      <c r="BA747" s="205"/>
      <c r="BB747" s="205"/>
      <c r="BC747" s="205"/>
      <c r="BD747" s="205"/>
      <c r="BE747" s="205"/>
      <c r="BF747" s="205"/>
      <c r="BG747" s="205"/>
      <c r="BH747" s="205"/>
    </row>
    <row r="748" customFormat="false" ht="12.75" hidden="false" customHeight="false" outlineLevel="1" collapsed="false">
      <c r="A748" s="206"/>
      <c r="B748" s="207"/>
      <c r="C748" s="210" t="s">
        <v>977</v>
      </c>
      <c r="D748" s="211"/>
      <c r="E748" s="212"/>
      <c r="F748" s="204"/>
      <c r="G748" s="204"/>
      <c r="H748" s="204"/>
      <c r="I748" s="204"/>
      <c r="J748" s="204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5"/>
      <c r="Z748" s="205"/>
      <c r="AA748" s="205"/>
      <c r="AB748" s="205"/>
      <c r="AC748" s="205"/>
      <c r="AD748" s="205"/>
      <c r="AE748" s="205"/>
      <c r="AF748" s="205"/>
      <c r="AG748" s="205" t="s">
        <v>220</v>
      </c>
      <c r="AH748" s="205" t="n">
        <v>0</v>
      </c>
      <c r="AI748" s="205"/>
      <c r="AJ748" s="205"/>
      <c r="AK748" s="205"/>
      <c r="AL748" s="205"/>
      <c r="AM748" s="205"/>
      <c r="AN748" s="205"/>
      <c r="AO748" s="205"/>
      <c r="AP748" s="205"/>
      <c r="AQ748" s="205"/>
      <c r="AR748" s="205"/>
      <c r="AS748" s="205"/>
      <c r="AT748" s="205"/>
      <c r="AU748" s="205"/>
      <c r="AV748" s="205"/>
      <c r="AW748" s="205"/>
      <c r="AX748" s="205"/>
      <c r="AY748" s="205"/>
      <c r="AZ748" s="205"/>
      <c r="BA748" s="205"/>
      <c r="BB748" s="205"/>
      <c r="BC748" s="205"/>
      <c r="BD748" s="205"/>
      <c r="BE748" s="205"/>
      <c r="BF748" s="205"/>
      <c r="BG748" s="205"/>
      <c r="BH748" s="205"/>
    </row>
    <row r="749" customFormat="false" ht="12.75" hidden="false" customHeight="false" outlineLevel="1" collapsed="false">
      <c r="A749" s="206"/>
      <c r="B749" s="207"/>
      <c r="C749" s="210" t="s">
        <v>978</v>
      </c>
      <c r="D749" s="211"/>
      <c r="E749" s="212" t="n">
        <v>114.67</v>
      </c>
      <c r="F749" s="204"/>
      <c r="G749" s="204"/>
      <c r="H749" s="204"/>
      <c r="I749" s="204"/>
      <c r="J749" s="204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5"/>
      <c r="Z749" s="205"/>
      <c r="AA749" s="205"/>
      <c r="AB749" s="205"/>
      <c r="AC749" s="205"/>
      <c r="AD749" s="205"/>
      <c r="AE749" s="205"/>
      <c r="AF749" s="205"/>
      <c r="AG749" s="205" t="s">
        <v>220</v>
      </c>
      <c r="AH749" s="205" t="n">
        <v>0</v>
      </c>
      <c r="AI749" s="205"/>
      <c r="AJ749" s="205"/>
      <c r="AK749" s="205"/>
      <c r="AL749" s="205"/>
      <c r="AM749" s="205"/>
      <c r="AN749" s="205"/>
      <c r="AO749" s="205"/>
      <c r="AP749" s="205"/>
      <c r="AQ749" s="205"/>
      <c r="AR749" s="205"/>
      <c r="AS749" s="205"/>
      <c r="AT749" s="205"/>
      <c r="AU749" s="205"/>
      <c r="AV749" s="205"/>
      <c r="AW749" s="205"/>
      <c r="AX749" s="205"/>
      <c r="AY749" s="205"/>
      <c r="AZ749" s="205"/>
      <c r="BA749" s="205"/>
      <c r="BB749" s="205"/>
      <c r="BC749" s="205"/>
      <c r="BD749" s="205"/>
      <c r="BE749" s="205"/>
      <c r="BF749" s="205"/>
      <c r="BG749" s="205"/>
      <c r="BH749" s="205"/>
    </row>
    <row r="750" customFormat="false" ht="12.75" hidden="false" customHeight="false" outlineLevel="1" collapsed="false">
      <c r="A750" s="196" t="n">
        <v>170</v>
      </c>
      <c r="B750" s="197" t="s">
        <v>982</v>
      </c>
      <c r="C750" s="198" t="s">
        <v>983</v>
      </c>
      <c r="D750" s="199" t="s">
        <v>261</v>
      </c>
      <c r="E750" s="200" t="n">
        <v>1.1091</v>
      </c>
      <c r="F750" s="201"/>
      <c r="G750" s="202" t="n">
        <f aca="false">ROUND(E750*F750,2)</f>
        <v>0</v>
      </c>
      <c r="H750" s="201"/>
      <c r="I750" s="202" t="n">
        <f aca="false">ROUND(E750*H750,2)</f>
        <v>0</v>
      </c>
      <c r="J750" s="201"/>
      <c r="K750" s="202" t="n">
        <f aca="false">ROUND(E750*J750,2)</f>
        <v>0</v>
      </c>
      <c r="L750" s="202" t="n">
        <v>21</v>
      </c>
      <c r="M750" s="202" t="n">
        <f aca="false">G750*(1+L750/100)</f>
        <v>0</v>
      </c>
      <c r="N750" s="202" t="n">
        <v>0</v>
      </c>
      <c r="O750" s="202" t="n">
        <f aca="false">ROUND(E750*N750,2)</f>
        <v>0</v>
      </c>
      <c r="P750" s="202" t="n">
        <v>0</v>
      </c>
      <c r="Q750" s="202" t="n">
        <f aca="false">ROUND(E750*P750,2)</f>
        <v>0</v>
      </c>
      <c r="R750" s="202" t="s">
        <v>947</v>
      </c>
      <c r="S750" s="202" t="s">
        <v>213</v>
      </c>
      <c r="T750" s="203" t="s">
        <v>213</v>
      </c>
      <c r="U750" s="204" t="n">
        <v>1.966</v>
      </c>
      <c r="V750" s="204" t="n">
        <f aca="false">ROUND(E750*U750,2)</f>
        <v>2.18</v>
      </c>
      <c r="W750" s="204"/>
      <c r="X750" s="204" t="s">
        <v>905</v>
      </c>
      <c r="Y750" s="205"/>
      <c r="Z750" s="205"/>
      <c r="AA750" s="205"/>
      <c r="AB750" s="205"/>
      <c r="AC750" s="205"/>
      <c r="AD750" s="205"/>
      <c r="AE750" s="205"/>
      <c r="AF750" s="205"/>
      <c r="AG750" s="205" t="s">
        <v>906</v>
      </c>
      <c r="AH750" s="205"/>
      <c r="AI750" s="205"/>
      <c r="AJ750" s="205"/>
      <c r="AK750" s="205"/>
      <c r="AL750" s="205"/>
      <c r="AM750" s="205"/>
      <c r="AN750" s="205"/>
      <c r="AO750" s="205"/>
      <c r="AP750" s="205"/>
      <c r="AQ750" s="205"/>
      <c r="AR750" s="205"/>
      <c r="AS750" s="205"/>
      <c r="AT750" s="205"/>
      <c r="AU750" s="205"/>
      <c r="AV750" s="205"/>
      <c r="AW750" s="205"/>
      <c r="AX750" s="205"/>
      <c r="AY750" s="205"/>
      <c r="AZ750" s="205"/>
      <c r="BA750" s="205"/>
      <c r="BB750" s="205"/>
      <c r="BC750" s="205"/>
      <c r="BD750" s="205"/>
      <c r="BE750" s="205"/>
      <c r="BF750" s="205"/>
      <c r="BG750" s="205"/>
      <c r="BH750" s="205"/>
    </row>
    <row r="751" customFormat="false" ht="12.75" hidden="false" customHeight="true" outlineLevel="1" collapsed="false">
      <c r="A751" s="206"/>
      <c r="B751" s="207"/>
      <c r="C751" s="208" t="s">
        <v>984</v>
      </c>
      <c r="D751" s="208"/>
      <c r="E751" s="208"/>
      <c r="F751" s="208"/>
      <c r="G751" s="208"/>
      <c r="H751" s="204"/>
      <c r="I751" s="204"/>
      <c r="J751" s="204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5"/>
      <c r="Z751" s="205"/>
      <c r="AA751" s="205"/>
      <c r="AB751" s="205"/>
      <c r="AC751" s="205"/>
      <c r="AD751" s="205"/>
      <c r="AE751" s="205"/>
      <c r="AF751" s="205"/>
      <c r="AG751" s="205" t="s">
        <v>216</v>
      </c>
      <c r="AH751" s="205"/>
      <c r="AI751" s="205"/>
      <c r="AJ751" s="205"/>
      <c r="AK751" s="205"/>
      <c r="AL751" s="205"/>
      <c r="AM751" s="205"/>
      <c r="AN751" s="205"/>
      <c r="AO751" s="205"/>
      <c r="AP751" s="205"/>
      <c r="AQ751" s="205"/>
      <c r="AR751" s="205"/>
      <c r="AS751" s="205"/>
      <c r="AT751" s="205"/>
      <c r="AU751" s="205"/>
      <c r="AV751" s="205"/>
      <c r="AW751" s="205"/>
      <c r="AX751" s="205"/>
      <c r="AY751" s="205"/>
      <c r="AZ751" s="205"/>
      <c r="BA751" s="205"/>
      <c r="BB751" s="205"/>
      <c r="BC751" s="205"/>
      <c r="BD751" s="205"/>
      <c r="BE751" s="205"/>
      <c r="BF751" s="205"/>
      <c r="BG751" s="205"/>
      <c r="BH751" s="205"/>
    </row>
    <row r="752" customFormat="false" ht="12.75" hidden="false" customHeight="false" outlineLevel="0" collapsed="false">
      <c r="A752" s="188" t="s">
        <v>207</v>
      </c>
      <c r="B752" s="189" t="s">
        <v>111</v>
      </c>
      <c r="C752" s="190" t="s">
        <v>112</v>
      </c>
      <c r="D752" s="191"/>
      <c r="E752" s="192"/>
      <c r="F752" s="193"/>
      <c r="G752" s="193" t="n">
        <f aca="false">SUMIF(AG753:AG754,"&lt;&gt;NOR",G753:G754)</f>
        <v>0</v>
      </c>
      <c r="H752" s="193"/>
      <c r="I752" s="193" t="n">
        <f aca="false">SUM(I753:I754)</f>
        <v>0</v>
      </c>
      <c r="J752" s="193"/>
      <c r="K752" s="193" t="n">
        <f aca="false">SUM(K753:K754)</f>
        <v>0</v>
      </c>
      <c r="L752" s="193"/>
      <c r="M752" s="193" t="n">
        <f aca="false">SUM(M753:M754)</f>
        <v>0</v>
      </c>
      <c r="N752" s="193"/>
      <c r="O752" s="193" t="n">
        <f aca="false">SUM(O753:O754)</f>
        <v>0.06</v>
      </c>
      <c r="P752" s="193"/>
      <c r="Q752" s="193" t="n">
        <f aca="false">SUM(Q753:Q754)</f>
        <v>0</v>
      </c>
      <c r="R752" s="193"/>
      <c r="S752" s="193"/>
      <c r="T752" s="194"/>
      <c r="U752" s="195"/>
      <c r="V752" s="195" t="n">
        <f aca="false">SUM(V753:V754)</f>
        <v>0</v>
      </c>
      <c r="W752" s="195"/>
      <c r="X752" s="195"/>
      <c r="AG752" s="0" t="s">
        <v>208</v>
      </c>
    </row>
    <row r="753" customFormat="false" ht="45" hidden="false" customHeight="false" outlineLevel="1" collapsed="false">
      <c r="A753" s="214" t="n">
        <v>171</v>
      </c>
      <c r="B753" s="215" t="s">
        <v>985</v>
      </c>
      <c r="C753" s="216" t="s">
        <v>986</v>
      </c>
      <c r="D753" s="217" t="s">
        <v>343</v>
      </c>
      <c r="E753" s="218" t="n">
        <v>1</v>
      </c>
      <c r="F753" s="219"/>
      <c r="G753" s="220" t="n">
        <f aca="false">ROUND(E753*F753,2)</f>
        <v>0</v>
      </c>
      <c r="H753" s="219"/>
      <c r="I753" s="220" t="n">
        <f aca="false">ROUND(E753*H753,2)</f>
        <v>0</v>
      </c>
      <c r="J753" s="219"/>
      <c r="K753" s="220" t="n">
        <f aca="false">ROUND(E753*J753,2)</f>
        <v>0</v>
      </c>
      <c r="L753" s="220" t="n">
        <v>21</v>
      </c>
      <c r="M753" s="220" t="n">
        <f aca="false">G753*(1+L753/100)</f>
        <v>0</v>
      </c>
      <c r="N753" s="220" t="n">
        <v>0.0601</v>
      </c>
      <c r="O753" s="220" t="n">
        <f aca="false">ROUND(E753*N753,2)</f>
        <v>0.06</v>
      </c>
      <c r="P753" s="220" t="n">
        <v>0</v>
      </c>
      <c r="Q753" s="220" t="n">
        <f aca="false">ROUND(E753*P753,2)</f>
        <v>0</v>
      </c>
      <c r="R753" s="220"/>
      <c r="S753" s="220" t="s">
        <v>417</v>
      </c>
      <c r="T753" s="221" t="s">
        <v>418</v>
      </c>
      <c r="U753" s="204" t="n">
        <v>0</v>
      </c>
      <c r="V753" s="204" t="n">
        <f aca="false">ROUND(E753*U753,2)</f>
        <v>0</v>
      </c>
      <c r="W753" s="204"/>
      <c r="X753" s="204" t="s">
        <v>165</v>
      </c>
      <c r="Y753" s="205"/>
      <c r="Z753" s="205"/>
      <c r="AA753" s="205"/>
      <c r="AB753" s="205"/>
      <c r="AC753" s="205"/>
      <c r="AD753" s="205"/>
      <c r="AE753" s="205"/>
      <c r="AF753" s="205"/>
      <c r="AG753" s="205" t="s">
        <v>920</v>
      </c>
      <c r="AH753" s="205"/>
      <c r="AI753" s="205"/>
      <c r="AJ753" s="205"/>
      <c r="AK753" s="205"/>
      <c r="AL753" s="205"/>
      <c r="AM753" s="205"/>
      <c r="AN753" s="205"/>
      <c r="AO753" s="205"/>
      <c r="AP753" s="205"/>
      <c r="AQ753" s="205"/>
      <c r="AR753" s="205"/>
      <c r="AS753" s="205"/>
      <c r="AT753" s="205"/>
      <c r="AU753" s="205"/>
      <c r="AV753" s="205"/>
      <c r="AW753" s="205"/>
      <c r="AX753" s="205"/>
      <c r="AY753" s="205"/>
      <c r="AZ753" s="205"/>
      <c r="BA753" s="205"/>
      <c r="BB753" s="205"/>
      <c r="BC753" s="205"/>
      <c r="BD753" s="205"/>
      <c r="BE753" s="205"/>
      <c r="BF753" s="205"/>
      <c r="BG753" s="205"/>
      <c r="BH753" s="205"/>
    </row>
    <row r="754" customFormat="false" ht="22.5" hidden="false" customHeight="false" outlineLevel="1" collapsed="false">
      <c r="A754" s="214" t="n">
        <v>172</v>
      </c>
      <c r="B754" s="215" t="s">
        <v>987</v>
      </c>
      <c r="C754" s="216" t="s">
        <v>988</v>
      </c>
      <c r="D754" s="217" t="s">
        <v>343</v>
      </c>
      <c r="E754" s="218" t="n">
        <v>1</v>
      </c>
      <c r="F754" s="219"/>
      <c r="G754" s="220" t="n">
        <f aca="false">ROUND(E754*F754,2)</f>
        <v>0</v>
      </c>
      <c r="H754" s="219"/>
      <c r="I754" s="220" t="n">
        <f aca="false">ROUND(E754*H754,2)</f>
        <v>0</v>
      </c>
      <c r="J754" s="219"/>
      <c r="K754" s="220" t="n">
        <f aca="false">ROUND(E754*J754,2)</f>
        <v>0</v>
      </c>
      <c r="L754" s="220" t="n">
        <v>21</v>
      </c>
      <c r="M754" s="220" t="n">
        <f aca="false">G754*(1+L754/100)</f>
        <v>0</v>
      </c>
      <c r="N754" s="220" t="n">
        <v>0</v>
      </c>
      <c r="O754" s="220" t="n">
        <f aca="false">ROUND(E754*N754,2)</f>
        <v>0</v>
      </c>
      <c r="P754" s="220" t="n">
        <v>0</v>
      </c>
      <c r="Q754" s="220" t="n">
        <f aca="false">ROUND(E754*P754,2)</f>
        <v>0</v>
      </c>
      <c r="R754" s="220"/>
      <c r="S754" s="220" t="s">
        <v>417</v>
      </c>
      <c r="T754" s="221" t="s">
        <v>418</v>
      </c>
      <c r="U754" s="204" t="n">
        <v>0</v>
      </c>
      <c r="V754" s="204" t="n">
        <f aca="false">ROUND(E754*U754,2)</f>
        <v>0</v>
      </c>
      <c r="W754" s="204"/>
      <c r="X754" s="204" t="s">
        <v>165</v>
      </c>
      <c r="Y754" s="205"/>
      <c r="Z754" s="205"/>
      <c r="AA754" s="205"/>
      <c r="AB754" s="205"/>
      <c r="AC754" s="205"/>
      <c r="AD754" s="205"/>
      <c r="AE754" s="205"/>
      <c r="AF754" s="205"/>
      <c r="AG754" s="205" t="s">
        <v>920</v>
      </c>
      <c r="AH754" s="205"/>
      <c r="AI754" s="205"/>
      <c r="AJ754" s="205"/>
      <c r="AK754" s="205"/>
      <c r="AL754" s="205"/>
      <c r="AM754" s="205"/>
      <c r="AN754" s="205"/>
      <c r="AO754" s="205"/>
      <c r="AP754" s="205"/>
      <c r="AQ754" s="205"/>
      <c r="AR754" s="205"/>
      <c r="AS754" s="205"/>
      <c r="AT754" s="205"/>
      <c r="AU754" s="205"/>
      <c r="AV754" s="205"/>
      <c r="AW754" s="205"/>
      <c r="AX754" s="205"/>
      <c r="AY754" s="205"/>
      <c r="AZ754" s="205"/>
      <c r="BA754" s="205"/>
      <c r="BB754" s="205"/>
      <c r="BC754" s="205"/>
      <c r="BD754" s="205"/>
      <c r="BE754" s="205"/>
      <c r="BF754" s="205"/>
      <c r="BG754" s="205"/>
      <c r="BH754" s="205"/>
    </row>
    <row r="755" customFormat="false" ht="12.75" hidden="false" customHeight="false" outlineLevel="0" collapsed="false">
      <c r="A755" s="188" t="s">
        <v>207</v>
      </c>
      <c r="B755" s="189" t="s">
        <v>113</v>
      </c>
      <c r="C755" s="190" t="s">
        <v>114</v>
      </c>
      <c r="D755" s="191"/>
      <c r="E755" s="192"/>
      <c r="F755" s="193"/>
      <c r="G755" s="193" t="n">
        <f aca="false">SUMIF(AG756:AG765,"&lt;&gt;NOR",G756:G765)</f>
        <v>0</v>
      </c>
      <c r="H755" s="193"/>
      <c r="I755" s="193" t="n">
        <f aca="false">SUM(I756:I765)</f>
        <v>0</v>
      </c>
      <c r="J755" s="193"/>
      <c r="K755" s="193" t="n">
        <f aca="false">SUM(K756:K765)</f>
        <v>0</v>
      </c>
      <c r="L755" s="193"/>
      <c r="M755" s="193" t="n">
        <f aca="false">SUM(M756:M765)</f>
        <v>0</v>
      </c>
      <c r="N755" s="193"/>
      <c r="O755" s="193" t="n">
        <f aca="false">SUM(O756:O765)</f>
        <v>0.05</v>
      </c>
      <c r="P755" s="193"/>
      <c r="Q755" s="193" t="n">
        <f aca="false">SUM(Q756:Q765)</f>
        <v>0</v>
      </c>
      <c r="R755" s="193"/>
      <c r="S755" s="193"/>
      <c r="T755" s="194"/>
      <c r="U755" s="195"/>
      <c r="V755" s="195" t="n">
        <f aca="false">SUM(V756:V765)</f>
        <v>5.7</v>
      </c>
      <c r="W755" s="195"/>
      <c r="X755" s="195"/>
      <c r="AG755" s="0" t="s">
        <v>208</v>
      </c>
    </row>
    <row r="756" customFormat="false" ht="45" hidden="false" customHeight="false" outlineLevel="1" collapsed="false">
      <c r="A756" s="214" t="n">
        <v>173</v>
      </c>
      <c r="B756" s="215" t="s">
        <v>989</v>
      </c>
      <c r="C756" s="216" t="s">
        <v>990</v>
      </c>
      <c r="D756" s="217" t="s">
        <v>991</v>
      </c>
      <c r="E756" s="218" t="n">
        <v>1</v>
      </c>
      <c r="F756" s="219"/>
      <c r="G756" s="220" t="n">
        <f aca="false">ROUND(E756*F756,2)</f>
        <v>0</v>
      </c>
      <c r="H756" s="219"/>
      <c r="I756" s="220" t="n">
        <f aca="false">ROUND(E756*H756,2)</f>
        <v>0</v>
      </c>
      <c r="J756" s="219"/>
      <c r="K756" s="220" t="n">
        <f aca="false">ROUND(E756*J756,2)</f>
        <v>0</v>
      </c>
      <c r="L756" s="220" t="n">
        <v>21</v>
      </c>
      <c r="M756" s="220" t="n">
        <f aca="false">G756*(1+L756/100)</f>
        <v>0</v>
      </c>
      <c r="N756" s="220" t="n">
        <v>0.01297</v>
      </c>
      <c r="O756" s="220" t="n">
        <f aca="false">ROUND(E756*N756,2)</f>
        <v>0.01</v>
      </c>
      <c r="P756" s="220" t="n">
        <v>0</v>
      </c>
      <c r="Q756" s="220" t="n">
        <f aca="false">ROUND(E756*P756,2)</f>
        <v>0</v>
      </c>
      <c r="R756" s="220" t="s">
        <v>992</v>
      </c>
      <c r="S756" s="220" t="s">
        <v>213</v>
      </c>
      <c r="T756" s="221" t="s">
        <v>213</v>
      </c>
      <c r="U756" s="204" t="n">
        <v>1.9</v>
      </c>
      <c r="V756" s="204" t="n">
        <f aca="false">ROUND(E756*U756,2)</f>
        <v>1.9</v>
      </c>
      <c r="W756" s="204"/>
      <c r="X756" s="204" t="s">
        <v>165</v>
      </c>
      <c r="Y756" s="205"/>
      <c r="Z756" s="205"/>
      <c r="AA756" s="205"/>
      <c r="AB756" s="205"/>
      <c r="AC756" s="205"/>
      <c r="AD756" s="205"/>
      <c r="AE756" s="205"/>
      <c r="AF756" s="205"/>
      <c r="AG756" s="205" t="s">
        <v>920</v>
      </c>
      <c r="AH756" s="205"/>
      <c r="AI756" s="205"/>
      <c r="AJ756" s="205"/>
      <c r="AK756" s="205"/>
      <c r="AL756" s="205"/>
      <c r="AM756" s="205"/>
      <c r="AN756" s="205"/>
      <c r="AO756" s="205"/>
      <c r="AP756" s="205"/>
      <c r="AQ756" s="205"/>
      <c r="AR756" s="205"/>
      <c r="AS756" s="205"/>
      <c r="AT756" s="205"/>
      <c r="AU756" s="205"/>
      <c r="AV756" s="205"/>
      <c r="AW756" s="205"/>
      <c r="AX756" s="205"/>
      <c r="AY756" s="205"/>
      <c r="AZ756" s="205"/>
      <c r="BA756" s="205"/>
      <c r="BB756" s="205"/>
      <c r="BC756" s="205"/>
      <c r="BD756" s="205"/>
      <c r="BE756" s="205"/>
      <c r="BF756" s="205"/>
      <c r="BG756" s="205"/>
      <c r="BH756" s="205"/>
    </row>
    <row r="757" customFormat="false" ht="22.5" hidden="false" customHeight="false" outlineLevel="1" collapsed="false">
      <c r="A757" s="214" t="n">
        <v>174</v>
      </c>
      <c r="B757" s="215" t="s">
        <v>993</v>
      </c>
      <c r="C757" s="216" t="s">
        <v>994</v>
      </c>
      <c r="D757" s="217" t="s">
        <v>991</v>
      </c>
      <c r="E757" s="218" t="n">
        <v>1</v>
      </c>
      <c r="F757" s="219"/>
      <c r="G757" s="220" t="n">
        <f aca="false">ROUND(E757*F757,2)</f>
        <v>0</v>
      </c>
      <c r="H757" s="219"/>
      <c r="I757" s="220" t="n">
        <f aca="false">ROUND(E757*H757,2)</f>
        <v>0</v>
      </c>
      <c r="J757" s="219"/>
      <c r="K757" s="220" t="n">
        <f aca="false">ROUND(E757*J757,2)</f>
        <v>0</v>
      </c>
      <c r="L757" s="220" t="n">
        <v>21</v>
      </c>
      <c r="M757" s="220" t="n">
        <f aca="false">G757*(1+L757/100)</f>
        <v>0</v>
      </c>
      <c r="N757" s="220" t="n">
        <v>0.01889</v>
      </c>
      <c r="O757" s="220" t="n">
        <f aca="false">ROUND(E757*N757,2)</f>
        <v>0.02</v>
      </c>
      <c r="P757" s="220" t="n">
        <v>0</v>
      </c>
      <c r="Q757" s="220" t="n">
        <f aca="false">ROUND(E757*P757,2)</f>
        <v>0</v>
      </c>
      <c r="R757" s="220" t="s">
        <v>992</v>
      </c>
      <c r="S757" s="220" t="s">
        <v>213</v>
      </c>
      <c r="T757" s="221" t="s">
        <v>213</v>
      </c>
      <c r="U757" s="204" t="n">
        <v>0.973</v>
      </c>
      <c r="V757" s="204" t="n">
        <f aca="false">ROUND(E757*U757,2)</f>
        <v>0.97</v>
      </c>
      <c r="W757" s="204"/>
      <c r="X757" s="204" t="s">
        <v>165</v>
      </c>
      <c r="Y757" s="205"/>
      <c r="Z757" s="205"/>
      <c r="AA757" s="205"/>
      <c r="AB757" s="205"/>
      <c r="AC757" s="205"/>
      <c r="AD757" s="205"/>
      <c r="AE757" s="205"/>
      <c r="AF757" s="205"/>
      <c r="AG757" s="205" t="s">
        <v>920</v>
      </c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</row>
    <row r="758" customFormat="false" ht="12.75" hidden="false" customHeight="false" outlineLevel="1" collapsed="false">
      <c r="A758" s="214" t="n">
        <v>175</v>
      </c>
      <c r="B758" s="215" t="s">
        <v>995</v>
      </c>
      <c r="C758" s="216" t="s">
        <v>996</v>
      </c>
      <c r="D758" s="217" t="s">
        <v>991</v>
      </c>
      <c r="E758" s="218" t="n">
        <v>1</v>
      </c>
      <c r="F758" s="219"/>
      <c r="G758" s="220" t="n">
        <f aca="false">ROUND(E758*F758,2)</f>
        <v>0</v>
      </c>
      <c r="H758" s="219"/>
      <c r="I758" s="220" t="n">
        <f aca="false">ROUND(E758*H758,2)</f>
        <v>0</v>
      </c>
      <c r="J758" s="219"/>
      <c r="K758" s="220" t="n">
        <f aca="false">ROUND(E758*J758,2)</f>
        <v>0</v>
      </c>
      <c r="L758" s="220" t="n">
        <v>21</v>
      </c>
      <c r="M758" s="220" t="n">
        <f aca="false">G758*(1+L758/100)</f>
        <v>0</v>
      </c>
      <c r="N758" s="220" t="n">
        <v>0.01701</v>
      </c>
      <c r="O758" s="220" t="n">
        <f aca="false">ROUND(E758*N758,2)</f>
        <v>0.02</v>
      </c>
      <c r="P758" s="220" t="n">
        <v>0</v>
      </c>
      <c r="Q758" s="220" t="n">
        <f aca="false">ROUND(E758*P758,2)</f>
        <v>0</v>
      </c>
      <c r="R758" s="220" t="s">
        <v>992</v>
      </c>
      <c r="S758" s="220" t="s">
        <v>213</v>
      </c>
      <c r="T758" s="221" t="s">
        <v>213</v>
      </c>
      <c r="U758" s="204" t="n">
        <v>1.253</v>
      </c>
      <c r="V758" s="204" t="n">
        <f aca="false">ROUND(E758*U758,2)</f>
        <v>1.25</v>
      </c>
      <c r="W758" s="204"/>
      <c r="X758" s="204" t="s">
        <v>165</v>
      </c>
      <c r="Y758" s="205"/>
      <c r="Z758" s="205"/>
      <c r="AA758" s="205"/>
      <c r="AB758" s="205"/>
      <c r="AC758" s="205"/>
      <c r="AD758" s="205"/>
      <c r="AE758" s="205"/>
      <c r="AF758" s="205"/>
      <c r="AG758" s="205" t="s">
        <v>920</v>
      </c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5"/>
      <c r="AR758" s="205"/>
      <c r="AS758" s="205"/>
      <c r="AT758" s="205"/>
      <c r="AU758" s="205"/>
      <c r="AV758" s="205"/>
      <c r="AW758" s="205"/>
      <c r="AX758" s="205"/>
      <c r="AY758" s="205"/>
      <c r="AZ758" s="205"/>
      <c r="BA758" s="205"/>
      <c r="BB758" s="205"/>
      <c r="BC758" s="205"/>
      <c r="BD758" s="205"/>
      <c r="BE758" s="205"/>
      <c r="BF758" s="205"/>
      <c r="BG758" s="205"/>
      <c r="BH758" s="205"/>
    </row>
    <row r="759" customFormat="false" ht="12.75" hidden="false" customHeight="false" outlineLevel="1" collapsed="false">
      <c r="A759" s="214" t="n">
        <v>176</v>
      </c>
      <c r="B759" s="215" t="s">
        <v>997</v>
      </c>
      <c r="C759" s="216" t="s">
        <v>998</v>
      </c>
      <c r="D759" s="217" t="s">
        <v>991</v>
      </c>
      <c r="E759" s="218" t="n">
        <v>1</v>
      </c>
      <c r="F759" s="219"/>
      <c r="G759" s="220" t="n">
        <f aca="false">ROUND(E759*F759,2)</f>
        <v>0</v>
      </c>
      <c r="H759" s="219"/>
      <c r="I759" s="220" t="n">
        <f aca="false">ROUND(E759*H759,2)</f>
        <v>0</v>
      </c>
      <c r="J759" s="219"/>
      <c r="K759" s="220" t="n">
        <f aca="false">ROUND(E759*J759,2)</f>
        <v>0</v>
      </c>
      <c r="L759" s="220" t="n">
        <v>21</v>
      </c>
      <c r="M759" s="220" t="n">
        <f aca="false">G759*(1+L759/100)</f>
        <v>0</v>
      </c>
      <c r="N759" s="220" t="n">
        <v>0.0007</v>
      </c>
      <c r="O759" s="220" t="n">
        <f aca="false">ROUND(E759*N759,2)</f>
        <v>0</v>
      </c>
      <c r="P759" s="220" t="n">
        <v>0</v>
      </c>
      <c r="Q759" s="220" t="n">
        <f aca="false">ROUND(E759*P759,2)</f>
        <v>0</v>
      </c>
      <c r="R759" s="220" t="s">
        <v>992</v>
      </c>
      <c r="S759" s="220" t="s">
        <v>213</v>
      </c>
      <c r="T759" s="221" t="s">
        <v>213</v>
      </c>
      <c r="U759" s="204" t="n">
        <v>0.33</v>
      </c>
      <c r="V759" s="204" t="n">
        <f aca="false">ROUND(E759*U759,2)</f>
        <v>0.33</v>
      </c>
      <c r="W759" s="204"/>
      <c r="X759" s="204" t="s">
        <v>165</v>
      </c>
      <c r="Y759" s="205"/>
      <c r="Z759" s="205"/>
      <c r="AA759" s="205"/>
      <c r="AB759" s="205"/>
      <c r="AC759" s="205"/>
      <c r="AD759" s="205"/>
      <c r="AE759" s="205"/>
      <c r="AF759" s="205"/>
      <c r="AG759" s="205" t="s">
        <v>920</v>
      </c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</row>
    <row r="760" customFormat="false" ht="12.75" hidden="false" customHeight="false" outlineLevel="1" collapsed="false">
      <c r="A760" s="214" t="n">
        <v>177</v>
      </c>
      <c r="B760" s="215" t="s">
        <v>999</v>
      </c>
      <c r="C760" s="216" t="s">
        <v>1000</v>
      </c>
      <c r="D760" s="217" t="s">
        <v>991</v>
      </c>
      <c r="E760" s="218" t="n">
        <v>1</v>
      </c>
      <c r="F760" s="219"/>
      <c r="G760" s="220" t="n">
        <f aca="false">ROUND(E760*F760,2)</f>
        <v>0</v>
      </c>
      <c r="H760" s="219"/>
      <c r="I760" s="220" t="n">
        <f aca="false">ROUND(E760*H760,2)</f>
        <v>0</v>
      </c>
      <c r="J760" s="219"/>
      <c r="K760" s="220" t="n">
        <f aca="false">ROUND(E760*J760,2)</f>
        <v>0</v>
      </c>
      <c r="L760" s="220" t="n">
        <v>21</v>
      </c>
      <c r="M760" s="220" t="n">
        <f aca="false">G760*(1+L760/100)</f>
        <v>0</v>
      </c>
      <c r="N760" s="220" t="n">
        <v>0.0013</v>
      </c>
      <c r="O760" s="220" t="n">
        <f aca="false">ROUND(E760*N760,2)</f>
        <v>0</v>
      </c>
      <c r="P760" s="220" t="n">
        <v>0</v>
      </c>
      <c r="Q760" s="220" t="n">
        <f aca="false">ROUND(E760*P760,2)</f>
        <v>0</v>
      </c>
      <c r="R760" s="220" t="s">
        <v>992</v>
      </c>
      <c r="S760" s="220" t="s">
        <v>213</v>
      </c>
      <c r="T760" s="221" t="s">
        <v>213</v>
      </c>
      <c r="U760" s="204" t="n">
        <v>0.33</v>
      </c>
      <c r="V760" s="204" t="n">
        <f aca="false">ROUND(E760*U760,2)</f>
        <v>0.33</v>
      </c>
      <c r="W760" s="204"/>
      <c r="X760" s="204" t="s">
        <v>165</v>
      </c>
      <c r="Y760" s="205"/>
      <c r="Z760" s="205"/>
      <c r="AA760" s="205"/>
      <c r="AB760" s="205"/>
      <c r="AC760" s="205"/>
      <c r="AD760" s="205"/>
      <c r="AE760" s="205"/>
      <c r="AF760" s="205"/>
      <c r="AG760" s="205" t="s">
        <v>920</v>
      </c>
      <c r="AH760" s="205"/>
      <c r="AI760" s="205"/>
      <c r="AJ760" s="205"/>
      <c r="AK760" s="205"/>
      <c r="AL760" s="205"/>
      <c r="AM760" s="205"/>
      <c r="AN760" s="205"/>
      <c r="AO760" s="205"/>
      <c r="AP760" s="205"/>
      <c r="AQ760" s="205"/>
      <c r="AR760" s="205"/>
      <c r="AS760" s="205"/>
      <c r="AT760" s="205"/>
      <c r="AU760" s="205"/>
      <c r="AV760" s="205"/>
      <c r="AW760" s="205"/>
      <c r="AX760" s="205"/>
      <c r="AY760" s="205"/>
      <c r="AZ760" s="205"/>
      <c r="BA760" s="205"/>
      <c r="BB760" s="205"/>
      <c r="BC760" s="205"/>
      <c r="BD760" s="205"/>
      <c r="BE760" s="205"/>
      <c r="BF760" s="205"/>
      <c r="BG760" s="205"/>
      <c r="BH760" s="205"/>
    </row>
    <row r="761" customFormat="false" ht="12.75" hidden="false" customHeight="false" outlineLevel="1" collapsed="false">
      <c r="A761" s="214" t="n">
        <v>178</v>
      </c>
      <c r="B761" s="215" t="s">
        <v>1001</v>
      </c>
      <c r="C761" s="216" t="s">
        <v>1002</v>
      </c>
      <c r="D761" s="217" t="s">
        <v>991</v>
      </c>
      <c r="E761" s="218" t="n">
        <v>1</v>
      </c>
      <c r="F761" s="219"/>
      <c r="G761" s="220" t="n">
        <f aca="false">ROUND(E761*F761,2)</f>
        <v>0</v>
      </c>
      <c r="H761" s="219"/>
      <c r="I761" s="220" t="n">
        <f aca="false">ROUND(E761*H761,2)</f>
        <v>0</v>
      </c>
      <c r="J761" s="219"/>
      <c r="K761" s="220" t="n">
        <f aca="false">ROUND(E761*J761,2)</f>
        <v>0</v>
      </c>
      <c r="L761" s="220" t="n">
        <v>21</v>
      </c>
      <c r="M761" s="220" t="n">
        <f aca="false">G761*(1+L761/100)</f>
        <v>0</v>
      </c>
      <c r="N761" s="220" t="n">
        <v>0.0023</v>
      </c>
      <c r="O761" s="220" t="n">
        <f aca="false">ROUND(E761*N761,2)</f>
        <v>0</v>
      </c>
      <c r="P761" s="220" t="n">
        <v>0</v>
      </c>
      <c r="Q761" s="220" t="n">
        <f aca="false">ROUND(E761*P761,2)</f>
        <v>0</v>
      </c>
      <c r="R761" s="220" t="s">
        <v>992</v>
      </c>
      <c r="S761" s="220" t="s">
        <v>213</v>
      </c>
      <c r="T761" s="221" t="s">
        <v>213</v>
      </c>
      <c r="U761" s="204" t="n">
        <v>0.38</v>
      </c>
      <c r="V761" s="204" t="n">
        <f aca="false">ROUND(E761*U761,2)</f>
        <v>0.38</v>
      </c>
      <c r="W761" s="204"/>
      <c r="X761" s="204" t="s">
        <v>165</v>
      </c>
      <c r="Y761" s="205"/>
      <c r="Z761" s="205"/>
      <c r="AA761" s="205"/>
      <c r="AB761" s="205"/>
      <c r="AC761" s="205"/>
      <c r="AD761" s="205"/>
      <c r="AE761" s="205"/>
      <c r="AF761" s="205"/>
      <c r="AG761" s="205" t="s">
        <v>920</v>
      </c>
      <c r="AH761" s="205"/>
      <c r="AI761" s="205"/>
      <c r="AJ761" s="205"/>
      <c r="AK761" s="205"/>
      <c r="AL761" s="205"/>
      <c r="AM761" s="205"/>
      <c r="AN761" s="205"/>
      <c r="AO761" s="205"/>
      <c r="AP761" s="205"/>
      <c r="AQ761" s="205"/>
      <c r="AR761" s="205"/>
      <c r="AS761" s="205"/>
      <c r="AT761" s="205"/>
      <c r="AU761" s="205"/>
      <c r="AV761" s="205"/>
      <c r="AW761" s="205"/>
      <c r="AX761" s="205"/>
      <c r="AY761" s="205"/>
      <c r="AZ761" s="205"/>
      <c r="BA761" s="205"/>
      <c r="BB761" s="205"/>
      <c r="BC761" s="205"/>
      <c r="BD761" s="205"/>
      <c r="BE761" s="205"/>
      <c r="BF761" s="205"/>
      <c r="BG761" s="205"/>
      <c r="BH761" s="205"/>
    </row>
    <row r="762" customFormat="false" ht="12.75" hidden="false" customHeight="false" outlineLevel="1" collapsed="false">
      <c r="A762" s="214" t="n">
        <v>179</v>
      </c>
      <c r="B762" s="215" t="s">
        <v>1003</v>
      </c>
      <c r="C762" s="216" t="s">
        <v>1004</v>
      </c>
      <c r="D762" s="217" t="s">
        <v>343</v>
      </c>
      <c r="E762" s="218" t="n">
        <v>1</v>
      </c>
      <c r="F762" s="219"/>
      <c r="G762" s="220" t="n">
        <f aca="false">ROUND(E762*F762,2)</f>
        <v>0</v>
      </c>
      <c r="H762" s="219"/>
      <c r="I762" s="220" t="n">
        <f aca="false">ROUND(E762*H762,2)</f>
        <v>0</v>
      </c>
      <c r="J762" s="219"/>
      <c r="K762" s="220" t="n">
        <f aca="false">ROUND(E762*J762,2)</f>
        <v>0</v>
      </c>
      <c r="L762" s="220" t="n">
        <v>21</v>
      </c>
      <c r="M762" s="220" t="n">
        <f aca="false">G762*(1+L762/100)</f>
        <v>0</v>
      </c>
      <c r="N762" s="220" t="n">
        <v>4E-005</v>
      </c>
      <c r="O762" s="220" t="n">
        <f aca="false">ROUND(E762*N762,2)</f>
        <v>0</v>
      </c>
      <c r="P762" s="220" t="n">
        <v>0</v>
      </c>
      <c r="Q762" s="220" t="n">
        <f aca="false">ROUND(E762*P762,2)</f>
        <v>0</v>
      </c>
      <c r="R762" s="220" t="s">
        <v>992</v>
      </c>
      <c r="S762" s="220" t="s">
        <v>213</v>
      </c>
      <c r="T762" s="221" t="s">
        <v>213</v>
      </c>
      <c r="U762" s="204" t="n">
        <v>0.445</v>
      </c>
      <c r="V762" s="204" t="n">
        <f aca="false">ROUND(E762*U762,2)</f>
        <v>0.45</v>
      </c>
      <c r="W762" s="204"/>
      <c r="X762" s="204" t="s">
        <v>165</v>
      </c>
      <c r="Y762" s="205"/>
      <c r="Z762" s="205"/>
      <c r="AA762" s="205"/>
      <c r="AB762" s="205"/>
      <c r="AC762" s="205"/>
      <c r="AD762" s="205"/>
      <c r="AE762" s="205"/>
      <c r="AF762" s="205"/>
      <c r="AG762" s="205" t="s">
        <v>920</v>
      </c>
      <c r="AH762" s="205"/>
      <c r="AI762" s="205"/>
      <c r="AJ762" s="205"/>
      <c r="AK762" s="205"/>
      <c r="AL762" s="205"/>
      <c r="AM762" s="205"/>
      <c r="AN762" s="205"/>
      <c r="AO762" s="205"/>
      <c r="AP762" s="205"/>
      <c r="AQ762" s="205"/>
      <c r="AR762" s="205"/>
      <c r="AS762" s="205"/>
      <c r="AT762" s="205"/>
      <c r="AU762" s="205"/>
      <c r="AV762" s="205"/>
      <c r="AW762" s="205"/>
      <c r="AX762" s="205"/>
      <c r="AY762" s="205"/>
      <c r="AZ762" s="205"/>
      <c r="BA762" s="205"/>
      <c r="BB762" s="205"/>
      <c r="BC762" s="205"/>
      <c r="BD762" s="205"/>
      <c r="BE762" s="205"/>
      <c r="BF762" s="205"/>
      <c r="BG762" s="205"/>
      <c r="BH762" s="205"/>
    </row>
    <row r="763" customFormat="false" ht="12.75" hidden="false" customHeight="false" outlineLevel="1" collapsed="false">
      <c r="A763" s="196" t="n">
        <v>180</v>
      </c>
      <c r="B763" s="197" t="s">
        <v>1005</v>
      </c>
      <c r="C763" s="198" t="s">
        <v>1006</v>
      </c>
      <c r="D763" s="199" t="s">
        <v>261</v>
      </c>
      <c r="E763" s="200" t="n">
        <v>0.05441</v>
      </c>
      <c r="F763" s="201"/>
      <c r="G763" s="202" t="n">
        <f aca="false">ROUND(E763*F763,2)</f>
        <v>0</v>
      </c>
      <c r="H763" s="201"/>
      <c r="I763" s="202" t="n">
        <f aca="false">ROUND(E763*H763,2)</f>
        <v>0</v>
      </c>
      <c r="J763" s="201"/>
      <c r="K763" s="202" t="n">
        <f aca="false">ROUND(E763*J763,2)</f>
        <v>0</v>
      </c>
      <c r="L763" s="202" t="n">
        <v>21</v>
      </c>
      <c r="M763" s="202" t="n">
        <f aca="false">G763*(1+L763/100)</f>
        <v>0</v>
      </c>
      <c r="N763" s="202" t="n">
        <v>0</v>
      </c>
      <c r="O763" s="202" t="n">
        <f aca="false">ROUND(E763*N763,2)</f>
        <v>0</v>
      </c>
      <c r="P763" s="202" t="n">
        <v>0</v>
      </c>
      <c r="Q763" s="202" t="n">
        <f aca="false">ROUND(E763*P763,2)</f>
        <v>0</v>
      </c>
      <c r="R763" s="202" t="s">
        <v>992</v>
      </c>
      <c r="S763" s="202" t="s">
        <v>213</v>
      </c>
      <c r="T763" s="203" t="s">
        <v>213</v>
      </c>
      <c r="U763" s="204" t="n">
        <v>1.629</v>
      </c>
      <c r="V763" s="204" t="n">
        <f aca="false">ROUND(E763*U763,2)</f>
        <v>0.09</v>
      </c>
      <c r="W763" s="204"/>
      <c r="X763" s="204" t="s">
        <v>905</v>
      </c>
      <c r="Y763" s="205"/>
      <c r="Z763" s="205"/>
      <c r="AA763" s="205"/>
      <c r="AB763" s="205"/>
      <c r="AC763" s="205"/>
      <c r="AD763" s="205"/>
      <c r="AE763" s="205"/>
      <c r="AF763" s="205"/>
      <c r="AG763" s="205" t="s">
        <v>906</v>
      </c>
      <c r="AH763" s="205"/>
      <c r="AI763" s="205"/>
      <c r="AJ763" s="205"/>
      <c r="AK763" s="205"/>
      <c r="AL763" s="205"/>
      <c r="AM763" s="205"/>
      <c r="AN763" s="205"/>
      <c r="AO763" s="205"/>
      <c r="AP763" s="205"/>
      <c r="AQ763" s="205"/>
      <c r="AR763" s="205"/>
      <c r="AS763" s="205"/>
      <c r="AT763" s="205"/>
      <c r="AU763" s="205"/>
      <c r="AV763" s="205"/>
      <c r="AW763" s="205"/>
      <c r="AX763" s="205"/>
      <c r="AY763" s="205"/>
      <c r="AZ763" s="205"/>
      <c r="BA763" s="205"/>
      <c r="BB763" s="205"/>
      <c r="BC763" s="205"/>
      <c r="BD763" s="205"/>
      <c r="BE763" s="205"/>
      <c r="BF763" s="205"/>
      <c r="BG763" s="205"/>
      <c r="BH763" s="205"/>
    </row>
    <row r="764" customFormat="false" ht="12.75" hidden="false" customHeight="true" outlineLevel="1" collapsed="false">
      <c r="A764" s="206"/>
      <c r="B764" s="207"/>
      <c r="C764" s="208" t="s">
        <v>1007</v>
      </c>
      <c r="D764" s="208"/>
      <c r="E764" s="208"/>
      <c r="F764" s="208"/>
      <c r="G764" s="208"/>
      <c r="H764" s="204"/>
      <c r="I764" s="204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5"/>
      <c r="Z764" s="205"/>
      <c r="AA764" s="205"/>
      <c r="AB764" s="205"/>
      <c r="AC764" s="205"/>
      <c r="AD764" s="205"/>
      <c r="AE764" s="205"/>
      <c r="AF764" s="205"/>
      <c r="AG764" s="205" t="s">
        <v>216</v>
      </c>
      <c r="AH764" s="205"/>
      <c r="AI764" s="205"/>
      <c r="AJ764" s="205"/>
      <c r="AK764" s="205"/>
      <c r="AL764" s="205"/>
      <c r="AM764" s="205"/>
      <c r="AN764" s="205"/>
      <c r="AO764" s="205"/>
      <c r="AP764" s="205"/>
      <c r="AQ764" s="205"/>
      <c r="AR764" s="205"/>
      <c r="AS764" s="205"/>
      <c r="AT764" s="205"/>
      <c r="AU764" s="205"/>
      <c r="AV764" s="205"/>
      <c r="AW764" s="205"/>
      <c r="AX764" s="205"/>
      <c r="AY764" s="205"/>
      <c r="AZ764" s="205"/>
      <c r="BA764" s="205"/>
      <c r="BB764" s="205"/>
      <c r="BC764" s="205"/>
      <c r="BD764" s="205"/>
      <c r="BE764" s="205"/>
      <c r="BF764" s="205"/>
      <c r="BG764" s="205"/>
      <c r="BH764" s="205"/>
    </row>
    <row r="765" customFormat="false" ht="22.5" hidden="false" customHeight="false" outlineLevel="1" collapsed="false">
      <c r="A765" s="214" t="n">
        <v>181</v>
      </c>
      <c r="B765" s="215" t="s">
        <v>1008</v>
      </c>
      <c r="C765" s="216" t="s">
        <v>1009</v>
      </c>
      <c r="D765" s="217" t="s">
        <v>343</v>
      </c>
      <c r="E765" s="218" t="n">
        <v>1</v>
      </c>
      <c r="F765" s="219"/>
      <c r="G765" s="220" t="n">
        <f aca="false">ROUND(E765*F765,2)</f>
        <v>0</v>
      </c>
      <c r="H765" s="219"/>
      <c r="I765" s="220" t="n">
        <f aca="false">ROUND(E765*H765,2)</f>
        <v>0</v>
      </c>
      <c r="J765" s="219"/>
      <c r="K765" s="220" t="n">
        <f aca="false">ROUND(E765*J765,2)</f>
        <v>0</v>
      </c>
      <c r="L765" s="220" t="n">
        <v>21</v>
      </c>
      <c r="M765" s="220" t="n">
        <f aca="false">G765*(1+L765/100)</f>
        <v>0</v>
      </c>
      <c r="N765" s="220" t="n">
        <v>0.0012</v>
      </c>
      <c r="O765" s="220" t="n">
        <f aca="false">ROUND(E765*N765,2)</f>
        <v>0</v>
      </c>
      <c r="P765" s="220" t="n">
        <v>0</v>
      </c>
      <c r="Q765" s="220" t="n">
        <f aca="false">ROUND(E765*P765,2)</f>
        <v>0</v>
      </c>
      <c r="R765" s="220" t="s">
        <v>423</v>
      </c>
      <c r="S765" s="220" t="s">
        <v>213</v>
      </c>
      <c r="T765" s="221" t="s">
        <v>213</v>
      </c>
      <c r="U765" s="204" t="n">
        <v>0</v>
      </c>
      <c r="V765" s="204" t="n">
        <f aca="false">ROUND(E765*U765,2)</f>
        <v>0</v>
      </c>
      <c r="W765" s="204"/>
      <c r="X765" s="204" t="s">
        <v>424</v>
      </c>
      <c r="Y765" s="205"/>
      <c r="Z765" s="205"/>
      <c r="AA765" s="205"/>
      <c r="AB765" s="205"/>
      <c r="AC765" s="205"/>
      <c r="AD765" s="205"/>
      <c r="AE765" s="205"/>
      <c r="AF765" s="205"/>
      <c r="AG765" s="205" t="s">
        <v>425</v>
      </c>
      <c r="AH765" s="205"/>
      <c r="AI765" s="205"/>
      <c r="AJ765" s="205"/>
      <c r="AK765" s="205"/>
      <c r="AL765" s="205"/>
      <c r="AM765" s="205"/>
      <c r="AN765" s="205"/>
      <c r="AO765" s="205"/>
      <c r="AP765" s="205"/>
      <c r="AQ765" s="205"/>
      <c r="AR765" s="205"/>
      <c r="AS765" s="205"/>
      <c r="AT765" s="205"/>
      <c r="AU765" s="205"/>
      <c r="AV765" s="205"/>
      <c r="AW765" s="205"/>
      <c r="AX765" s="205"/>
      <c r="AY765" s="205"/>
      <c r="AZ765" s="205"/>
      <c r="BA765" s="205"/>
      <c r="BB765" s="205"/>
      <c r="BC765" s="205"/>
      <c r="BD765" s="205"/>
      <c r="BE765" s="205"/>
      <c r="BF765" s="205"/>
      <c r="BG765" s="205"/>
      <c r="BH765" s="205"/>
    </row>
    <row r="766" customFormat="false" ht="12.75" hidden="false" customHeight="false" outlineLevel="0" collapsed="false">
      <c r="A766" s="188" t="s">
        <v>207</v>
      </c>
      <c r="B766" s="189" t="s">
        <v>121</v>
      </c>
      <c r="C766" s="190" t="s">
        <v>122</v>
      </c>
      <c r="D766" s="191"/>
      <c r="E766" s="192"/>
      <c r="F766" s="193"/>
      <c r="G766" s="193" t="n">
        <f aca="false">SUMIF(AG767:AG790,"&lt;&gt;NOR",G767:G790)</f>
        <v>0</v>
      </c>
      <c r="H766" s="193"/>
      <c r="I766" s="193" t="n">
        <f aca="false">SUM(I767:I790)</f>
        <v>0</v>
      </c>
      <c r="J766" s="193"/>
      <c r="K766" s="193" t="n">
        <f aca="false">SUM(K767:K790)</f>
        <v>0</v>
      </c>
      <c r="L766" s="193"/>
      <c r="M766" s="193" t="n">
        <f aca="false">SUM(M767:M790)</f>
        <v>0</v>
      </c>
      <c r="N766" s="193"/>
      <c r="O766" s="193" t="n">
        <f aca="false">SUM(O767:O790)</f>
        <v>8.18</v>
      </c>
      <c r="P766" s="193"/>
      <c r="Q766" s="193" t="n">
        <f aca="false">SUM(Q767:Q790)</f>
        <v>0</v>
      </c>
      <c r="R766" s="193"/>
      <c r="S766" s="193"/>
      <c r="T766" s="194"/>
      <c r="U766" s="195"/>
      <c r="V766" s="195" t="n">
        <f aca="false">SUM(V767:V790)</f>
        <v>298.7</v>
      </c>
      <c r="W766" s="195"/>
      <c r="X766" s="195"/>
      <c r="AG766" s="0" t="s">
        <v>208</v>
      </c>
    </row>
    <row r="767" customFormat="false" ht="22.5" hidden="false" customHeight="false" outlineLevel="1" collapsed="false">
      <c r="A767" s="196" t="n">
        <v>182</v>
      </c>
      <c r="B767" s="197" t="s">
        <v>1010</v>
      </c>
      <c r="C767" s="198" t="s">
        <v>1011</v>
      </c>
      <c r="D767" s="199" t="s">
        <v>294</v>
      </c>
      <c r="E767" s="200" t="n">
        <v>141.7</v>
      </c>
      <c r="F767" s="201"/>
      <c r="G767" s="202" t="n">
        <f aca="false">ROUND(E767*F767,2)</f>
        <v>0</v>
      </c>
      <c r="H767" s="201"/>
      <c r="I767" s="202" t="n">
        <f aca="false">ROUND(E767*H767,2)</f>
        <v>0</v>
      </c>
      <c r="J767" s="201"/>
      <c r="K767" s="202" t="n">
        <f aca="false">ROUND(E767*J767,2)</f>
        <v>0</v>
      </c>
      <c r="L767" s="202" t="n">
        <v>21</v>
      </c>
      <c r="M767" s="202" t="n">
        <f aca="false">G767*(1+L767/100)</f>
        <v>0</v>
      </c>
      <c r="N767" s="202" t="n">
        <v>0.00018</v>
      </c>
      <c r="O767" s="202" t="n">
        <f aca="false">ROUND(E767*N767,2)</f>
        <v>0.03</v>
      </c>
      <c r="P767" s="202" t="n">
        <v>0</v>
      </c>
      <c r="Q767" s="202" t="n">
        <f aca="false">ROUND(E767*P767,2)</f>
        <v>0</v>
      </c>
      <c r="R767" s="202" t="s">
        <v>1012</v>
      </c>
      <c r="S767" s="202" t="s">
        <v>213</v>
      </c>
      <c r="T767" s="203" t="s">
        <v>213</v>
      </c>
      <c r="U767" s="204" t="n">
        <v>0.453</v>
      </c>
      <c r="V767" s="204" t="n">
        <f aca="false">ROUND(E767*U767,2)</f>
        <v>64.19</v>
      </c>
      <c r="W767" s="204"/>
      <c r="X767" s="204" t="s">
        <v>165</v>
      </c>
      <c r="Y767" s="205"/>
      <c r="Z767" s="205"/>
      <c r="AA767" s="205"/>
      <c r="AB767" s="205"/>
      <c r="AC767" s="205"/>
      <c r="AD767" s="205"/>
      <c r="AE767" s="205"/>
      <c r="AF767" s="205"/>
      <c r="AG767" s="205" t="s">
        <v>920</v>
      </c>
      <c r="AH767" s="205"/>
      <c r="AI767" s="205"/>
      <c r="AJ767" s="205"/>
      <c r="AK767" s="205"/>
      <c r="AL767" s="205"/>
      <c r="AM767" s="205"/>
      <c r="AN767" s="205"/>
      <c r="AO767" s="205"/>
      <c r="AP767" s="205"/>
      <c r="AQ767" s="205"/>
      <c r="AR767" s="205"/>
      <c r="AS767" s="205"/>
      <c r="AT767" s="205"/>
      <c r="AU767" s="205"/>
      <c r="AV767" s="205"/>
      <c r="AW767" s="205"/>
      <c r="AX767" s="205"/>
      <c r="AY767" s="205"/>
      <c r="AZ767" s="205"/>
      <c r="BA767" s="205"/>
      <c r="BB767" s="205"/>
      <c r="BC767" s="205"/>
      <c r="BD767" s="205"/>
      <c r="BE767" s="205"/>
      <c r="BF767" s="205"/>
      <c r="BG767" s="205"/>
      <c r="BH767" s="205"/>
    </row>
    <row r="768" customFormat="false" ht="12.75" hidden="false" customHeight="true" outlineLevel="1" collapsed="false">
      <c r="A768" s="206"/>
      <c r="B768" s="207"/>
      <c r="C768" s="222" t="s">
        <v>1013</v>
      </c>
      <c r="D768" s="222"/>
      <c r="E768" s="222"/>
      <c r="F768" s="222"/>
      <c r="G768" s="222"/>
      <c r="H768" s="204"/>
      <c r="I768" s="204"/>
      <c r="J768" s="204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5"/>
      <c r="Z768" s="205"/>
      <c r="AA768" s="205"/>
      <c r="AB768" s="205"/>
      <c r="AC768" s="205"/>
      <c r="AD768" s="205"/>
      <c r="AE768" s="205"/>
      <c r="AF768" s="205"/>
      <c r="AG768" s="205" t="s">
        <v>217</v>
      </c>
      <c r="AH768" s="205"/>
      <c r="AI768" s="205"/>
      <c r="AJ768" s="205"/>
      <c r="AK768" s="205"/>
      <c r="AL768" s="205"/>
      <c r="AM768" s="205"/>
      <c r="AN768" s="205"/>
      <c r="AO768" s="205"/>
      <c r="AP768" s="205"/>
      <c r="AQ768" s="205"/>
      <c r="AR768" s="205"/>
      <c r="AS768" s="205"/>
      <c r="AT768" s="205"/>
      <c r="AU768" s="205"/>
      <c r="AV768" s="205"/>
      <c r="AW768" s="205"/>
      <c r="AX768" s="205"/>
      <c r="AY768" s="205"/>
      <c r="AZ768" s="205"/>
      <c r="BA768" s="205"/>
      <c r="BB768" s="205"/>
      <c r="BC768" s="205"/>
      <c r="BD768" s="205"/>
      <c r="BE768" s="205"/>
      <c r="BF768" s="205"/>
      <c r="BG768" s="205"/>
      <c r="BH768" s="205"/>
    </row>
    <row r="769" customFormat="false" ht="12.75" hidden="false" customHeight="false" outlineLevel="1" collapsed="false">
      <c r="A769" s="206"/>
      <c r="B769" s="207"/>
      <c r="C769" s="210" t="s">
        <v>536</v>
      </c>
      <c r="D769" s="211"/>
      <c r="E769" s="212"/>
      <c r="F769" s="204"/>
      <c r="G769" s="204"/>
      <c r="H769" s="204"/>
      <c r="I769" s="204"/>
      <c r="J769" s="204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5"/>
      <c r="Z769" s="205"/>
      <c r="AA769" s="205"/>
      <c r="AB769" s="205"/>
      <c r="AC769" s="205"/>
      <c r="AD769" s="205"/>
      <c r="AE769" s="205"/>
      <c r="AF769" s="205"/>
      <c r="AG769" s="205" t="s">
        <v>220</v>
      </c>
      <c r="AH769" s="205" t="n">
        <v>0</v>
      </c>
      <c r="AI769" s="205"/>
      <c r="AJ769" s="205"/>
      <c r="AK769" s="205"/>
      <c r="AL769" s="205"/>
      <c r="AM769" s="205"/>
      <c r="AN769" s="205"/>
      <c r="AO769" s="205"/>
      <c r="AP769" s="205"/>
      <c r="AQ769" s="205"/>
      <c r="AR769" s="205"/>
      <c r="AS769" s="205"/>
      <c r="AT769" s="205"/>
      <c r="AU769" s="205"/>
      <c r="AV769" s="205"/>
      <c r="AW769" s="205"/>
      <c r="AX769" s="205"/>
      <c r="AY769" s="205"/>
      <c r="AZ769" s="205"/>
      <c r="BA769" s="205"/>
      <c r="BB769" s="205"/>
      <c r="BC769" s="205"/>
      <c r="BD769" s="205"/>
      <c r="BE769" s="205"/>
      <c r="BF769" s="205"/>
      <c r="BG769" s="205"/>
      <c r="BH769" s="205"/>
    </row>
    <row r="770" customFormat="false" ht="12.75" hidden="false" customHeight="false" outlineLevel="1" collapsed="false">
      <c r="A770" s="206"/>
      <c r="B770" s="207"/>
      <c r="C770" s="210" t="s">
        <v>537</v>
      </c>
      <c r="D770" s="211"/>
      <c r="E770" s="212" t="n">
        <v>141.7</v>
      </c>
      <c r="F770" s="204"/>
      <c r="G770" s="204"/>
      <c r="H770" s="204"/>
      <c r="I770" s="204"/>
      <c r="J770" s="204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5"/>
      <c r="Z770" s="205"/>
      <c r="AA770" s="205"/>
      <c r="AB770" s="205"/>
      <c r="AC770" s="205"/>
      <c r="AD770" s="205"/>
      <c r="AE770" s="205"/>
      <c r="AF770" s="205"/>
      <c r="AG770" s="205" t="s">
        <v>220</v>
      </c>
      <c r="AH770" s="205" t="n">
        <v>0</v>
      </c>
      <c r="AI770" s="205"/>
      <c r="AJ770" s="205"/>
      <c r="AK770" s="205"/>
      <c r="AL770" s="205"/>
      <c r="AM770" s="205"/>
      <c r="AN770" s="205"/>
      <c r="AO770" s="205"/>
      <c r="AP770" s="205"/>
      <c r="AQ770" s="205"/>
      <c r="AR770" s="205"/>
      <c r="AS770" s="205"/>
      <c r="AT770" s="205"/>
      <c r="AU770" s="205"/>
      <c r="AV770" s="205"/>
      <c r="AW770" s="205"/>
      <c r="AX770" s="205"/>
      <c r="AY770" s="205"/>
      <c r="AZ770" s="205"/>
      <c r="BA770" s="205"/>
      <c r="BB770" s="205"/>
      <c r="BC770" s="205"/>
      <c r="BD770" s="205"/>
      <c r="BE770" s="205"/>
      <c r="BF770" s="205"/>
      <c r="BG770" s="205"/>
      <c r="BH770" s="205"/>
    </row>
    <row r="771" customFormat="false" ht="22.5" hidden="false" customHeight="false" outlineLevel="1" collapsed="false">
      <c r="A771" s="196" t="n">
        <v>183</v>
      </c>
      <c r="B771" s="197" t="s">
        <v>1014</v>
      </c>
      <c r="C771" s="198" t="s">
        <v>1015</v>
      </c>
      <c r="D771" s="199" t="s">
        <v>380</v>
      </c>
      <c r="E771" s="200" t="n">
        <v>283.4</v>
      </c>
      <c r="F771" s="201"/>
      <c r="G771" s="202" t="n">
        <f aca="false">ROUND(E771*F771,2)</f>
        <v>0</v>
      </c>
      <c r="H771" s="201"/>
      <c r="I771" s="202" t="n">
        <f aca="false">ROUND(E771*H771,2)</f>
        <v>0</v>
      </c>
      <c r="J771" s="201"/>
      <c r="K771" s="202" t="n">
        <f aca="false">ROUND(E771*J771,2)</f>
        <v>0</v>
      </c>
      <c r="L771" s="202" t="n">
        <v>21</v>
      </c>
      <c r="M771" s="202" t="n">
        <f aca="false">G771*(1+L771/100)</f>
        <v>0</v>
      </c>
      <c r="N771" s="202" t="n">
        <v>0.00018</v>
      </c>
      <c r="O771" s="202" t="n">
        <f aca="false">ROUND(E771*N771,2)</f>
        <v>0.05</v>
      </c>
      <c r="P771" s="202" t="n">
        <v>0</v>
      </c>
      <c r="Q771" s="202" t="n">
        <f aca="false">ROUND(E771*P771,2)</f>
        <v>0</v>
      </c>
      <c r="R771" s="202" t="s">
        <v>1012</v>
      </c>
      <c r="S771" s="202" t="s">
        <v>213</v>
      </c>
      <c r="T771" s="203" t="s">
        <v>213</v>
      </c>
      <c r="U771" s="204" t="n">
        <v>0.1725</v>
      </c>
      <c r="V771" s="204" t="n">
        <f aca="false">ROUND(E771*U771,2)</f>
        <v>48.89</v>
      </c>
      <c r="W771" s="204"/>
      <c r="X771" s="204" t="s">
        <v>165</v>
      </c>
      <c r="Y771" s="205"/>
      <c r="Z771" s="205"/>
      <c r="AA771" s="205"/>
      <c r="AB771" s="205"/>
      <c r="AC771" s="205"/>
      <c r="AD771" s="205"/>
      <c r="AE771" s="205"/>
      <c r="AF771" s="205"/>
      <c r="AG771" s="205" t="s">
        <v>920</v>
      </c>
      <c r="AH771" s="205"/>
      <c r="AI771" s="205"/>
      <c r="AJ771" s="205"/>
      <c r="AK771" s="205"/>
      <c r="AL771" s="205"/>
      <c r="AM771" s="205"/>
      <c r="AN771" s="205"/>
      <c r="AO771" s="205"/>
      <c r="AP771" s="205"/>
      <c r="AQ771" s="205"/>
      <c r="AR771" s="205"/>
      <c r="AS771" s="205"/>
      <c r="AT771" s="205"/>
      <c r="AU771" s="205"/>
      <c r="AV771" s="205"/>
      <c r="AW771" s="205"/>
      <c r="AX771" s="205"/>
      <c r="AY771" s="205"/>
      <c r="AZ771" s="205"/>
      <c r="BA771" s="205"/>
      <c r="BB771" s="205"/>
      <c r="BC771" s="205"/>
      <c r="BD771" s="205"/>
      <c r="BE771" s="205"/>
      <c r="BF771" s="205"/>
      <c r="BG771" s="205"/>
      <c r="BH771" s="205"/>
    </row>
    <row r="772" customFormat="false" ht="12.75" hidden="false" customHeight="false" outlineLevel="1" collapsed="false">
      <c r="A772" s="206"/>
      <c r="B772" s="207"/>
      <c r="C772" s="210" t="s">
        <v>1016</v>
      </c>
      <c r="D772" s="211"/>
      <c r="E772" s="212"/>
      <c r="F772" s="204"/>
      <c r="G772" s="204"/>
      <c r="H772" s="204"/>
      <c r="I772" s="204"/>
      <c r="J772" s="204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5"/>
      <c r="Z772" s="205"/>
      <c r="AA772" s="205"/>
      <c r="AB772" s="205"/>
      <c r="AC772" s="205"/>
      <c r="AD772" s="205"/>
      <c r="AE772" s="205"/>
      <c r="AF772" s="205"/>
      <c r="AG772" s="205" t="s">
        <v>220</v>
      </c>
      <c r="AH772" s="205" t="n">
        <v>0</v>
      </c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</row>
    <row r="773" customFormat="false" ht="12.75" hidden="false" customHeight="false" outlineLevel="1" collapsed="false">
      <c r="A773" s="206"/>
      <c r="B773" s="207"/>
      <c r="C773" s="210" t="s">
        <v>1017</v>
      </c>
      <c r="D773" s="211"/>
      <c r="E773" s="212" t="n">
        <v>283.4</v>
      </c>
      <c r="F773" s="204"/>
      <c r="G773" s="204"/>
      <c r="H773" s="204"/>
      <c r="I773" s="204"/>
      <c r="J773" s="204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5"/>
      <c r="Z773" s="205"/>
      <c r="AA773" s="205"/>
      <c r="AB773" s="205"/>
      <c r="AC773" s="205"/>
      <c r="AD773" s="205"/>
      <c r="AE773" s="205"/>
      <c r="AF773" s="205"/>
      <c r="AG773" s="205" t="s">
        <v>220</v>
      </c>
      <c r="AH773" s="205" t="n">
        <v>0</v>
      </c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</row>
    <row r="774" customFormat="false" ht="12.75" hidden="false" customHeight="false" outlineLevel="1" collapsed="false">
      <c r="A774" s="196" t="n">
        <v>184</v>
      </c>
      <c r="B774" s="197" t="s">
        <v>1018</v>
      </c>
      <c r="C774" s="198" t="s">
        <v>1019</v>
      </c>
      <c r="D774" s="199" t="s">
        <v>294</v>
      </c>
      <c r="E774" s="200" t="n">
        <v>11.21</v>
      </c>
      <c r="F774" s="201"/>
      <c r="G774" s="202" t="n">
        <f aca="false">ROUND(E774*F774,2)</f>
        <v>0</v>
      </c>
      <c r="H774" s="201"/>
      <c r="I774" s="202" t="n">
        <f aca="false">ROUND(E774*H774,2)</f>
        <v>0</v>
      </c>
      <c r="J774" s="201"/>
      <c r="K774" s="202" t="n">
        <f aca="false">ROUND(E774*J774,2)</f>
        <v>0</v>
      </c>
      <c r="L774" s="202" t="n">
        <v>21</v>
      </c>
      <c r="M774" s="202" t="n">
        <f aca="false">G774*(1+L774/100)</f>
        <v>0</v>
      </c>
      <c r="N774" s="202" t="n">
        <v>0.04817</v>
      </c>
      <c r="O774" s="202" t="n">
        <f aca="false">ROUND(E774*N774,2)</f>
        <v>0.54</v>
      </c>
      <c r="P774" s="202" t="n">
        <v>0</v>
      </c>
      <c r="Q774" s="202" t="n">
        <f aca="false">ROUND(E774*P774,2)</f>
        <v>0</v>
      </c>
      <c r="R774" s="202" t="s">
        <v>898</v>
      </c>
      <c r="S774" s="202" t="s">
        <v>213</v>
      </c>
      <c r="T774" s="203" t="s">
        <v>213</v>
      </c>
      <c r="U774" s="204" t="n">
        <v>2.18341</v>
      </c>
      <c r="V774" s="204" t="n">
        <f aca="false">ROUND(E774*U774,2)</f>
        <v>24.48</v>
      </c>
      <c r="W774" s="204"/>
      <c r="X774" s="204" t="s">
        <v>228</v>
      </c>
      <c r="Y774" s="205"/>
      <c r="Z774" s="205"/>
      <c r="AA774" s="205"/>
      <c r="AB774" s="205"/>
      <c r="AC774" s="205"/>
      <c r="AD774" s="205"/>
      <c r="AE774" s="205"/>
      <c r="AF774" s="205"/>
      <c r="AG774" s="205" t="s">
        <v>1020</v>
      </c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</row>
    <row r="775" customFormat="false" ht="22.5" hidden="false" customHeight="true" outlineLevel="1" collapsed="false">
      <c r="A775" s="206"/>
      <c r="B775" s="207"/>
      <c r="C775" s="222" t="s">
        <v>1021</v>
      </c>
      <c r="D775" s="222"/>
      <c r="E775" s="222"/>
      <c r="F775" s="222"/>
      <c r="G775" s="222"/>
      <c r="H775" s="204"/>
      <c r="I775" s="204"/>
      <c r="J775" s="204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5"/>
      <c r="Z775" s="205"/>
      <c r="AA775" s="205"/>
      <c r="AB775" s="205"/>
      <c r="AC775" s="205"/>
      <c r="AD775" s="205"/>
      <c r="AE775" s="205"/>
      <c r="AF775" s="205"/>
      <c r="AG775" s="205" t="s">
        <v>217</v>
      </c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13" t="str">
        <f aca="false">C775</f>
        <v>Konstrukce krovu stojaté stolice, spojovací prostředky, ukotvení pozednic, profilování zhlaví trámů, bednění, pojistná hydroizolace, laťování, bednění přesahů střechy obkladem pero-drážka, nátěru podhledu přesahu lazurovacím lakem.</v>
      </c>
      <c r="BB775" s="205"/>
      <c r="BC775" s="205"/>
      <c r="BD775" s="205"/>
      <c r="BE775" s="205"/>
      <c r="BF775" s="205"/>
      <c r="BG775" s="205"/>
      <c r="BH775" s="205"/>
    </row>
    <row r="776" customFormat="false" ht="12.75" hidden="false" customHeight="false" outlineLevel="1" collapsed="false">
      <c r="A776" s="206"/>
      <c r="B776" s="207"/>
      <c r="C776" s="210" t="s">
        <v>1022</v>
      </c>
      <c r="D776" s="211"/>
      <c r="E776" s="212"/>
      <c r="F776" s="204"/>
      <c r="G776" s="204"/>
      <c r="H776" s="204"/>
      <c r="I776" s="204"/>
      <c r="J776" s="204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5"/>
      <c r="Z776" s="205"/>
      <c r="AA776" s="205"/>
      <c r="AB776" s="205"/>
      <c r="AC776" s="205"/>
      <c r="AD776" s="205"/>
      <c r="AE776" s="205"/>
      <c r="AF776" s="205"/>
      <c r="AG776" s="205" t="s">
        <v>220</v>
      </c>
      <c r="AH776" s="205" t="n">
        <v>0</v>
      </c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</row>
    <row r="777" customFormat="false" ht="12.75" hidden="false" customHeight="false" outlineLevel="1" collapsed="false">
      <c r="A777" s="206"/>
      <c r="B777" s="207"/>
      <c r="C777" s="210" t="s">
        <v>1023</v>
      </c>
      <c r="D777" s="211"/>
      <c r="E777" s="212"/>
      <c r="F777" s="204"/>
      <c r="G777" s="204"/>
      <c r="H777" s="204"/>
      <c r="I777" s="204"/>
      <c r="J777" s="204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5"/>
      <c r="Z777" s="205"/>
      <c r="AA777" s="205"/>
      <c r="AB777" s="205"/>
      <c r="AC777" s="205"/>
      <c r="AD777" s="205"/>
      <c r="AE777" s="205"/>
      <c r="AF777" s="205"/>
      <c r="AG777" s="205" t="s">
        <v>220</v>
      </c>
      <c r="AH777" s="205" t="n">
        <v>0</v>
      </c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</row>
    <row r="778" customFormat="false" ht="12.75" hidden="false" customHeight="false" outlineLevel="1" collapsed="false">
      <c r="A778" s="206"/>
      <c r="B778" s="207"/>
      <c r="C778" s="210" t="s">
        <v>1024</v>
      </c>
      <c r="D778" s="211"/>
      <c r="E778" s="212" t="n">
        <v>11.21</v>
      </c>
      <c r="F778" s="204"/>
      <c r="G778" s="204"/>
      <c r="H778" s="204"/>
      <c r="I778" s="204"/>
      <c r="J778" s="204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5"/>
      <c r="Z778" s="205"/>
      <c r="AA778" s="205"/>
      <c r="AB778" s="205"/>
      <c r="AC778" s="205"/>
      <c r="AD778" s="205"/>
      <c r="AE778" s="205"/>
      <c r="AF778" s="205"/>
      <c r="AG778" s="205" t="s">
        <v>220</v>
      </c>
      <c r="AH778" s="205" t="n">
        <v>0</v>
      </c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</row>
    <row r="779" customFormat="false" ht="12.75" hidden="false" customHeight="false" outlineLevel="1" collapsed="false">
      <c r="A779" s="196" t="n">
        <v>185</v>
      </c>
      <c r="B779" s="197" t="s">
        <v>1025</v>
      </c>
      <c r="C779" s="198" t="s">
        <v>1026</v>
      </c>
      <c r="D779" s="199" t="s">
        <v>294</v>
      </c>
      <c r="E779" s="200" t="n">
        <v>68</v>
      </c>
      <c r="F779" s="201"/>
      <c r="G779" s="202" t="n">
        <f aca="false">ROUND(E779*F779,2)</f>
        <v>0</v>
      </c>
      <c r="H779" s="201"/>
      <c r="I779" s="202" t="n">
        <f aca="false">ROUND(E779*H779,2)</f>
        <v>0</v>
      </c>
      <c r="J779" s="201"/>
      <c r="K779" s="202" t="n">
        <f aca="false">ROUND(E779*J779,2)</f>
        <v>0</v>
      </c>
      <c r="L779" s="202" t="n">
        <v>21</v>
      </c>
      <c r="M779" s="202" t="n">
        <f aca="false">G779*(1+L779/100)</f>
        <v>0</v>
      </c>
      <c r="N779" s="202" t="n">
        <v>0.04935</v>
      </c>
      <c r="O779" s="202" t="n">
        <f aca="false">ROUND(E779*N779,2)</f>
        <v>3.36</v>
      </c>
      <c r="P779" s="202" t="n">
        <v>0</v>
      </c>
      <c r="Q779" s="202" t="n">
        <f aca="false">ROUND(E779*P779,2)</f>
        <v>0</v>
      </c>
      <c r="R779" s="202" t="s">
        <v>898</v>
      </c>
      <c r="S779" s="202" t="s">
        <v>213</v>
      </c>
      <c r="T779" s="203" t="s">
        <v>213</v>
      </c>
      <c r="U779" s="204" t="n">
        <v>2.25257</v>
      </c>
      <c r="V779" s="204" t="n">
        <f aca="false">ROUND(E779*U779,2)</f>
        <v>153.17</v>
      </c>
      <c r="W779" s="204"/>
      <c r="X779" s="204" t="s">
        <v>228</v>
      </c>
      <c r="Y779" s="205"/>
      <c r="Z779" s="205"/>
      <c r="AA779" s="205"/>
      <c r="AB779" s="205"/>
      <c r="AC779" s="205"/>
      <c r="AD779" s="205"/>
      <c r="AE779" s="205"/>
      <c r="AF779" s="205"/>
      <c r="AG779" s="205" t="s">
        <v>1020</v>
      </c>
      <c r="AH779" s="205"/>
      <c r="AI779" s="205"/>
      <c r="AJ779" s="205"/>
      <c r="AK779" s="205"/>
      <c r="AL779" s="205"/>
      <c r="AM779" s="205"/>
      <c r="AN779" s="205"/>
      <c r="AO779" s="205"/>
      <c r="AP779" s="205"/>
      <c r="AQ779" s="205"/>
      <c r="AR779" s="205"/>
      <c r="AS779" s="205"/>
      <c r="AT779" s="205"/>
      <c r="AU779" s="205"/>
      <c r="AV779" s="205"/>
      <c r="AW779" s="205"/>
      <c r="AX779" s="205"/>
      <c r="AY779" s="205"/>
      <c r="AZ779" s="205"/>
      <c r="BA779" s="205"/>
      <c r="BB779" s="205"/>
      <c r="BC779" s="205"/>
      <c r="BD779" s="205"/>
      <c r="BE779" s="205"/>
      <c r="BF779" s="205"/>
      <c r="BG779" s="205"/>
      <c r="BH779" s="205"/>
    </row>
    <row r="780" customFormat="false" ht="22.5" hidden="false" customHeight="true" outlineLevel="1" collapsed="false">
      <c r="A780" s="206"/>
      <c r="B780" s="207"/>
      <c r="C780" s="222" t="s">
        <v>1027</v>
      </c>
      <c r="D780" s="222"/>
      <c r="E780" s="222"/>
      <c r="F780" s="222"/>
      <c r="G780" s="222"/>
      <c r="H780" s="204"/>
      <c r="I780" s="204"/>
      <c r="J780" s="204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5"/>
      <c r="Z780" s="205"/>
      <c r="AA780" s="205"/>
      <c r="AB780" s="205"/>
      <c r="AC780" s="205"/>
      <c r="AD780" s="205"/>
      <c r="AE780" s="205"/>
      <c r="AF780" s="205"/>
      <c r="AG780" s="205" t="s">
        <v>217</v>
      </c>
      <c r="AH780" s="205"/>
      <c r="AI780" s="205"/>
      <c r="AJ780" s="205"/>
      <c r="AK780" s="205"/>
      <c r="AL780" s="205"/>
      <c r="AM780" s="205"/>
      <c r="AN780" s="205"/>
      <c r="AO780" s="205"/>
      <c r="AP780" s="205"/>
      <c r="AQ780" s="205"/>
      <c r="AR780" s="205"/>
      <c r="AS780" s="205"/>
      <c r="AT780" s="205"/>
      <c r="AU780" s="205"/>
      <c r="AV780" s="205"/>
      <c r="AW780" s="205"/>
      <c r="AX780" s="205"/>
      <c r="AY780" s="205"/>
      <c r="AZ780" s="205"/>
      <c r="BA780" s="213" t="str">
        <f aca="false">C780</f>
        <v>Konstrukce krovu stojaté stolice, spojovací prostředky, ukotvení pozednic, profilování zhlaví trámů, bednění, pojistná hydroizolace, kontralatě, laťování, bednění přesahů střechy obkladem pero-drážka, nátěru podhledu přesahu lazurovacím lakem.</v>
      </c>
      <c r="BB780" s="205"/>
      <c r="BC780" s="205"/>
      <c r="BD780" s="205"/>
      <c r="BE780" s="205"/>
      <c r="BF780" s="205"/>
      <c r="BG780" s="205"/>
      <c r="BH780" s="205"/>
    </row>
    <row r="781" customFormat="false" ht="12.75" hidden="false" customHeight="false" outlineLevel="1" collapsed="false">
      <c r="A781" s="206"/>
      <c r="B781" s="207"/>
      <c r="C781" s="210" t="s">
        <v>901</v>
      </c>
      <c r="D781" s="211"/>
      <c r="E781" s="212"/>
      <c r="F781" s="204"/>
      <c r="G781" s="204"/>
      <c r="H781" s="204"/>
      <c r="I781" s="204"/>
      <c r="J781" s="204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5"/>
      <c r="Z781" s="205"/>
      <c r="AA781" s="205"/>
      <c r="AB781" s="205"/>
      <c r="AC781" s="205"/>
      <c r="AD781" s="205"/>
      <c r="AE781" s="205"/>
      <c r="AF781" s="205"/>
      <c r="AG781" s="205" t="s">
        <v>220</v>
      </c>
      <c r="AH781" s="205" t="n">
        <v>0</v>
      </c>
      <c r="AI781" s="205"/>
      <c r="AJ781" s="205"/>
      <c r="AK781" s="205"/>
      <c r="AL781" s="205"/>
      <c r="AM781" s="205"/>
      <c r="AN781" s="205"/>
      <c r="AO781" s="205"/>
      <c r="AP781" s="205"/>
      <c r="AQ781" s="205"/>
      <c r="AR781" s="205"/>
      <c r="AS781" s="205"/>
      <c r="AT781" s="205"/>
      <c r="AU781" s="205"/>
      <c r="AV781" s="205"/>
      <c r="AW781" s="205"/>
      <c r="AX781" s="205"/>
      <c r="AY781" s="205"/>
      <c r="AZ781" s="205"/>
      <c r="BA781" s="205"/>
      <c r="BB781" s="205"/>
      <c r="BC781" s="205"/>
      <c r="BD781" s="205"/>
      <c r="BE781" s="205"/>
      <c r="BF781" s="205"/>
      <c r="BG781" s="205"/>
      <c r="BH781" s="205"/>
    </row>
    <row r="782" customFormat="false" ht="12.75" hidden="false" customHeight="false" outlineLevel="1" collapsed="false">
      <c r="A782" s="206"/>
      <c r="B782" s="207"/>
      <c r="C782" s="210" t="s">
        <v>902</v>
      </c>
      <c r="D782" s="211"/>
      <c r="E782" s="212" t="n">
        <v>68</v>
      </c>
      <c r="F782" s="204"/>
      <c r="G782" s="204"/>
      <c r="H782" s="204"/>
      <c r="I782" s="204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5"/>
      <c r="Z782" s="205"/>
      <c r="AA782" s="205"/>
      <c r="AB782" s="205"/>
      <c r="AC782" s="205"/>
      <c r="AD782" s="205"/>
      <c r="AE782" s="205"/>
      <c r="AF782" s="205"/>
      <c r="AG782" s="205" t="s">
        <v>220</v>
      </c>
      <c r="AH782" s="205" t="n">
        <v>0</v>
      </c>
      <c r="AI782" s="205"/>
      <c r="AJ782" s="205"/>
      <c r="AK782" s="205"/>
      <c r="AL782" s="205"/>
      <c r="AM782" s="205"/>
      <c r="AN782" s="205"/>
      <c r="AO782" s="205"/>
      <c r="AP782" s="205"/>
      <c r="AQ782" s="205"/>
      <c r="AR782" s="205"/>
      <c r="AS782" s="205"/>
      <c r="AT782" s="205"/>
      <c r="AU782" s="205"/>
      <c r="AV782" s="205"/>
      <c r="AW782" s="205"/>
      <c r="AX782" s="205"/>
      <c r="AY782" s="205"/>
      <c r="AZ782" s="205"/>
      <c r="BA782" s="205"/>
      <c r="BB782" s="205"/>
      <c r="BC782" s="205"/>
      <c r="BD782" s="205"/>
      <c r="BE782" s="205"/>
      <c r="BF782" s="205"/>
      <c r="BG782" s="205"/>
      <c r="BH782" s="205"/>
    </row>
    <row r="783" customFormat="false" ht="12.75" hidden="false" customHeight="false" outlineLevel="1" collapsed="false">
      <c r="A783" s="196" t="n">
        <v>186</v>
      </c>
      <c r="B783" s="197" t="s">
        <v>1028</v>
      </c>
      <c r="C783" s="198" t="s">
        <v>1029</v>
      </c>
      <c r="D783" s="199" t="s">
        <v>294</v>
      </c>
      <c r="E783" s="200" t="n">
        <v>155.87</v>
      </c>
      <c r="F783" s="201"/>
      <c r="G783" s="202" t="n">
        <f aca="false">ROUND(E783*F783,2)</f>
        <v>0</v>
      </c>
      <c r="H783" s="201"/>
      <c r="I783" s="202" t="n">
        <f aca="false">ROUND(E783*H783,2)</f>
        <v>0</v>
      </c>
      <c r="J783" s="201"/>
      <c r="K783" s="202" t="n">
        <f aca="false">ROUND(E783*J783,2)</f>
        <v>0</v>
      </c>
      <c r="L783" s="202" t="n">
        <v>21</v>
      </c>
      <c r="M783" s="202" t="n">
        <f aca="false">G783*(1+L783/100)</f>
        <v>0</v>
      </c>
      <c r="N783" s="202" t="n">
        <v>0.0243</v>
      </c>
      <c r="O783" s="202" t="n">
        <f aca="false">ROUND(E783*N783,2)</f>
        <v>3.79</v>
      </c>
      <c r="P783" s="202" t="n">
        <v>0</v>
      </c>
      <c r="Q783" s="202" t="n">
        <f aca="false">ROUND(E783*P783,2)</f>
        <v>0</v>
      </c>
      <c r="R783" s="202" t="s">
        <v>423</v>
      </c>
      <c r="S783" s="202" t="s">
        <v>213</v>
      </c>
      <c r="T783" s="203" t="s">
        <v>213</v>
      </c>
      <c r="U783" s="204" t="n">
        <v>0</v>
      </c>
      <c r="V783" s="204" t="n">
        <f aca="false">ROUND(E783*U783,2)</f>
        <v>0</v>
      </c>
      <c r="W783" s="204"/>
      <c r="X783" s="204" t="s">
        <v>424</v>
      </c>
      <c r="Y783" s="205"/>
      <c r="Z783" s="205"/>
      <c r="AA783" s="205"/>
      <c r="AB783" s="205"/>
      <c r="AC783" s="205"/>
      <c r="AD783" s="205"/>
      <c r="AE783" s="205"/>
      <c r="AF783" s="205"/>
      <c r="AG783" s="205" t="s">
        <v>425</v>
      </c>
      <c r="AH783" s="205"/>
      <c r="AI783" s="205"/>
      <c r="AJ783" s="205"/>
      <c r="AK783" s="205"/>
      <c r="AL783" s="205"/>
      <c r="AM783" s="205"/>
      <c r="AN783" s="205"/>
      <c r="AO783" s="205"/>
      <c r="AP783" s="205"/>
      <c r="AQ783" s="205"/>
      <c r="AR783" s="205"/>
      <c r="AS783" s="205"/>
      <c r="AT783" s="205"/>
      <c r="AU783" s="205"/>
      <c r="AV783" s="205"/>
      <c r="AW783" s="205"/>
      <c r="AX783" s="205"/>
      <c r="AY783" s="205"/>
      <c r="AZ783" s="205"/>
      <c r="BA783" s="205"/>
      <c r="BB783" s="205"/>
      <c r="BC783" s="205"/>
      <c r="BD783" s="205"/>
      <c r="BE783" s="205"/>
      <c r="BF783" s="205"/>
      <c r="BG783" s="205"/>
      <c r="BH783" s="205"/>
    </row>
    <row r="784" customFormat="false" ht="12.75" hidden="false" customHeight="false" outlineLevel="1" collapsed="false">
      <c r="A784" s="206"/>
      <c r="B784" s="207"/>
      <c r="C784" s="210" t="s">
        <v>1030</v>
      </c>
      <c r="D784" s="211"/>
      <c r="E784" s="212"/>
      <c r="F784" s="204"/>
      <c r="G784" s="204"/>
      <c r="H784" s="204"/>
      <c r="I784" s="204"/>
      <c r="J784" s="204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5"/>
      <c r="Z784" s="205"/>
      <c r="AA784" s="205"/>
      <c r="AB784" s="205"/>
      <c r="AC784" s="205"/>
      <c r="AD784" s="205"/>
      <c r="AE784" s="205"/>
      <c r="AF784" s="205"/>
      <c r="AG784" s="205" t="s">
        <v>220</v>
      </c>
      <c r="AH784" s="205" t="n">
        <v>0</v>
      </c>
      <c r="AI784" s="205"/>
      <c r="AJ784" s="205"/>
      <c r="AK784" s="205"/>
      <c r="AL784" s="205"/>
      <c r="AM784" s="205"/>
      <c r="AN784" s="205"/>
      <c r="AO784" s="205"/>
      <c r="AP784" s="205"/>
      <c r="AQ784" s="205"/>
      <c r="AR784" s="205"/>
      <c r="AS784" s="205"/>
      <c r="AT784" s="205"/>
      <c r="AU784" s="205"/>
      <c r="AV784" s="205"/>
      <c r="AW784" s="205"/>
      <c r="AX784" s="205"/>
      <c r="AY784" s="205"/>
      <c r="AZ784" s="205"/>
      <c r="BA784" s="205"/>
      <c r="BB784" s="205"/>
      <c r="BC784" s="205"/>
      <c r="BD784" s="205"/>
      <c r="BE784" s="205"/>
      <c r="BF784" s="205"/>
      <c r="BG784" s="205"/>
      <c r="BH784" s="205"/>
    </row>
    <row r="785" customFormat="false" ht="12.75" hidden="false" customHeight="false" outlineLevel="1" collapsed="false">
      <c r="A785" s="206"/>
      <c r="B785" s="207"/>
      <c r="C785" s="210" t="s">
        <v>1031</v>
      </c>
      <c r="D785" s="211"/>
      <c r="E785" s="212" t="n">
        <v>155.87</v>
      </c>
      <c r="F785" s="204"/>
      <c r="G785" s="204"/>
      <c r="H785" s="204"/>
      <c r="I785" s="204"/>
      <c r="J785" s="204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5"/>
      <c r="Z785" s="205"/>
      <c r="AA785" s="205"/>
      <c r="AB785" s="205"/>
      <c r="AC785" s="205"/>
      <c r="AD785" s="205"/>
      <c r="AE785" s="205"/>
      <c r="AF785" s="205"/>
      <c r="AG785" s="205" t="s">
        <v>220</v>
      </c>
      <c r="AH785" s="205" t="n">
        <v>0</v>
      </c>
      <c r="AI785" s="205"/>
      <c r="AJ785" s="205"/>
      <c r="AK785" s="205"/>
      <c r="AL785" s="205"/>
      <c r="AM785" s="205"/>
      <c r="AN785" s="205"/>
      <c r="AO785" s="205"/>
      <c r="AP785" s="205"/>
      <c r="AQ785" s="205"/>
      <c r="AR785" s="205"/>
      <c r="AS785" s="205"/>
      <c r="AT785" s="205"/>
      <c r="AU785" s="205"/>
      <c r="AV785" s="205"/>
      <c r="AW785" s="205"/>
      <c r="AX785" s="205"/>
      <c r="AY785" s="205"/>
      <c r="AZ785" s="205"/>
      <c r="BA785" s="205"/>
      <c r="BB785" s="205"/>
      <c r="BC785" s="205"/>
      <c r="BD785" s="205"/>
      <c r="BE785" s="205"/>
      <c r="BF785" s="205"/>
      <c r="BG785" s="205"/>
      <c r="BH785" s="205"/>
    </row>
    <row r="786" customFormat="false" ht="12.75" hidden="false" customHeight="false" outlineLevel="1" collapsed="false">
      <c r="A786" s="196" t="n">
        <v>187</v>
      </c>
      <c r="B786" s="197" t="s">
        <v>1032</v>
      </c>
      <c r="C786" s="198" t="s">
        <v>1033</v>
      </c>
      <c r="D786" s="199" t="s">
        <v>380</v>
      </c>
      <c r="E786" s="200" t="n">
        <v>311.74</v>
      </c>
      <c r="F786" s="201"/>
      <c r="G786" s="202" t="n">
        <f aca="false">ROUND(E786*F786,2)</f>
        <v>0</v>
      </c>
      <c r="H786" s="201"/>
      <c r="I786" s="202" t="n">
        <f aca="false">ROUND(E786*H786,2)</f>
        <v>0</v>
      </c>
      <c r="J786" s="201"/>
      <c r="K786" s="202" t="n">
        <f aca="false">ROUND(E786*J786,2)</f>
        <v>0</v>
      </c>
      <c r="L786" s="202" t="n">
        <v>21</v>
      </c>
      <c r="M786" s="202" t="n">
        <f aca="false">G786*(1+L786/100)</f>
        <v>0</v>
      </c>
      <c r="N786" s="202" t="n">
        <v>0.00132</v>
      </c>
      <c r="O786" s="202" t="n">
        <f aca="false">ROUND(E786*N786,2)</f>
        <v>0.41</v>
      </c>
      <c r="P786" s="202" t="n">
        <v>0</v>
      </c>
      <c r="Q786" s="202" t="n">
        <f aca="false">ROUND(E786*P786,2)</f>
        <v>0</v>
      </c>
      <c r="R786" s="202" t="s">
        <v>423</v>
      </c>
      <c r="S786" s="202" t="s">
        <v>213</v>
      </c>
      <c r="T786" s="203" t="s">
        <v>213</v>
      </c>
      <c r="U786" s="204" t="n">
        <v>0</v>
      </c>
      <c r="V786" s="204" t="n">
        <f aca="false">ROUND(E786*U786,2)</f>
        <v>0</v>
      </c>
      <c r="W786" s="204"/>
      <c r="X786" s="204" t="s">
        <v>424</v>
      </c>
      <c r="Y786" s="205"/>
      <c r="Z786" s="205"/>
      <c r="AA786" s="205"/>
      <c r="AB786" s="205"/>
      <c r="AC786" s="205"/>
      <c r="AD786" s="205"/>
      <c r="AE786" s="205"/>
      <c r="AF786" s="205"/>
      <c r="AG786" s="205" t="s">
        <v>425</v>
      </c>
      <c r="AH786" s="205"/>
      <c r="AI786" s="205"/>
      <c r="AJ786" s="205"/>
      <c r="AK786" s="205"/>
      <c r="AL786" s="205"/>
      <c r="AM786" s="205"/>
      <c r="AN786" s="205"/>
      <c r="AO786" s="205"/>
      <c r="AP786" s="205"/>
      <c r="AQ786" s="205"/>
      <c r="AR786" s="205"/>
      <c r="AS786" s="205"/>
      <c r="AT786" s="205"/>
      <c r="AU786" s="205"/>
      <c r="AV786" s="205"/>
      <c r="AW786" s="205"/>
      <c r="AX786" s="205"/>
      <c r="AY786" s="205"/>
      <c r="AZ786" s="205"/>
      <c r="BA786" s="205"/>
      <c r="BB786" s="205"/>
      <c r="BC786" s="205"/>
      <c r="BD786" s="205"/>
      <c r="BE786" s="205"/>
      <c r="BF786" s="205"/>
      <c r="BG786" s="205"/>
      <c r="BH786" s="205"/>
    </row>
    <row r="787" customFormat="false" ht="12.75" hidden="false" customHeight="false" outlineLevel="1" collapsed="false">
      <c r="A787" s="206"/>
      <c r="B787" s="207"/>
      <c r="C787" s="210" t="s">
        <v>1034</v>
      </c>
      <c r="D787" s="211"/>
      <c r="E787" s="212"/>
      <c r="F787" s="204"/>
      <c r="G787" s="204"/>
      <c r="H787" s="204"/>
      <c r="I787" s="204"/>
      <c r="J787" s="204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5"/>
      <c r="Z787" s="205"/>
      <c r="AA787" s="205"/>
      <c r="AB787" s="205"/>
      <c r="AC787" s="205"/>
      <c r="AD787" s="205"/>
      <c r="AE787" s="205"/>
      <c r="AF787" s="205"/>
      <c r="AG787" s="205" t="s">
        <v>220</v>
      </c>
      <c r="AH787" s="205" t="n">
        <v>0</v>
      </c>
      <c r="AI787" s="205"/>
      <c r="AJ787" s="205"/>
      <c r="AK787" s="205"/>
      <c r="AL787" s="205"/>
      <c r="AM787" s="205"/>
      <c r="AN787" s="205"/>
      <c r="AO787" s="205"/>
      <c r="AP787" s="205"/>
      <c r="AQ787" s="205"/>
      <c r="AR787" s="205"/>
      <c r="AS787" s="205"/>
      <c r="AT787" s="205"/>
      <c r="AU787" s="205"/>
      <c r="AV787" s="205"/>
      <c r="AW787" s="205"/>
      <c r="AX787" s="205"/>
      <c r="AY787" s="205"/>
      <c r="AZ787" s="205"/>
      <c r="BA787" s="205"/>
      <c r="BB787" s="205"/>
      <c r="BC787" s="205"/>
      <c r="BD787" s="205"/>
      <c r="BE787" s="205"/>
      <c r="BF787" s="205"/>
      <c r="BG787" s="205"/>
      <c r="BH787" s="205"/>
    </row>
    <row r="788" customFormat="false" ht="12.75" hidden="false" customHeight="false" outlineLevel="1" collapsed="false">
      <c r="A788" s="206"/>
      <c r="B788" s="207"/>
      <c r="C788" s="210" t="s">
        <v>1035</v>
      </c>
      <c r="D788" s="211"/>
      <c r="E788" s="212" t="n">
        <v>311.74</v>
      </c>
      <c r="F788" s="204"/>
      <c r="G788" s="204"/>
      <c r="H788" s="204"/>
      <c r="I788" s="204"/>
      <c r="J788" s="204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5"/>
      <c r="Z788" s="205"/>
      <c r="AA788" s="205"/>
      <c r="AB788" s="205"/>
      <c r="AC788" s="205"/>
      <c r="AD788" s="205"/>
      <c r="AE788" s="205"/>
      <c r="AF788" s="205"/>
      <c r="AG788" s="205" t="s">
        <v>220</v>
      </c>
      <c r="AH788" s="205" t="n">
        <v>0</v>
      </c>
      <c r="AI788" s="205"/>
      <c r="AJ788" s="205"/>
      <c r="AK788" s="205"/>
      <c r="AL788" s="205"/>
      <c r="AM788" s="205"/>
      <c r="AN788" s="205"/>
      <c r="AO788" s="205"/>
      <c r="AP788" s="205"/>
      <c r="AQ788" s="205"/>
      <c r="AR788" s="205"/>
      <c r="AS788" s="205"/>
      <c r="AT788" s="205"/>
      <c r="AU788" s="205"/>
      <c r="AV788" s="205"/>
      <c r="AW788" s="205"/>
      <c r="AX788" s="205"/>
      <c r="AY788" s="205"/>
      <c r="AZ788" s="205"/>
      <c r="BA788" s="205"/>
      <c r="BB788" s="205"/>
      <c r="BC788" s="205"/>
      <c r="BD788" s="205"/>
      <c r="BE788" s="205"/>
      <c r="BF788" s="205"/>
      <c r="BG788" s="205"/>
      <c r="BH788" s="205"/>
    </row>
    <row r="789" customFormat="false" ht="12.75" hidden="false" customHeight="false" outlineLevel="1" collapsed="false">
      <c r="A789" s="196" t="n">
        <v>188</v>
      </c>
      <c r="B789" s="197" t="s">
        <v>1036</v>
      </c>
      <c r="C789" s="198" t="s">
        <v>1037</v>
      </c>
      <c r="D789" s="199" t="s">
        <v>261</v>
      </c>
      <c r="E789" s="200" t="n">
        <v>4.27566</v>
      </c>
      <c r="F789" s="201"/>
      <c r="G789" s="202" t="n">
        <f aca="false">ROUND(E789*F789,2)</f>
        <v>0</v>
      </c>
      <c r="H789" s="201"/>
      <c r="I789" s="202" t="n">
        <f aca="false">ROUND(E789*H789,2)</f>
        <v>0</v>
      </c>
      <c r="J789" s="201"/>
      <c r="K789" s="202" t="n">
        <f aca="false">ROUND(E789*J789,2)</f>
        <v>0</v>
      </c>
      <c r="L789" s="202" t="n">
        <v>21</v>
      </c>
      <c r="M789" s="202" t="n">
        <f aca="false">G789*(1+L789/100)</f>
        <v>0</v>
      </c>
      <c r="N789" s="202" t="n">
        <v>0</v>
      </c>
      <c r="O789" s="202" t="n">
        <f aca="false">ROUND(E789*N789,2)</f>
        <v>0</v>
      </c>
      <c r="P789" s="202" t="n">
        <v>0</v>
      </c>
      <c r="Q789" s="202" t="n">
        <f aca="false">ROUND(E789*P789,2)</f>
        <v>0</v>
      </c>
      <c r="R789" s="202" t="s">
        <v>1038</v>
      </c>
      <c r="S789" s="202" t="s">
        <v>213</v>
      </c>
      <c r="T789" s="203" t="s">
        <v>213</v>
      </c>
      <c r="U789" s="204" t="n">
        <v>1.863</v>
      </c>
      <c r="V789" s="204" t="n">
        <f aca="false">ROUND(E789*U789,2)</f>
        <v>7.97</v>
      </c>
      <c r="W789" s="204"/>
      <c r="X789" s="204" t="s">
        <v>905</v>
      </c>
      <c r="Y789" s="205"/>
      <c r="Z789" s="205"/>
      <c r="AA789" s="205"/>
      <c r="AB789" s="205"/>
      <c r="AC789" s="205"/>
      <c r="AD789" s="205"/>
      <c r="AE789" s="205"/>
      <c r="AF789" s="205"/>
      <c r="AG789" s="205" t="s">
        <v>906</v>
      </c>
      <c r="AH789" s="205"/>
      <c r="AI789" s="205"/>
      <c r="AJ789" s="205"/>
      <c r="AK789" s="205"/>
      <c r="AL789" s="205"/>
      <c r="AM789" s="205"/>
      <c r="AN789" s="205"/>
      <c r="AO789" s="205"/>
      <c r="AP789" s="205"/>
      <c r="AQ789" s="205"/>
      <c r="AR789" s="205"/>
      <c r="AS789" s="205"/>
      <c r="AT789" s="205"/>
      <c r="AU789" s="205"/>
      <c r="AV789" s="205"/>
      <c r="AW789" s="205"/>
      <c r="AX789" s="205"/>
      <c r="AY789" s="205"/>
      <c r="AZ789" s="205"/>
      <c r="BA789" s="205"/>
      <c r="BB789" s="205"/>
      <c r="BC789" s="205"/>
      <c r="BD789" s="205"/>
      <c r="BE789" s="205"/>
      <c r="BF789" s="205"/>
      <c r="BG789" s="205"/>
      <c r="BH789" s="205"/>
    </row>
    <row r="790" customFormat="false" ht="12.75" hidden="false" customHeight="true" outlineLevel="1" collapsed="false">
      <c r="A790" s="206"/>
      <c r="B790" s="207"/>
      <c r="C790" s="208" t="s">
        <v>984</v>
      </c>
      <c r="D790" s="208"/>
      <c r="E790" s="208"/>
      <c r="F790" s="208"/>
      <c r="G790" s="208"/>
      <c r="H790" s="204"/>
      <c r="I790" s="204"/>
      <c r="J790" s="204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5"/>
      <c r="Z790" s="205"/>
      <c r="AA790" s="205"/>
      <c r="AB790" s="205"/>
      <c r="AC790" s="205"/>
      <c r="AD790" s="205"/>
      <c r="AE790" s="205"/>
      <c r="AF790" s="205"/>
      <c r="AG790" s="205" t="s">
        <v>216</v>
      </c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5"/>
      <c r="AR790" s="205"/>
      <c r="AS790" s="205"/>
      <c r="AT790" s="205"/>
      <c r="AU790" s="205"/>
      <c r="AV790" s="205"/>
      <c r="AW790" s="205"/>
      <c r="AX790" s="205"/>
      <c r="AY790" s="205"/>
      <c r="AZ790" s="205"/>
      <c r="BA790" s="205"/>
      <c r="BB790" s="205"/>
      <c r="BC790" s="205"/>
      <c r="BD790" s="205"/>
      <c r="BE790" s="205"/>
      <c r="BF790" s="205"/>
      <c r="BG790" s="205"/>
      <c r="BH790" s="205"/>
    </row>
    <row r="791" customFormat="false" ht="12.75" hidden="false" customHeight="false" outlineLevel="0" collapsed="false">
      <c r="A791" s="188" t="s">
        <v>207</v>
      </c>
      <c r="B791" s="189" t="s">
        <v>123</v>
      </c>
      <c r="C791" s="190" t="s">
        <v>124</v>
      </c>
      <c r="D791" s="191"/>
      <c r="E791" s="192"/>
      <c r="F791" s="193"/>
      <c r="G791" s="193" t="n">
        <f aca="false">SUMIF(AG792:AG820,"&lt;&gt;NOR",G792:G820)</f>
        <v>0</v>
      </c>
      <c r="H791" s="193"/>
      <c r="I791" s="193" t="n">
        <f aca="false">SUM(I792:I820)</f>
        <v>0</v>
      </c>
      <c r="J791" s="193"/>
      <c r="K791" s="193" t="n">
        <f aca="false">SUM(K792:K820)</f>
        <v>0</v>
      </c>
      <c r="L791" s="193"/>
      <c r="M791" s="193" t="n">
        <f aca="false">SUM(M792:M820)</f>
        <v>0</v>
      </c>
      <c r="N791" s="193"/>
      <c r="O791" s="193" t="n">
        <f aca="false">SUM(O792:O820)</f>
        <v>0.52</v>
      </c>
      <c r="P791" s="193"/>
      <c r="Q791" s="193" t="n">
        <f aca="false">SUM(Q792:Q820)</f>
        <v>0.13</v>
      </c>
      <c r="R791" s="193"/>
      <c r="S791" s="193"/>
      <c r="T791" s="194"/>
      <c r="U791" s="195"/>
      <c r="V791" s="195" t="n">
        <f aca="false">SUM(V792:V820)</f>
        <v>60.18</v>
      </c>
      <c r="W791" s="195"/>
      <c r="X791" s="195"/>
      <c r="AG791" s="0" t="s">
        <v>208</v>
      </c>
    </row>
    <row r="792" customFormat="false" ht="33.75" hidden="false" customHeight="false" outlineLevel="1" collapsed="false">
      <c r="A792" s="196" t="n">
        <v>189</v>
      </c>
      <c r="B792" s="197" t="s">
        <v>1039</v>
      </c>
      <c r="C792" s="198" t="s">
        <v>1040</v>
      </c>
      <c r="D792" s="199" t="s">
        <v>294</v>
      </c>
      <c r="E792" s="200" t="n">
        <v>14.65</v>
      </c>
      <c r="F792" s="201"/>
      <c r="G792" s="202" t="n">
        <f aca="false">ROUND(E792*F792,2)</f>
        <v>0</v>
      </c>
      <c r="H792" s="201"/>
      <c r="I792" s="202" t="n">
        <f aca="false">ROUND(E792*H792,2)</f>
        <v>0</v>
      </c>
      <c r="J792" s="201"/>
      <c r="K792" s="202" t="n">
        <f aca="false">ROUND(E792*J792,2)</f>
        <v>0</v>
      </c>
      <c r="L792" s="202" t="n">
        <v>21</v>
      </c>
      <c r="M792" s="202" t="n">
        <f aca="false">G792*(1+L792/100)</f>
        <v>0</v>
      </c>
      <c r="N792" s="202" t="n">
        <v>0.01802</v>
      </c>
      <c r="O792" s="202" t="n">
        <f aca="false">ROUND(E792*N792,2)</f>
        <v>0.26</v>
      </c>
      <c r="P792" s="202" t="n">
        <v>0</v>
      </c>
      <c r="Q792" s="202" t="n">
        <f aca="false">ROUND(E792*P792,2)</f>
        <v>0</v>
      </c>
      <c r="R792" s="202" t="s">
        <v>1041</v>
      </c>
      <c r="S792" s="202" t="s">
        <v>213</v>
      </c>
      <c r="T792" s="203" t="s">
        <v>213</v>
      </c>
      <c r="U792" s="204" t="n">
        <v>1.67715</v>
      </c>
      <c r="V792" s="204" t="n">
        <f aca="false">ROUND(E792*U792,2)</f>
        <v>24.57</v>
      </c>
      <c r="W792" s="204"/>
      <c r="X792" s="204" t="s">
        <v>165</v>
      </c>
      <c r="Y792" s="205"/>
      <c r="Z792" s="205"/>
      <c r="AA792" s="205"/>
      <c r="AB792" s="205"/>
      <c r="AC792" s="205"/>
      <c r="AD792" s="205"/>
      <c r="AE792" s="205"/>
      <c r="AF792" s="205"/>
      <c r="AG792" s="205" t="s">
        <v>920</v>
      </c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</row>
    <row r="793" customFormat="false" ht="12.75" hidden="false" customHeight="false" outlineLevel="1" collapsed="false">
      <c r="A793" s="206"/>
      <c r="B793" s="207"/>
      <c r="C793" s="210" t="s">
        <v>1042</v>
      </c>
      <c r="D793" s="211"/>
      <c r="E793" s="212"/>
      <c r="F793" s="204"/>
      <c r="G793" s="204"/>
      <c r="H793" s="204"/>
      <c r="I793" s="204"/>
      <c r="J793" s="204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5"/>
      <c r="Z793" s="205"/>
      <c r="AA793" s="205"/>
      <c r="AB793" s="205"/>
      <c r="AC793" s="205"/>
      <c r="AD793" s="205"/>
      <c r="AE793" s="205"/>
      <c r="AF793" s="205"/>
      <c r="AG793" s="205" t="s">
        <v>220</v>
      </c>
      <c r="AH793" s="205" t="n">
        <v>0</v>
      </c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</row>
    <row r="794" customFormat="false" ht="12.75" hidden="false" customHeight="false" outlineLevel="1" collapsed="false">
      <c r="A794" s="206"/>
      <c r="B794" s="207"/>
      <c r="C794" s="210" t="s">
        <v>1043</v>
      </c>
      <c r="D794" s="211"/>
      <c r="E794" s="212" t="n">
        <v>14.65</v>
      </c>
      <c r="F794" s="204"/>
      <c r="G794" s="204"/>
      <c r="H794" s="204"/>
      <c r="I794" s="204"/>
      <c r="J794" s="204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5"/>
      <c r="Z794" s="205"/>
      <c r="AA794" s="205"/>
      <c r="AB794" s="205"/>
      <c r="AC794" s="205"/>
      <c r="AD794" s="205"/>
      <c r="AE794" s="205"/>
      <c r="AF794" s="205"/>
      <c r="AG794" s="205" t="s">
        <v>220</v>
      </c>
      <c r="AH794" s="205" t="n">
        <v>0</v>
      </c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</row>
    <row r="795" customFormat="false" ht="33.75" hidden="false" customHeight="false" outlineLevel="1" collapsed="false">
      <c r="A795" s="196" t="n">
        <v>190</v>
      </c>
      <c r="B795" s="197" t="s">
        <v>1044</v>
      </c>
      <c r="C795" s="198" t="s">
        <v>1045</v>
      </c>
      <c r="D795" s="199" t="s">
        <v>380</v>
      </c>
      <c r="E795" s="200" t="n">
        <v>18.5</v>
      </c>
      <c r="F795" s="201"/>
      <c r="G795" s="202" t="n">
        <f aca="false">ROUND(E795*F795,2)</f>
        <v>0</v>
      </c>
      <c r="H795" s="201"/>
      <c r="I795" s="202" t="n">
        <f aca="false">ROUND(E795*H795,2)</f>
        <v>0</v>
      </c>
      <c r="J795" s="201"/>
      <c r="K795" s="202" t="n">
        <f aca="false">ROUND(E795*J795,2)</f>
        <v>0</v>
      </c>
      <c r="L795" s="202" t="n">
        <v>21</v>
      </c>
      <c r="M795" s="202" t="n">
        <f aca="false">G795*(1+L795/100)</f>
        <v>0</v>
      </c>
      <c r="N795" s="202" t="n">
        <v>0.0018</v>
      </c>
      <c r="O795" s="202" t="n">
        <f aca="false">ROUND(E795*N795,2)</f>
        <v>0.03</v>
      </c>
      <c r="P795" s="202" t="n">
        <v>0</v>
      </c>
      <c r="Q795" s="202" t="n">
        <f aca="false">ROUND(E795*P795,2)</f>
        <v>0</v>
      </c>
      <c r="R795" s="202" t="s">
        <v>1041</v>
      </c>
      <c r="S795" s="202" t="s">
        <v>213</v>
      </c>
      <c r="T795" s="203" t="s">
        <v>213</v>
      </c>
      <c r="U795" s="204" t="n">
        <v>0.15755</v>
      </c>
      <c r="V795" s="204" t="n">
        <f aca="false">ROUND(E795*U795,2)</f>
        <v>2.91</v>
      </c>
      <c r="W795" s="204"/>
      <c r="X795" s="204" t="s">
        <v>165</v>
      </c>
      <c r="Y795" s="205"/>
      <c r="Z795" s="205"/>
      <c r="AA795" s="205"/>
      <c r="AB795" s="205"/>
      <c r="AC795" s="205"/>
      <c r="AD795" s="205"/>
      <c r="AE795" s="205"/>
      <c r="AF795" s="205"/>
      <c r="AG795" s="205" t="s">
        <v>920</v>
      </c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</row>
    <row r="796" customFormat="false" ht="12.75" hidden="false" customHeight="false" outlineLevel="1" collapsed="false">
      <c r="A796" s="206"/>
      <c r="B796" s="207"/>
      <c r="C796" s="210" t="s">
        <v>1046</v>
      </c>
      <c r="D796" s="211"/>
      <c r="E796" s="212"/>
      <c r="F796" s="204"/>
      <c r="G796" s="204"/>
      <c r="H796" s="204"/>
      <c r="I796" s="204"/>
      <c r="J796" s="204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5"/>
      <c r="Z796" s="205"/>
      <c r="AA796" s="205"/>
      <c r="AB796" s="205"/>
      <c r="AC796" s="205"/>
      <c r="AD796" s="205"/>
      <c r="AE796" s="205"/>
      <c r="AF796" s="205"/>
      <c r="AG796" s="205" t="s">
        <v>220</v>
      </c>
      <c r="AH796" s="205" t="n">
        <v>0</v>
      </c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</row>
    <row r="797" customFormat="false" ht="12.75" hidden="false" customHeight="false" outlineLevel="1" collapsed="false">
      <c r="A797" s="206"/>
      <c r="B797" s="207"/>
      <c r="C797" s="210" t="s">
        <v>1047</v>
      </c>
      <c r="D797" s="211"/>
      <c r="E797" s="212" t="n">
        <v>18.5</v>
      </c>
      <c r="F797" s="204"/>
      <c r="G797" s="204"/>
      <c r="H797" s="204"/>
      <c r="I797" s="204"/>
      <c r="J797" s="204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5"/>
      <c r="Z797" s="205"/>
      <c r="AA797" s="205"/>
      <c r="AB797" s="205"/>
      <c r="AC797" s="205"/>
      <c r="AD797" s="205"/>
      <c r="AE797" s="205"/>
      <c r="AF797" s="205"/>
      <c r="AG797" s="205" t="s">
        <v>220</v>
      </c>
      <c r="AH797" s="205" t="n">
        <v>0</v>
      </c>
      <c r="AI797" s="205"/>
      <c r="AJ797" s="205"/>
      <c r="AK797" s="205"/>
      <c r="AL797" s="205"/>
      <c r="AM797" s="205"/>
      <c r="AN797" s="205"/>
      <c r="AO797" s="205"/>
      <c r="AP797" s="205"/>
      <c r="AQ797" s="205"/>
      <c r="AR797" s="205"/>
      <c r="AS797" s="205"/>
      <c r="AT797" s="205"/>
      <c r="AU797" s="205"/>
      <c r="AV797" s="205"/>
      <c r="AW797" s="205"/>
      <c r="AX797" s="205"/>
      <c r="AY797" s="205"/>
      <c r="AZ797" s="205"/>
      <c r="BA797" s="205"/>
      <c r="BB797" s="205"/>
      <c r="BC797" s="205"/>
      <c r="BD797" s="205"/>
      <c r="BE797" s="205"/>
      <c r="BF797" s="205"/>
      <c r="BG797" s="205"/>
      <c r="BH797" s="205"/>
    </row>
    <row r="798" customFormat="false" ht="22.5" hidden="false" customHeight="false" outlineLevel="1" collapsed="false">
      <c r="A798" s="196" t="n">
        <v>191</v>
      </c>
      <c r="B798" s="197" t="s">
        <v>1048</v>
      </c>
      <c r="C798" s="198" t="s">
        <v>1049</v>
      </c>
      <c r="D798" s="199" t="s">
        <v>380</v>
      </c>
      <c r="E798" s="200" t="n">
        <v>2.6</v>
      </c>
      <c r="F798" s="201"/>
      <c r="G798" s="202" t="n">
        <f aca="false">ROUND(E798*F798,2)</f>
        <v>0</v>
      </c>
      <c r="H798" s="201"/>
      <c r="I798" s="202" t="n">
        <f aca="false">ROUND(E798*H798,2)</f>
        <v>0</v>
      </c>
      <c r="J798" s="201"/>
      <c r="K798" s="202" t="n">
        <f aca="false">ROUND(E798*J798,2)</f>
        <v>0</v>
      </c>
      <c r="L798" s="202" t="n">
        <v>21</v>
      </c>
      <c r="M798" s="202" t="n">
        <f aca="false">G798*(1+L798/100)</f>
        <v>0</v>
      </c>
      <c r="N798" s="202" t="n">
        <v>0.00193</v>
      </c>
      <c r="O798" s="202" t="n">
        <f aca="false">ROUND(E798*N798,2)</f>
        <v>0.01</v>
      </c>
      <c r="P798" s="202" t="n">
        <v>0</v>
      </c>
      <c r="Q798" s="202" t="n">
        <f aca="false">ROUND(E798*P798,2)</f>
        <v>0</v>
      </c>
      <c r="R798" s="202" t="s">
        <v>1041</v>
      </c>
      <c r="S798" s="202" t="s">
        <v>213</v>
      </c>
      <c r="T798" s="203" t="s">
        <v>213</v>
      </c>
      <c r="U798" s="204" t="n">
        <v>0.2507</v>
      </c>
      <c r="V798" s="204" t="n">
        <f aca="false">ROUND(E798*U798,2)</f>
        <v>0.65</v>
      </c>
      <c r="W798" s="204"/>
      <c r="X798" s="204" t="s">
        <v>165</v>
      </c>
      <c r="Y798" s="205"/>
      <c r="Z798" s="205"/>
      <c r="AA798" s="205"/>
      <c r="AB798" s="205"/>
      <c r="AC798" s="205"/>
      <c r="AD798" s="205"/>
      <c r="AE798" s="205"/>
      <c r="AF798" s="205"/>
      <c r="AG798" s="205" t="s">
        <v>920</v>
      </c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5"/>
      <c r="AR798" s="205"/>
      <c r="AS798" s="205"/>
      <c r="AT798" s="205"/>
      <c r="AU798" s="205"/>
      <c r="AV798" s="205"/>
      <c r="AW798" s="205"/>
      <c r="AX798" s="205"/>
      <c r="AY798" s="205"/>
      <c r="AZ798" s="205"/>
      <c r="BA798" s="205"/>
      <c r="BB798" s="205"/>
      <c r="BC798" s="205"/>
      <c r="BD798" s="205"/>
      <c r="BE798" s="205"/>
      <c r="BF798" s="205"/>
      <c r="BG798" s="205"/>
      <c r="BH798" s="205"/>
    </row>
    <row r="799" customFormat="false" ht="12.75" hidden="false" customHeight="false" outlineLevel="1" collapsed="false">
      <c r="A799" s="206"/>
      <c r="B799" s="207"/>
      <c r="C799" s="210" t="s">
        <v>1050</v>
      </c>
      <c r="D799" s="211"/>
      <c r="E799" s="212"/>
      <c r="F799" s="204"/>
      <c r="G799" s="204"/>
      <c r="H799" s="204"/>
      <c r="I799" s="204"/>
      <c r="J799" s="204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5"/>
      <c r="Z799" s="205"/>
      <c r="AA799" s="205"/>
      <c r="AB799" s="205"/>
      <c r="AC799" s="205"/>
      <c r="AD799" s="205"/>
      <c r="AE799" s="205"/>
      <c r="AF799" s="205"/>
      <c r="AG799" s="205" t="s">
        <v>220</v>
      </c>
      <c r="AH799" s="205" t="n">
        <v>0</v>
      </c>
      <c r="AI799" s="205"/>
      <c r="AJ799" s="205"/>
      <c r="AK799" s="205"/>
      <c r="AL799" s="205"/>
      <c r="AM799" s="205"/>
      <c r="AN799" s="205"/>
      <c r="AO799" s="205"/>
      <c r="AP799" s="205"/>
      <c r="AQ799" s="205"/>
      <c r="AR799" s="205"/>
      <c r="AS799" s="205"/>
      <c r="AT799" s="205"/>
      <c r="AU799" s="205"/>
      <c r="AV799" s="205"/>
      <c r="AW799" s="205"/>
      <c r="AX799" s="205"/>
      <c r="AY799" s="205"/>
      <c r="AZ799" s="205"/>
      <c r="BA799" s="205"/>
      <c r="BB799" s="205"/>
      <c r="BC799" s="205"/>
      <c r="BD799" s="205"/>
      <c r="BE799" s="205"/>
      <c r="BF799" s="205"/>
      <c r="BG799" s="205"/>
      <c r="BH799" s="205"/>
    </row>
    <row r="800" customFormat="false" ht="12.75" hidden="false" customHeight="false" outlineLevel="1" collapsed="false">
      <c r="A800" s="206"/>
      <c r="B800" s="207"/>
      <c r="C800" s="210" t="s">
        <v>1051</v>
      </c>
      <c r="D800" s="211"/>
      <c r="E800" s="212" t="n">
        <v>2.6</v>
      </c>
      <c r="F800" s="204"/>
      <c r="G800" s="204"/>
      <c r="H800" s="204"/>
      <c r="I800" s="204"/>
      <c r="J800" s="204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5"/>
      <c r="Z800" s="205"/>
      <c r="AA800" s="205"/>
      <c r="AB800" s="205"/>
      <c r="AC800" s="205"/>
      <c r="AD800" s="205"/>
      <c r="AE800" s="205"/>
      <c r="AF800" s="205"/>
      <c r="AG800" s="205" t="s">
        <v>220</v>
      </c>
      <c r="AH800" s="205" t="n">
        <v>0</v>
      </c>
      <c r="AI800" s="205"/>
      <c r="AJ800" s="205"/>
      <c r="AK800" s="205"/>
      <c r="AL800" s="205"/>
      <c r="AM800" s="205"/>
      <c r="AN800" s="205"/>
      <c r="AO800" s="205"/>
      <c r="AP800" s="205"/>
      <c r="AQ800" s="205"/>
      <c r="AR800" s="205"/>
      <c r="AS800" s="205"/>
      <c r="AT800" s="205"/>
      <c r="AU800" s="205"/>
      <c r="AV800" s="205"/>
      <c r="AW800" s="205"/>
      <c r="AX800" s="205"/>
      <c r="AY800" s="205"/>
      <c r="AZ800" s="205"/>
      <c r="BA800" s="205"/>
      <c r="BB800" s="205"/>
      <c r="BC800" s="205"/>
      <c r="BD800" s="205"/>
      <c r="BE800" s="205"/>
      <c r="BF800" s="205"/>
      <c r="BG800" s="205"/>
      <c r="BH800" s="205"/>
    </row>
    <row r="801" customFormat="false" ht="33.75" hidden="false" customHeight="false" outlineLevel="1" collapsed="false">
      <c r="A801" s="196" t="n">
        <v>192</v>
      </c>
      <c r="B801" s="197" t="s">
        <v>1052</v>
      </c>
      <c r="C801" s="198" t="s">
        <v>1053</v>
      </c>
      <c r="D801" s="199" t="s">
        <v>380</v>
      </c>
      <c r="E801" s="200" t="n">
        <v>5.4</v>
      </c>
      <c r="F801" s="201"/>
      <c r="G801" s="202" t="n">
        <f aca="false">ROUND(E801*F801,2)</f>
        <v>0</v>
      </c>
      <c r="H801" s="201"/>
      <c r="I801" s="202" t="n">
        <f aca="false">ROUND(E801*H801,2)</f>
        <v>0</v>
      </c>
      <c r="J801" s="201"/>
      <c r="K801" s="202" t="n">
        <f aca="false">ROUND(E801*J801,2)</f>
        <v>0</v>
      </c>
      <c r="L801" s="202" t="n">
        <v>21</v>
      </c>
      <c r="M801" s="202" t="n">
        <f aca="false">G801*(1+L801/100)</f>
        <v>0</v>
      </c>
      <c r="N801" s="202" t="n">
        <v>0.00308</v>
      </c>
      <c r="O801" s="202" t="n">
        <f aca="false">ROUND(E801*N801,2)</f>
        <v>0.02</v>
      </c>
      <c r="P801" s="202" t="n">
        <v>0</v>
      </c>
      <c r="Q801" s="202" t="n">
        <f aca="false">ROUND(E801*P801,2)</f>
        <v>0</v>
      </c>
      <c r="R801" s="202" t="s">
        <v>1041</v>
      </c>
      <c r="S801" s="202" t="s">
        <v>213</v>
      </c>
      <c r="T801" s="203" t="s">
        <v>213</v>
      </c>
      <c r="U801" s="204" t="n">
        <v>0.575</v>
      </c>
      <c r="V801" s="204" t="n">
        <f aca="false">ROUND(E801*U801,2)</f>
        <v>3.11</v>
      </c>
      <c r="W801" s="204"/>
      <c r="X801" s="204" t="s">
        <v>165</v>
      </c>
      <c r="Y801" s="205"/>
      <c r="Z801" s="205"/>
      <c r="AA801" s="205"/>
      <c r="AB801" s="205"/>
      <c r="AC801" s="205"/>
      <c r="AD801" s="205"/>
      <c r="AE801" s="205"/>
      <c r="AF801" s="205"/>
      <c r="AG801" s="205" t="s">
        <v>920</v>
      </c>
      <c r="AH801" s="205"/>
      <c r="AI801" s="205"/>
      <c r="AJ801" s="205"/>
      <c r="AK801" s="205"/>
      <c r="AL801" s="205"/>
      <c r="AM801" s="205"/>
      <c r="AN801" s="205"/>
      <c r="AO801" s="205"/>
      <c r="AP801" s="205"/>
      <c r="AQ801" s="205"/>
      <c r="AR801" s="205"/>
      <c r="AS801" s="205"/>
      <c r="AT801" s="205"/>
      <c r="AU801" s="205"/>
      <c r="AV801" s="205"/>
      <c r="AW801" s="205"/>
      <c r="AX801" s="205"/>
      <c r="AY801" s="205"/>
      <c r="AZ801" s="205"/>
      <c r="BA801" s="205"/>
      <c r="BB801" s="205"/>
      <c r="BC801" s="205"/>
      <c r="BD801" s="205"/>
      <c r="BE801" s="205"/>
      <c r="BF801" s="205"/>
      <c r="BG801" s="205"/>
      <c r="BH801" s="205"/>
    </row>
    <row r="802" customFormat="false" ht="12.75" hidden="false" customHeight="false" outlineLevel="1" collapsed="false">
      <c r="A802" s="206"/>
      <c r="B802" s="207"/>
      <c r="C802" s="210" t="s">
        <v>1054</v>
      </c>
      <c r="D802" s="211"/>
      <c r="E802" s="212"/>
      <c r="F802" s="204"/>
      <c r="G802" s="204"/>
      <c r="H802" s="204"/>
      <c r="I802" s="204"/>
      <c r="J802" s="204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5"/>
      <c r="Z802" s="205"/>
      <c r="AA802" s="205"/>
      <c r="AB802" s="205"/>
      <c r="AC802" s="205"/>
      <c r="AD802" s="205"/>
      <c r="AE802" s="205"/>
      <c r="AF802" s="205"/>
      <c r="AG802" s="205" t="s">
        <v>220</v>
      </c>
      <c r="AH802" s="205" t="n">
        <v>0</v>
      </c>
      <c r="AI802" s="205"/>
      <c r="AJ802" s="205"/>
      <c r="AK802" s="205"/>
      <c r="AL802" s="205"/>
      <c r="AM802" s="205"/>
      <c r="AN802" s="205"/>
      <c r="AO802" s="205"/>
      <c r="AP802" s="205"/>
      <c r="AQ802" s="205"/>
      <c r="AR802" s="205"/>
      <c r="AS802" s="205"/>
      <c r="AT802" s="205"/>
      <c r="AU802" s="205"/>
      <c r="AV802" s="205"/>
      <c r="AW802" s="205"/>
      <c r="AX802" s="205"/>
      <c r="AY802" s="205"/>
      <c r="AZ802" s="205"/>
      <c r="BA802" s="205"/>
      <c r="BB802" s="205"/>
      <c r="BC802" s="205"/>
      <c r="BD802" s="205"/>
      <c r="BE802" s="205"/>
      <c r="BF802" s="205"/>
      <c r="BG802" s="205"/>
      <c r="BH802" s="205"/>
    </row>
    <row r="803" customFormat="false" ht="12.75" hidden="false" customHeight="false" outlineLevel="1" collapsed="false">
      <c r="A803" s="206"/>
      <c r="B803" s="207"/>
      <c r="C803" s="210" t="s">
        <v>1055</v>
      </c>
      <c r="D803" s="211"/>
      <c r="E803" s="212" t="n">
        <v>5.4</v>
      </c>
      <c r="F803" s="204"/>
      <c r="G803" s="204"/>
      <c r="H803" s="204"/>
      <c r="I803" s="204"/>
      <c r="J803" s="204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5"/>
      <c r="Z803" s="205"/>
      <c r="AA803" s="205"/>
      <c r="AB803" s="205"/>
      <c r="AC803" s="205"/>
      <c r="AD803" s="205"/>
      <c r="AE803" s="205"/>
      <c r="AF803" s="205"/>
      <c r="AG803" s="205" t="s">
        <v>220</v>
      </c>
      <c r="AH803" s="205" t="n">
        <v>0</v>
      </c>
      <c r="AI803" s="205"/>
      <c r="AJ803" s="205"/>
      <c r="AK803" s="205"/>
      <c r="AL803" s="205"/>
      <c r="AM803" s="205"/>
      <c r="AN803" s="205"/>
      <c r="AO803" s="205"/>
      <c r="AP803" s="205"/>
      <c r="AQ803" s="205"/>
      <c r="AR803" s="205"/>
      <c r="AS803" s="205"/>
      <c r="AT803" s="205"/>
      <c r="AU803" s="205"/>
      <c r="AV803" s="205"/>
      <c r="AW803" s="205"/>
      <c r="AX803" s="205"/>
      <c r="AY803" s="205"/>
      <c r="AZ803" s="205"/>
      <c r="BA803" s="205"/>
      <c r="BB803" s="205"/>
      <c r="BC803" s="205"/>
      <c r="BD803" s="205"/>
      <c r="BE803" s="205"/>
      <c r="BF803" s="205"/>
      <c r="BG803" s="205"/>
      <c r="BH803" s="205"/>
    </row>
    <row r="804" customFormat="false" ht="33.75" hidden="false" customHeight="false" outlineLevel="1" collapsed="false">
      <c r="A804" s="196" t="n">
        <v>193</v>
      </c>
      <c r="B804" s="197" t="s">
        <v>1056</v>
      </c>
      <c r="C804" s="198" t="s">
        <v>1057</v>
      </c>
      <c r="D804" s="199" t="s">
        <v>380</v>
      </c>
      <c r="E804" s="200" t="n">
        <v>18.5</v>
      </c>
      <c r="F804" s="201"/>
      <c r="G804" s="202" t="n">
        <f aca="false">ROUND(E804*F804,2)</f>
        <v>0</v>
      </c>
      <c r="H804" s="201"/>
      <c r="I804" s="202" t="n">
        <f aca="false">ROUND(E804*H804,2)</f>
        <v>0</v>
      </c>
      <c r="J804" s="201"/>
      <c r="K804" s="202" t="n">
        <f aca="false">ROUND(E804*J804,2)</f>
        <v>0</v>
      </c>
      <c r="L804" s="202" t="n">
        <v>21</v>
      </c>
      <c r="M804" s="202" t="n">
        <f aca="false">G804*(1+L804/100)</f>
        <v>0</v>
      </c>
      <c r="N804" s="202" t="n">
        <v>0.00436</v>
      </c>
      <c r="O804" s="202" t="n">
        <f aca="false">ROUND(E804*N804,2)</f>
        <v>0.08</v>
      </c>
      <c r="P804" s="202" t="n">
        <v>0</v>
      </c>
      <c r="Q804" s="202" t="n">
        <f aca="false">ROUND(E804*P804,2)</f>
        <v>0</v>
      </c>
      <c r="R804" s="202" t="s">
        <v>1041</v>
      </c>
      <c r="S804" s="202" t="s">
        <v>213</v>
      </c>
      <c r="T804" s="203" t="s">
        <v>213</v>
      </c>
      <c r="U804" s="204" t="n">
        <v>0.5152</v>
      </c>
      <c r="V804" s="204" t="n">
        <f aca="false">ROUND(E804*U804,2)</f>
        <v>9.53</v>
      </c>
      <c r="W804" s="204"/>
      <c r="X804" s="204" t="s">
        <v>165</v>
      </c>
      <c r="Y804" s="205"/>
      <c r="Z804" s="205"/>
      <c r="AA804" s="205"/>
      <c r="AB804" s="205"/>
      <c r="AC804" s="205"/>
      <c r="AD804" s="205"/>
      <c r="AE804" s="205"/>
      <c r="AF804" s="205"/>
      <c r="AG804" s="205" t="s">
        <v>920</v>
      </c>
      <c r="AH804" s="205"/>
      <c r="AI804" s="205"/>
      <c r="AJ804" s="205"/>
      <c r="AK804" s="205"/>
      <c r="AL804" s="205"/>
      <c r="AM804" s="205"/>
      <c r="AN804" s="205"/>
      <c r="AO804" s="205"/>
      <c r="AP804" s="205"/>
      <c r="AQ804" s="205"/>
      <c r="AR804" s="205"/>
      <c r="AS804" s="205"/>
      <c r="AT804" s="205"/>
      <c r="AU804" s="205"/>
      <c r="AV804" s="205"/>
      <c r="AW804" s="205"/>
      <c r="AX804" s="205"/>
      <c r="AY804" s="205"/>
      <c r="AZ804" s="205"/>
      <c r="BA804" s="205"/>
      <c r="BB804" s="205"/>
      <c r="BC804" s="205"/>
      <c r="BD804" s="205"/>
      <c r="BE804" s="205"/>
      <c r="BF804" s="205"/>
      <c r="BG804" s="205"/>
      <c r="BH804" s="205"/>
    </row>
    <row r="805" customFormat="false" ht="12.75" hidden="false" customHeight="false" outlineLevel="1" collapsed="false">
      <c r="A805" s="206"/>
      <c r="B805" s="207"/>
      <c r="C805" s="210" t="s">
        <v>1046</v>
      </c>
      <c r="D805" s="211"/>
      <c r="E805" s="212"/>
      <c r="F805" s="204"/>
      <c r="G805" s="204"/>
      <c r="H805" s="204"/>
      <c r="I805" s="204"/>
      <c r="J805" s="204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5"/>
      <c r="Z805" s="205"/>
      <c r="AA805" s="205"/>
      <c r="AB805" s="205"/>
      <c r="AC805" s="205"/>
      <c r="AD805" s="205"/>
      <c r="AE805" s="205"/>
      <c r="AF805" s="205"/>
      <c r="AG805" s="205" t="s">
        <v>220</v>
      </c>
      <c r="AH805" s="205" t="n">
        <v>0</v>
      </c>
      <c r="AI805" s="205"/>
      <c r="AJ805" s="205"/>
      <c r="AK805" s="205"/>
      <c r="AL805" s="205"/>
      <c r="AM805" s="205"/>
      <c r="AN805" s="205"/>
      <c r="AO805" s="205"/>
      <c r="AP805" s="205"/>
      <c r="AQ805" s="205"/>
      <c r="AR805" s="205"/>
      <c r="AS805" s="205"/>
      <c r="AT805" s="205"/>
      <c r="AU805" s="205"/>
      <c r="AV805" s="205"/>
      <c r="AW805" s="205"/>
      <c r="AX805" s="205"/>
      <c r="AY805" s="205"/>
      <c r="AZ805" s="205"/>
      <c r="BA805" s="205"/>
      <c r="BB805" s="205"/>
      <c r="BC805" s="205"/>
      <c r="BD805" s="205"/>
      <c r="BE805" s="205"/>
      <c r="BF805" s="205"/>
      <c r="BG805" s="205"/>
      <c r="BH805" s="205"/>
    </row>
    <row r="806" customFormat="false" ht="12.75" hidden="false" customHeight="false" outlineLevel="1" collapsed="false">
      <c r="A806" s="206"/>
      <c r="B806" s="207"/>
      <c r="C806" s="210" t="s">
        <v>1047</v>
      </c>
      <c r="D806" s="211"/>
      <c r="E806" s="212" t="n">
        <v>18.5</v>
      </c>
      <c r="F806" s="204"/>
      <c r="G806" s="204"/>
      <c r="H806" s="204"/>
      <c r="I806" s="204"/>
      <c r="J806" s="204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5"/>
      <c r="Z806" s="205"/>
      <c r="AA806" s="205"/>
      <c r="AB806" s="205"/>
      <c r="AC806" s="205"/>
      <c r="AD806" s="205"/>
      <c r="AE806" s="205"/>
      <c r="AF806" s="205"/>
      <c r="AG806" s="205" t="s">
        <v>220</v>
      </c>
      <c r="AH806" s="205" t="n">
        <v>0</v>
      </c>
      <c r="AI806" s="205"/>
      <c r="AJ806" s="205"/>
      <c r="AK806" s="205"/>
      <c r="AL806" s="205"/>
      <c r="AM806" s="205"/>
      <c r="AN806" s="205"/>
      <c r="AO806" s="205"/>
      <c r="AP806" s="205"/>
      <c r="AQ806" s="205"/>
      <c r="AR806" s="205"/>
      <c r="AS806" s="205"/>
      <c r="AT806" s="205"/>
      <c r="AU806" s="205"/>
      <c r="AV806" s="205"/>
      <c r="AW806" s="205"/>
      <c r="AX806" s="205"/>
      <c r="AY806" s="205"/>
      <c r="AZ806" s="205"/>
      <c r="BA806" s="205"/>
      <c r="BB806" s="205"/>
      <c r="BC806" s="205"/>
      <c r="BD806" s="205"/>
      <c r="BE806" s="205"/>
      <c r="BF806" s="205"/>
      <c r="BG806" s="205"/>
      <c r="BH806" s="205"/>
    </row>
    <row r="807" customFormat="false" ht="22.5" hidden="false" customHeight="false" outlineLevel="1" collapsed="false">
      <c r="A807" s="196" t="n">
        <v>194</v>
      </c>
      <c r="B807" s="197" t="s">
        <v>1058</v>
      </c>
      <c r="C807" s="198" t="s">
        <v>1059</v>
      </c>
      <c r="D807" s="199" t="s">
        <v>380</v>
      </c>
      <c r="E807" s="200" t="n">
        <v>15.2</v>
      </c>
      <c r="F807" s="201"/>
      <c r="G807" s="202" t="n">
        <f aca="false">ROUND(E807*F807,2)</f>
        <v>0</v>
      </c>
      <c r="H807" s="201"/>
      <c r="I807" s="202" t="n">
        <f aca="false">ROUND(E807*H807,2)</f>
        <v>0</v>
      </c>
      <c r="J807" s="201"/>
      <c r="K807" s="202" t="n">
        <f aca="false">ROUND(E807*J807,2)</f>
        <v>0</v>
      </c>
      <c r="L807" s="202" t="n">
        <v>21</v>
      </c>
      <c r="M807" s="202" t="n">
        <f aca="false">G807*(1+L807/100)</f>
        <v>0</v>
      </c>
      <c r="N807" s="202" t="n">
        <v>0.00409</v>
      </c>
      <c r="O807" s="202" t="n">
        <f aca="false">ROUND(E807*N807,2)</f>
        <v>0.06</v>
      </c>
      <c r="P807" s="202" t="n">
        <v>0</v>
      </c>
      <c r="Q807" s="202" t="n">
        <f aca="false">ROUND(E807*P807,2)</f>
        <v>0</v>
      </c>
      <c r="R807" s="202" t="s">
        <v>1041</v>
      </c>
      <c r="S807" s="202" t="s">
        <v>213</v>
      </c>
      <c r="T807" s="203" t="s">
        <v>213</v>
      </c>
      <c r="U807" s="204" t="n">
        <v>0.33005</v>
      </c>
      <c r="V807" s="204" t="n">
        <f aca="false">ROUND(E807*U807,2)</f>
        <v>5.02</v>
      </c>
      <c r="W807" s="204"/>
      <c r="X807" s="204" t="s">
        <v>165</v>
      </c>
      <c r="Y807" s="205"/>
      <c r="Z807" s="205"/>
      <c r="AA807" s="205"/>
      <c r="AB807" s="205"/>
      <c r="AC807" s="205"/>
      <c r="AD807" s="205"/>
      <c r="AE807" s="205"/>
      <c r="AF807" s="205"/>
      <c r="AG807" s="205" t="s">
        <v>920</v>
      </c>
      <c r="AH807" s="205"/>
      <c r="AI807" s="205"/>
      <c r="AJ807" s="205"/>
      <c r="AK807" s="205"/>
      <c r="AL807" s="205"/>
      <c r="AM807" s="205"/>
      <c r="AN807" s="205"/>
      <c r="AO807" s="205"/>
      <c r="AP807" s="205"/>
      <c r="AQ807" s="205"/>
      <c r="AR807" s="205"/>
      <c r="AS807" s="205"/>
      <c r="AT807" s="205"/>
      <c r="AU807" s="205"/>
      <c r="AV807" s="205"/>
      <c r="AW807" s="205"/>
      <c r="AX807" s="205"/>
      <c r="AY807" s="205"/>
      <c r="AZ807" s="205"/>
      <c r="BA807" s="205"/>
      <c r="BB807" s="205"/>
      <c r="BC807" s="205"/>
      <c r="BD807" s="205"/>
      <c r="BE807" s="205"/>
      <c r="BF807" s="205"/>
      <c r="BG807" s="205"/>
      <c r="BH807" s="205"/>
    </row>
    <row r="808" customFormat="false" ht="12.75" hidden="false" customHeight="true" outlineLevel="1" collapsed="false">
      <c r="A808" s="206"/>
      <c r="B808" s="207"/>
      <c r="C808" s="222" t="s">
        <v>1060</v>
      </c>
      <c r="D808" s="222"/>
      <c r="E808" s="222"/>
      <c r="F808" s="222"/>
      <c r="G808" s="222"/>
      <c r="H808" s="204"/>
      <c r="I808" s="204"/>
      <c r="J808" s="204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5"/>
      <c r="Z808" s="205"/>
      <c r="AA808" s="205"/>
      <c r="AB808" s="205"/>
      <c r="AC808" s="205"/>
      <c r="AD808" s="205"/>
      <c r="AE808" s="205"/>
      <c r="AF808" s="205"/>
      <c r="AG808" s="205" t="s">
        <v>217</v>
      </c>
      <c r="AH808" s="205"/>
      <c r="AI808" s="205"/>
      <c r="AJ808" s="205"/>
      <c r="AK808" s="205"/>
      <c r="AL808" s="205"/>
      <c r="AM808" s="205"/>
      <c r="AN808" s="205"/>
      <c r="AO808" s="205"/>
      <c r="AP808" s="205"/>
      <c r="AQ808" s="205"/>
      <c r="AR808" s="205"/>
      <c r="AS808" s="205"/>
      <c r="AT808" s="205"/>
      <c r="AU808" s="205"/>
      <c r="AV808" s="205"/>
      <c r="AW808" s="205"/>
      <c r="AX808" s="205"/>
      <c r="AY808" s="205"/>
      <c r="AZ808" s="205"/>
      <c r="BA808" s="213" t="str">
        <f aca="false">C808</f>
        <v>Dodávka a montáž těsnícího pásu. Montáž naohýbaného a upraveného úžlabí včetně spojovacích prostředků.</v>
      </c>
      <c r="BB808" s="205"/>
      <c r="BC808" s="205"/>
      <c r="BD808" s="205"/>
      <c r="BE808" s="205"/>
      <c r="BF808" s="205"/>
      <c r="BG808" s="205"/>
      <c r="BH808" s="205"/>
    </row>
    <row r="809" customFormat="false" ht="12.75" hidden="false" customHeight="false" outlineLevel="1" collapsed="false">
      <c r="A809" s="206"/>
      <c r="B809" s="207"/>
      <c r="C809" s="210" t="s">
        <v>1061</v>
      </c>
      <c r="D809" s="211"/>
      <c r="E809" s="212"/>
      <c r="F809" s="204"/>
      <c r="G809" s="204"/>
      <c r="H809" s="204"/>
      <c r="I809" s="204"/>
      <c r="J809" s="204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5"/>
      <c r="Z809" s="205"/>
      <c r="AA809" s="205"/>
      <c r="AB809" s="205"/>
      <c r="AC809" s="205"/>
      <c r="AD809" s="205"/>
      <c r="AE809" s="205"/>
      <c r="AF809" s="205"/>
      <c r="AG809" s="205" t="s">
        <v>220</v>
      </c>
      <c r="AH809" s="205" t="n">
        <v>0</v>
      </c>
      <c r="AI809" s="205"/>
      <c r="AJ809" s="205"/>
      <c r="AK809" s="205"/>
      <c r="AL809" s="205"/>
      <c r="AM809" s="205"/>
      <c r="AN809" s="205"/>
      <c r="AO809" s="205"/>
      <c r="AP809" s="205"/>
      <c r="AQ809" s="205"/>
      <c r="AR809" s="205"/>
      <c r="AS809" s="205"/>
      <c r="AT809" s="205"/>
      <c r="AU809" s="205"/>
      <c r="AV809" s="205"/>
      <c r="AW809" s="205"/>
      <c r="AX809" s="205"/>
      <c r="AY809" s="205"/>
      <c r="AZ809" s="205"/>
      <c r="BA809" s="205"/>
      <c r="BB809" s="205"/>
      <c r="BC809" s="205"/>
      <c r="BD809" s="205"/>
      <c r="BE809" s="205"/>
      <c r="BF809" s="205"/>
      <c r="BG809" s="205"/>
      <c r="BH809" s="205"/>
    </row>
    <row r="810" customFormat="false" ht="12.75" hidden="false" customHeight="false" outlineLevel="1" collapsed="false">
      <c r="A810" s="206"/>
      <c r="B810" s="207"/>
      <c r="C810" s="210" t="s">
        <v>593</v>
      </c>
      <c r="D810" s="211"/>
      <c r="E810" s="212" t="n">
        <v>15.2</v>
      </c>
      <c r="F810" s="204"/>
      <c r="G810" s="204"/>
      <c r="H810" s="204"/>
      <c r="I810" s="204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5"/>
      <c r="Z810" s="205"/>
      <c r="AA810" s="205"/>
      <c r="AB810" s="205"/>
      <c r="AC810" s="205"/>
      <c r="AD810" s="205"/>
      <c r="AE810" s="205"/>
      <c r="AF810" s="205"/>
      <c r="AG810" s="205" t="s">
        <v>220</v>
      </c>
      <c r="AH810" s="205" t="n">
        <v>0</v>
      </c>
      <c r="AI810" s="205"/>
      <c r="AJ810" s="205"/>
      <c r="AK810" s="205"/>
      <c r="AL810" s="205"/>
      <c r="AM810" s="205"/>
      <c r="AN810" s="205"/>
      <c r="AO810" s="205"/>
      <c r="AP810" s="205"/>
      <c r="AQ810" s="205"/>
      <c r="AR810" s="205"/>
      <c r="AS810" s="205"/>
      <c r="AT810" s="205"/>
      <c r="AU810" s="205"/>
      <c r="AV810" s="205"/>
      <c r="AW810" s="205"/>
      <c r="AX810" s="205"/>
      <c r="AY810" s="205"/>
      <c r="AZ810" s="205"/>
      <c r="BA810" s="205"/>
      <c r="BB810" s="205"/>
      <c r="BC810" s="205"/>
      <c r="BD810" s="205"/>
      <c r="BE810" s="205"/>
      <c r="BF810" s="205"/>
      <c r="BG810" s="205"/>
      <c r="BH810" s="205"/>
    </row>
    <row r="811" customFormat="false" ht="22.5" hidden="false" customHeight="false" outlineLevel="1" collapsed="false">
      <c r="A811" s="196" t="n">
        <v>195</v>
      </c>
      <c r="B811" s="197" t="s">
        <v>1062</v>
      </c>
      <c r="C811" s="198" t="s">
        <v>1063</v>
      </c>
      <c r="D811" s="199" t="s">
        <v>380</v>
      </c>
      <c r="E811" s="200" t="n">
        <v>9.4</v>
      </c>
      <c r="F811" s="201"/>
      <c r="G811" s="202" t="n">
        <f aca="false">ROUND(E811*F811,2)</f>
        <v>0</v>
      </c>
      <c r="H811" s="201"/>
      <c r="I811" s="202" t="n">
        <f aca="false">ROUND(E811*H811,2)</f>
        <v>0</v>
      </c>
      <c r="J811" s="201"/>
      <c r="K811" s="202" t="n">
        <f aca="false">ROUND(E811*J811,2)</f>
        <v>0</v>
      </c>
      <c r="L811" s="202" t="n">
        <v>21</v>
      </c>
      <c r="M811" s="202" t="n">
        <f aca="false">G811*(1+L811/100)</f>
        <v>0</v>
      </c>
      <c r="N811" s="202" t="n">
        <v>0.00597</v>
      </c>
      <c r="O811" s="202" t="n">
        <f aca="false">ROUND(E811*N811,2)</f>
        <v>0.06</v>
      </c>
      <c r="P811" s="202" t="n">
        <v>0</v>
      </c>
      <c r="Q811" s="202" t="n">
        <f aca="false">ROUND(E811*P811,2)</f>
        <v>0</v>
      </c>
      <c r="R811" s="202" t="s">
        <v>1041</v>
      </c>
      <c r="S811" s="202" t="s">
        <v>213</v>
      </c>
      <c r="T811" s="203" t="s">
        <v>213</v>
      </c>
      <c r="U811" s="204" t="n">
        <v>0.93875</v>
      </c>
      <c r="V811" s="204" t="n">
        <f aca="false">ROUND(E811*U811,2)</f>
        <v>8.82</v>
      </c>
      <c r="W811" s="204"/>
      <c r="X811" s="204" t="s">
        <v>165</v>
      </c>
      <c r="Y811" s="205"/>
      <c r="Z811" s="205"/>
      <c r="AA811" s="205"/>
      <c r="AB811" s="205"/>
      <c r="AC811" s="205"/>
      <c r="AD811" s="205"/>
      <c r="AE811" s="205"/>
      <c r="AF811" s="205"/>
      <c r="AG811" s="205" t="s">
        <v>920</v>
      </c>
      <c r="AH811" s="205"/>
      <c r="AI811" s="205"/>
      <c r="AJ811" s="205"/>
      <c r="AK811" s="205"/>
      <c r="AL811" s="205"/>
      <c r="AM811" s="205"/>
      <c r="AN811" s="205"/>
      <c r="AO811" s="205"/>
      <c r="AP811" s="205"/>
      <c r="AQ811" s="205"/>
      <c r="AR811" s="205"/>
      <c r="AS811" s="205"/>
      <c r="AT811" s="205"/>
      <c r="AU811" s="205"/>
      <c r="AV811" s="205"/>
      <c r="AW811" s="205"/>
      <c r="AX811" s="205"/>
      <c r="AY811" s="205"/>
      <c r="AZ811" s="205"/>
      <c r="BA811" s="205"/>
      <c r="BB811" s="205"/>
      <c r="BC811" s="205"/>
      <c r="BD811" s="205"/>
      <c r="BE811" s="205"/>
      <c r="BF811" s="205"/>
      <c r="BG811" s="205"/>
      <c r="BH811" s="205"/>
    </row>
    <row r="812" customFormat="false" ht="12.75" hidden="false" customHeight="true" outlineLevel="1" collapsed="false">
      <c r="A812" s="206"/>
      <c r="B812" s="207"/>
      <c r="C812" s="208" t="s">
        <v>1064</v>
      </c>
      <c r="D812" s="208"/>
      <c r="E812" s="208"/>
      <c r="F812" s="208"/>
      <c r="G812" s="208"/>
      <c r="H812" s="204"/>
      <c r="I812" s="204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5"/>
      <c r="Z812" s="205"/>
      <c r="AA812" s="205"/>
      <c r="AB812" s="205"/>
      <c r="AC812" s="205"/>
      <c r="AD812" s="205"/>
      <c r="AE812" s="205"/>
      <c r="AF812" s="205"/>
      <c r="AG812" s="205" t="s">
        <v>216</v>
      </c>
      <c r="AH812" s="205"/>
      <c r="AI812" s="205"/>
      <c r="AJ812" s="205"/>
      <c r="AK812" s="205"/>
      <c r="AL812" s="205"/>
      <c r="AM812" s="205"/>
      <c r="AN812" s="205"/>
      <c r="AO812" s="205"/>
      <c r="AP812" s="205"/>
      <c r="AQ812" s="205"/>
      <c r="AR812" s="205"/>
      <c r="AS812" s="205"/>
      <c r="AT812" s="205"/>
      <c r="AU812" s="205"/>
      <c r="AV812" s="205"/>
      <c r="AW812" s="205"/>
      <c r="AX812" s="205"/>
      <c r="AY812" s="205"/>
      <c r="AZ812" s="205"/>
      <c r="BA812" s="205"/>
      <c r="BB812" s="205"/>
      <c r="BC812" s="205"/>
      <c r="BD812" s="205"/>
      <c r="BE812" s="205"/>
      <c r="BF812" s="205"/>
      <c r="BG812" s="205"/>
      <c r="BH812" s="205"/>
    </row>
    <row r="813" customFormat="false" ht="12.75" hidden="false" customHeight="true" outlineLevel="1" collapsed="false">
      <c r="A813" s="206"/>
      <c r="B813" s="207"/>
      <c r="C813" s="209" t="s">
        <v>1064</v>
      </c>
      <c r="D813" s="209"/>
      <c r="E813" s="209"/>
      <c r="F813" s="209"/>
      <c r="G813" s="209"/>
      <c r="H813" s="204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5"/>
      <c r="Z813" s="205"/>
      <c r="AA813" s="205"/>
      <c r="AB813" s="205"/>
      <c r="AC813" s="205"/>
      <c r="AD813" s="205"/>
      <c r="AE813" s="205"/>
      <c r="AF813" s="205"/>
      <c r="AG813" s="205" t="s">
        <v>217</v>
      </c>
      <c r="AH813" s="205"/>
      <c r="AI813" s="205"/>
      <c r="AJ813" s="205"/>
      <c r="AK813" s="205"/>
      <c r="AL813" s="205"/>
      <c r="AM813" s="205"/>
      <c r="AN813" s="205"/>
      <c r="AO813" s="205"/>
      <c r="AP813" s="205"/>
      <c r="AQ813" s="205"/>
      <c r="AR813" s="205"/>
      <c r="AS813" s="205"/>
      <c r="AT813" s="205"/>
      <c r="AU813" s="205"/>
      <c r="AV813" s="205"/>
      <c r="AW813" s="205"/>
      <c r="AX813" s="205"/>
      <c r="AY813" s="205"/>
      <c r="AZ813" s="205"/>
      <c r="BA813" s="205"/>
      <c r="BB813" s="205"/>
      <c r="BC813" s="205"/>
      <c r="BD813" s="205"/>
      <c r="BE813" s="205"/>
      <c r="BF813" s="205"/>
      <c r="BG813" s="205"/>
      <c r="BH813" s="205"/>
    </row>
    <row r="814" customFormat="false" ht="12.75" hidden="false" customHeight="false" outlineLevel="1" collapsed="false">
      <c r="A814" s="206"/>
      <c r="B814" s="207"/>
      <c r="C814" s="210" t="s">
        <v>1065</v>
      </c>
      <c r="D814" s="211"/>
      <c r="E814" s="212"/>
      <c r="F814" s="204"/>
      <c r="G814" s="204"/>
      <c r="H814" s="204"/>
      <c r="I814" s="204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5"/>
      <c r="Z814" s="205"/>
      <c r="AA814" s="205"/>
      <c r="AB814" s="205"/>
      <c r="AC814" s="205"/>
      <c r="AD814" s="205"/>
      <c r="AE814" s="205"/>
      <c r="AF814" s="205"/>
      <c r="AG814" s="205" t="s">
        <v>220</v>
      </c>
      <c r="AH814" s="205" t="n">
        <v>0</v>
      </c>
      <c r="AI814" s="205"/>
      <c r="AJ814" s="205"/>
      <c r="AK814" s="205"/>
      <c r="AL814" s="205"/>
      <c r="AM814" s="205"/>
      <c r="AN814" s="205"/>
      <c r="AO814" s="205"/>
      <c r="AP814" s="205"/>
      <c r="AQ814" s="205"/>
      <c r="AR814" s="205"/>
      <c r="AS814" s="205"/>
      <c r="AT814" s="205"/>
      <c r="AU814" s="205"/>
      <c r="AV814" s="205"/>
      <c r="AW814" s="205"/>
      <c r="AX814" s="205"/>
      <c r="AY814" s="205"/>
      <c r="AZ814" s="205"/>
      <c r="BA814" s="205"/>
      <c r="BB814" s="205"/>
      <c r="BC814" s="205"/>
      <c r="BD814" s="205"/>
      <c r="BE814" s="205"/>
      <c r="BF814" s="205"/>
      <c r="BG814" s="205"/>
      <c r="BH814" s="205"/>
    </row>
    <row r="815" customFormat="false" ht="12.75" hidden="false" customHeight="false" outlineLevel="1" collapsed="false">
      <c r="A815" s="206"/>
      <c r="B815" s="207"/>
      <c r="C815" s="210" t="s">
        <v>1066</v>
      </c>
      <c r="D815" s="211"/>
      <c r="E815" s="212" t="n">
        <v>9.4</v>
      </c>
      <c r="F815" s="204"/>
      <c r="G815" s="204"/>
      <c r="H815" s="204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5"/>
      <c r="Z815" s="205"/>
      <c r="AA815" s="205"/>
      <c r="AB815" s="205"/>
      <c r="AC815" s="205"/>
      <c r="AD815" s="205"/>
      <c r="AE815" s="205"/>
      <c r="AF815" s="205"/>
      <c r="AG815" s="205" t="s">
        <v>220</v>
      </c>
      <c r="AH815" s="205" t="n">
        <v>0</v>
      </c>
      <c r="AI815" s="205"/>
      <c r="AJ815" s="205"/>
      <c r="AK815" s="205"/>
      <c r="AL815" s="205"/>
      <c r="AM815" s="205"/>
      <c r="AN815" s="205"/>
      <c r="AO815" s="205"/>
      <c r="AP815" s="205"/>
      <c r="AQ815" s="205"/>
      <c r="AR815" s="205"/>
      <c r="AS815" s="205"/>
      <c r="AT815" s="205"/>
      <c r="AU815" s="205"/>
      <c r="AV815" s="205"/>
      <c r="AW815" s="205"/>
      <c r="AX815" s="205"/>
      <c r="AY815" s="205"/>
      <c r="AZ815" s="205"/>
      <c r="BA815" s="205"/>
      <c r="BB815" s="205"/>
      <c r="BC815" s="205"/>
      <c r="BD815" s="205"/>
      <c r="BE815" s="205"/>
      <c r="BF815" s="205"/>
      <c r="BG815" s="205"/>
      <c r="BH815" s="205"/>
    </row>
    <row r="816" customFormat="false" ht="12.75" hidden="false" customHeight="false" outlineLevel="1" collapsed="false">
      <c r="A816" s="214" t="n">
        <v>196</v>
      </c>
      <c r="B816" s="215" t="s">
        <v>1067</v>
      </c>
      <c r="C816" s="216" t="s">
        <v>1068</v>
      </c>
      <c r="D816" s="217" t="s">
        <v>380</v>
      </c>
      <c r="E816" s="218" t="n">
        <v>18.5</v>
      </c>
      <c r="F816" s="219"/>
      <c r="G816" s="220" t="n">
        <f aca="false">ROUND(E816*F816,2)</f>
        <v>0</v>
      </c>
      <c r="H816" s="219"/>
      <c r="I816" s="220" t="n">
        <f aca="false">ROUND(E816*H816,2)</f>
        <v>0</v>
      </c>
      <c r="J816" s="219"/>
      <c r="K816" s="220" t="n">
        <f aca="false">ROUND(E816*J816,2)</f>
        <v>0</v>
      </c>
      <c r="L816" s="220" t="n">
        <v>21</v>
      </c>
      <c r="M816" s="220" t="n">
        <f aca="false">G816*(1+L816/100)</f>
        <v>0</v>
      </c>
      <c r="N816" s="220" t="n">
        <v>0</v>
      </c>
      <c r="O816" s="220" t="n">
        <f aca="false">ROUND(E816*N816,2)</f>
        <v>0</v>
      </c>
      <c r="P816" s="220" t="n">
        <v>0.00424</v>
      </c>
      <c r="Q816" s="220" t="n">
        <f aca="false">ROUND(E816*P816,2)</f>
        <v>0.08</v>
      </c>
      <c r="R816" s="220" t="s">
        <v>1041</v>
      </c>
      <c r="S816" s="220" t="s">
        <v>213</v>
      </c>
      <c r="T816" s="221" t="s">
        <v>213</v>
      </c>
      <c r="U816" s="204" t="n">
        <v>0.1196</v>
      </c>
      <c r="V816" s="204" t="n">
        <f aca="false">ROUND(E816*U816,2)</f>
        <v>2.21</v>
      </c>
      <c r="W816" s="204"/>
      <c r="X816" s="204" t="s">
        <v>165</v>
      </c>
      <c r="Y816" s="205"/>
      <c r="Z816" s="205"/>
      <c r="AA816" s="205"/>
      <c r="AB816" s="205"/>
      <c r="AC816" s="205"/>
      <c r="AD816" s="205"/>
      <c r="AE816" s="205"/>
      <c r="AF816" s="205"/>
      <c r="AG816" s="205" t="s">
        <v>920</v>
      </c>
      <c r="AH816" s="205"/>
      <c r="AI816" s="205"/>
      <c r="AJ816" s="205"/>
      <c r="AK816" s="205"/>
      <c r="AL816" s="205"/>
      <c r="AM816" s="205"/>
      <c r="AN816" s="205"/>
      <c r="AO816" s="205"/>
      <c r="AP816" s="205"/>
      <c r="AQ816" s="205"/>
      <c r="AR816" s="205"/>
      <c r="AS816" s="205"/>
      <c r="AT816" s="205"/>
      <c r="AU816" s="205"/>
      <c r="AV816" s="205"/>
      <c r="AW816" s="205"/>
      <c r="AX816" s="205"/>
      <c r="AY816" s="205"/>
      <c r="AZ816" s="205"/>
      <c r="BA816" s="205"/>
      <c r="BB816" s="205"/>
      <c r="BC816" s="205"/>
      <c r="BD816" s="205"/>
      <c r="BE816" s="205"/>
      <c r="BF816" s="205"/>
      <c r="BG816" s="205"/>
      <c r="BH816" s="205"/>
    </row>
    <row r="817" customFormat="false" ht="12.75" hidden="false" customHeight="false" outlineLevel="1" collapsed="false">
      <c r="A817" s="214" t="n">
        <v>197</v>
      </c>
      <c r="B817" s="215" t="s">
        <v>1069</v>
      </c>
      <c r="C817" s="216" t="s">
        <v>1070</v>
      </c>
      <c r="D817" s="217" t="s">
        <v>380</v>
      </c>
      <c r="E817" s="218" t="n">
        <v>15.2</v>
      </c>
      <c r="F817" s="219"/>
      <c r="G817" s="220" t="n">
        <f aca="false">ROUND(E817*F817,2)</f>
        <v>0</v>
      </c>
      <c r="H817" s="219"/>
      <c r="I817" s="220" t="n">
        <f aca="false">ROUND(E817*H817,2)</f>
        <v>0</v>
      </c>
      <c r="J817" s="219"/>
      <c r="K817" s="220" t="n">
        <f aca="false">ROUND(E817*J817,2)</f>
        <v>0</v>
      </c>
      <c r="L817" s="220" t="n">
        <v>21</v>
      </c>
      <c r="M817" s="220" t="n">
        <f aca="false">G817*(1+L817/100)</f>
        <v>0</v>
      </c>
      <c r="N817" s="220" t="n">
        <v>0</v>
      </c>
      <c r="O817" s="220" t="n">
        <f aca="false">ROUND(E817*N817,2)</f>
        <v>0</v>
      </c>
      <c r="P817" s="220" t="n">
        <v>0.00307</v>
      </c>
      <c r="Q817" s="220" t="n">
        <f aca="false">ROUND(E817*P817,2)</f>
        <v>0.05</v>
      </c>
      <c r="R817" s="220" t="s">
        <v>1041</v>
      </c>
      <c r="S817" s="220" t="s">
        <v>213</v>
      </c>
      <c r="T817" s="221" t="s">
        <v>213</v>
      </c>
      <c r="U817" s="204" t="n">
        <v>0.0529</v>
      </c>
      <c r="V817" s="204" t="n">
        <f aca="false">ROUND(E817*U817,2)</f>
        <v>0.8</v>
      </c>
      <c r="W817" s="204"/>
      <c r="X817" s="204" t="s">
        <v>165</v>
      </c>
      <c r="Y817" s="205"/>
      <c r="Z817" s="205"/>
      <c r="AA817" s="205"/>
      <c r="AB817" s="205"/>
      <c r="AC817" s="205"/>
      <c r="AD817" s="205"/>
      <c r="AE817" s="205"/>
      <c r="AF817" s="205"/>
      <c r="AG817" s="205" t="s">
        <v>920</v>
      </c>
      <c r="AH817" s="205"/>
      <c r="AI817" s="205"/>
      <c r="AJ817" s="205"/>
      <c r="AK817" s="205"/>
      <c r="AL817" s="205"/>
      <c r="AM817" s="205"/>
      <c r="AN817" s="205"/>
      <c r="AO817" s="205"/>
      <c r="AP817" s="205"/>
      <c r="AQ817" s="205"/>
      <c r="AR817" s="205"/>
      <c r="AS817" s="205"/>
      <c r="AT817" s="205"/>
      <c r="AU817" s="205"/>
      <c r="AV817" s="205"/>
      <c r="AW817" s="205"/>
      <c r="AX817" s="205"/>
      <c r="AY817" s="205"/>
      <c r="AZ817" s="205"/>
      <c r="BA817" s="205"/>
      <c r="BB817" s="205"/>
      <c r="BC817" s="205"/>
      <c r="BD817" s="205"/>
      <c r="BE817" s="205"/>
      <c r="BF817" s="205"/>
      <c r="BG817" s="205"/>
      <c r="BH817" s="205"/>
    </row>
    <row r="818" customFormat="false" ht="12.75" hidden="false" customHeight="false" outlineLevel="1" collapsed="false">
      <c r="A818" s="214" t="n">
        <v>198</v>
      </c>
      <c r="B818" s="215" t="s">
        <v>1071</v>
      </c>
      <c r="C818" s="216" t="s">
        <v>1072</v>
      </c>
      <c r="D818" s="217" t="s">
        <v>1073</v>
      </c>
      <c r="E818" s="218" t="n">
        <v>1</v>
      </c>
      <c r="F818" s="219"/>
      <c r="G818" s="220" t="n">
        <f aca="false">ROUND(E818*F818,2)</f>
        <v>0</v>
      </c>
      <c r="H818" s="219"/>
      <c r="I818" s="220" t="n">
        <f aca="false">ROUND(E818*H818,2)</f>
        <v>0</v>
      </c>
      <c r="J818" s="219"/>
      <c r="K818" s="220" t="n">
        <f aca="false">ROUND(E818*J818,2)</f>
        <v>0</v>
      </c>
      <c r="L818" s="220" t="n">
        <v>21</v>
      </c>
      <c r="M818" s="220" t="n">
        <f aca="false">G818*(1+L818/100)</f>
        <v>0</v>
      </c>
      <c r="N818" s="220" t="n">
        <v>0</v>
      </c>
      <c r="O818" s="220" t="n">
        <f aca="false">ROUND(E818*N818,2)</f>
        <v>0</v>
      </c>
      <c r="P818" s="220" t="n">
        <v>0</v>
      </c>
      <c r="Q818" s="220" t="n">
        <f aca="false">ROUND(E818*P818,2)</f>
        <v>0</v>
      </c>
      <c r="R818" s="220"/>
      <c r="S818" s="220" t="s">
        <v>417</v>
      </c>
      <c r="T818" s="221" t="s">
        <v>418</v>
      </c>
      <c r="U818" s="204" t="n">
        <v>0</v>
      </c>
      <c r="V818" s="204" t="n">
        <f aca="false">ROUND(E818*U818,2)</f>
        <v>0</v>
      </c>
      <c r="W818" s="204"/>
      <c r="X818" s="204" t="s">
        <v>424</v>
      </c>
      <c r="Y818" s="205"/>
      <c r="Z818" s="205"/>
      <c r="AA818" s="205"/>
      <c r="AB818" s="205"/>
      <c r="AC818" s="205"/>
      <c r="AD818" s="205"/>
      <c r="AE818" s="205"/>
      <c r="AF818" s="205"/>
      <c r="AG818" s="205" t="s">
        <v>425</v>
      </c>
      <c r="AH818" s="205"/>
      <c r="AI818" s="205"/>
      <c r="AJ818" s="205"/>
      <c r="AK818" s="205"/>
      <c r="AL818" s="205"/>
      <c r="AM818" s="205"/>
      <c r="AN818" s="205"/>
      <c r="AO818" s="205"/>
      <c r="AP818" s="205"/>
      <c r="AQ818" s="205"/>
      <c r="AR818" s="205"/>
      <c r="AS818" s="205"/>
      <c r="AT818" s="205"/>
      <c r="AU818" s="205"/>
      <c r="AV818" s="205"/>
      <c r="AW818" s="205"/>
      <c r="AX818" s="205"/>
      <c r="AY818" s="205"/>
      <c r="AZ818" s="205"/>
      <c r="BA818" s="205"/>
      <c r="BB818" s="205"/>
      <c r="BC818" s="205"/>
      <c r="BD818" s="205"/>
      <c r="BE818" s="205"/>
      <c r="BF818" s="205"/>
      <c r="BG818" s="205"/>
      <c r="BH818" s="205"/>
    </row>
    <row r="819" customFormat="false" ht="12.75" hidden="false" customHeight="false" outlineLevel="1" collapsed="false">
      <c r="A819" s="196" t="n">
        <v>199</v>
      </c>
      <c r="B819" s="197" t="s">
        <v>1074</v>
      </c>
      <c r="C819" s="198" t="s">
        <v>1075</v>
      </c>
      <c r="D819" s="199" t="s">
        <v>261</v>
      </c>
      <c r="E819" s="200" t="n">
        <v>0.51789</v>
      </c>
      <c r="F819" s="201"/>
      <c r="G819" s="202" t="n">
        <f aca="false">ROUND(E819*F819,2)</f>
        <v>0</v>
      </c>
      <c r="H819" s="201"/>
      <c r="I819" s="202" t="n">
        <f aca="false">ROUND(E819*H819,2)</f>
        <v>0</v>
      </c>
      <c r="J819" s="201"/>
      <c r="K819" s="202" t="n">
        <f aca="false">ROUND(E819*J819,2)</f>
        <v>0</v>
      </c>
      <c r="L819" s="202" t="n">
        <v>21</v>
      </c>
      <c r="M819" s="202" t="n">
        <f aca="false">G819*(1+L819/100)</f>
        <v>0</v>
      </c>
      <c r="N819" s="202" t="n">
        <v>0</v>
      </c>
      <c r="O819" s="202" t="n">
        <f aca="false">ROUND(E819*N819,2)</f>
        <v>0</v>
      </c>
      <c r="P819" s="202" t="n">
        <v>0</v>
      </c>
      <c r="Q819" s="202" t="n">
        <f aca="false">ROUND(E819*P819,2)</f>
        <v>0</v>
      </c>
      <c r="R819" s="202" t="s">
        <v>1041</v>
      </c>
      <c r="S819" s="202" t="s">
        <v>213</v>
      </c>
      <c r="T819" s="203" t="s">
        <v>213</v>
      </c>
      <c r="U819" s="204" t="n">
        <v>4.947</v>
      </c>
      <c r="V819" s="204" t="n">
        <f aca="false">ROUND(E819*U819,2)</f>
        <v>2.56</v>
      </c>
      <c r="W819" s="204"/>
      <c r="X819" s="204" t="s">
        <v>905</v>
      </c>
      <c r="Y819" s="205"/>
      <c r="Z819" s="205"/>
      <c r="AA819" s="205"/>
      <c r="AB819" s="205"/>
      <c r="AC819" s="205"/>
      <c r="AD819" s="205"/>
      <c r="AE819" s="205"/>
      <c r="AF819" s="205"/>
      <c r="AG819" s="205" t="s">
        <v>906</v>
      </c>
      <c r="AH819" s="205"/>
      <c r="AI819" s="205"/>
      <c r="AJ819" s="205"/>
      <c r="AK819" s="205"/>
      <c r="AL819" s="205"/>
      <c r="AM819" s="205"/>
      <c r="AN819" s="205"/>
      <c r="AO819" s="205"/>
      <c r="AP819" s="205"/>
      <c r="AQ819" s="205"/>
      <c r="AR819" s="205"/>
      <c r="AS819" s="205"/>
      <c r="AT819" s="205"/>
      <c r="AU819" s="205"/>
      <c r="AV819" s="205"/>
      <c r="AW819" s="205"/>
      <c r="AX819" s="205"/>
      <c r="AY819" s="205"/>
      <c r="AZ819" s="205"/>
      <c r="BA819" s="205"/>
      <c r="BB819" s="205"/>
      <c r="BC819" s="205"/>
      <c r="BD819" s="205"/>
      <c r="BE819" s="205"/>
      <c r="BF819" s="205"/>
      <c r="BG819" s="205"/>
      <c r="BH819" s="205"/>
    </row>
    <row r="820" customFormat="false" ht="12.75" hidden="false" customHeight="true" outlineLevel="1" collapsed="false">
      <c r="A820" s="206"/>
      <c r="B820" s="207"/>
      <c r="C820" s="208" t="s">
        <v>984</v>
      </c>
      <c r="D820" s="208"/>
      <c r="E820" s="208"/>
      <c r="F820" s="208"/>
      <c r="G820" s="208"/>
      <c r="H820" s="204"/>
      <c r="I820" s="204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5"/>
      <c r="Z820" s="205"/>
      <c r="AA820" s="205"/>
      <c r="AB820" s="205"/>
      <c r="AC820" s="205"/>
      <c r="AD820" s="205"/>
      <c r="AE820" s="205"/>
      <c r="AF820" s="205"/>
      <c r="AG820" s="205" t="s">
        <v>216</v>
      </c>
      <c r="AH820" s="205"/>
      <c r="AI820" s="205"/>
      <c r="AJ820" s="205"/>
      <c r="AK820" s="205"/>
      <c r="AL820" s="205"/>
      <c r="AM820" s="205"/>
      <c r="AN820" s="205"/>
      <c r="AO820" s="205"/>
      <c r="AP820" s="205"/>
      <c r="AQ820" s="205"/>
      <c r="AR820" s="205"/>
      <c r="AS820" s="205"/>
      <c r="AT820" s="205"/>
      <c r="AU820" s="205"/>
      <c r="AV820" s="205"/>
      <c r="AW820" s="205"/>
      <c r="AX820" s="205"/>
      <c r="AY820" s="205"/>
      <c r="AZ820" s="205"/>
      <c r="BA820" s="205"/>
      <c r="BB820" s="205"/>
      <c r="BC820" s="205"/>
      <c r="BD820" s="205"/>
      <c r="BE820" s="205"/>
      <c r="BF820" s="205"/>
      <c r="BG820" s="205"/>
      <c r="BH820" s="205"/>
    </row>
    <row r="821" customFormat="false" ht="12.75" hidden="false" customHeight="false" outlineLevel="0" collapsed="false">
      <c r="A821" s="188" t="s">
        <v>207</v>
      </c>
      <c r="B821" s="189" t="s">
        <v>125</v>
      </c>
      <c r="C821" s="190" t="s">
        <v>126</v>
      </c>
      <c r="D821" s="191"/>
      <c r="E821" s="192"/>
      <c r="F821" s="193"/>
      <c r="G821" s="193" t="n">
        <f aca="false">SUMIF(AG822:AG833,"&lt;&gt;NOR",G822:G833)</f>
        <v>0</v>
      </c>
      <c r="H821" s="193"/>
      <c r="I821" s="193" t="n">
        <f aca="false">SUM(I822:I833)</f>
        <v>0</v>
      </c>
      <c r="J821" s="193"/>
      <c r="K821" s="193" t="n">
        <f aca="false">SUM(K822:K833)</f>
        <v>0</v>
      </c>
      <c r="L821" s="193"/>
      <c r="M821" s="193" t="n">
        <f aca="false">SUM(M822:M833)</f>
        <v>0</v>
      </c>
      <c r="N821" s="193"/>
      <c r="O821" s="193" t="n">
        <f aca="false">SUM(O822:O833)</f>
        <v>1.31</v>
      </c>
      <c r="P821" s="193"/>
      <c r="Q821" s="193" t="n">
        <f aca="false">SUM(Q822:Q833)</f>
        <v>0</v>
      </c>
      <c r="R821" s="193"/>
      <c r="S821" s="193"/>
      <c r="T821" s="194"/>
      <c r="U821" s="195"/>
      <c r="V821" s="195" t="n">
        <f aca="false">SUM(V822:V833)</f>
        <v>72.91</v>
      </c>
      <c r="W821" s="195"/>
      <c r="X821" s="195"/>
      <c r="AG821" s="0" t="s">
        <v>208</v>
      </c>
    </row>
    <row r="822" customFormat="false" ht="12.75" hidden="false" customHeight="false" outlineLevel="1" collapsed="false">
      <c r="A822" s="196" t="n">
        <v>200</v>
      </c>
      <c r="B822" s="197" t="s">
        <v>1076</v>
      </c>
      <c r="C822" s="198" t="s">
        <v>1077</v>
      </c>
      <c r="D822" s="199" t="s">
        <v>380</v>
      </c>
      <c r="E822" s="200" t="n">
        <v>5.2</v>
      </c>
      <c r="F822" s="201"/>
      <c r="G822" s="202" t="n">
        <f aca="false">ROUND(E822*F822,2)</f>
        <v>0</v>
      </c>
      <c r="H822" s="201"/>
      <c r="I822" s="202" t="n">
        <f aca="false">ROUND(E822*H822,2)</f>
        <v>0</v>
      </c>
      <c r="J822" s="201"/>
      <c r="K822" s="202" t="n">
        <f aca="false">ROUND(E822*J822,2)</f>
        <v>0</v>
      </c>
      <c r="L822" s="202" t="n">
        <v>21</v>
      </c>
      <c r="M822" s="202" t="n">
        <f aca="false">G822*(1+L822/100)</f>
        <v>0</v>
      </c>
      <c r="N822" s="202" t="n">
        <v>0.00256</v>
      </c>
      <c r="O822" s="202" t="n">
        <f aca="false">ROUND(E822*N822,2)</f>
        <v>0.01</v>
      </c>
      <c r="P822" s="202" t="n">
        <v>0</v>
      </c>
      <c r="Q822" s="202" t="n">
        <f aca="false">ROUND(E822*P822,2)</f>
        <v>0</v>
      </c>
      <c r="R822" s="202" t="s">
        <v>889</v>
      </c>
      <c r="S822" s="202" t="s">
        <v>213</v>
      </c>
      <c r="T822" s="203" t="s">
        <v>213</v>
      </c>
      <c r="U822" s="204" t="n">
        <v>0.32</v>
      </c>
      <c r="V822" s="204" t="n">
        <f aca="false">ROUND(E822*U822,2)</f>
        <v>1.66</v>
      </c>
      <c r="W822" s="204"/>
      <c r="X822" s="204" t="s">
        <v>165</v>
      </c>
      <c r="Y822" s="205"/>
      <c r="Z822" s="205"/>
      <c r="AA822" s="205"/>
      <c r="AB822" s="205"/>
      <c r="AC822" s="205"/>
      <c r="AD822" s="205"/>
      <c r="AE822" s="205"/>
      <c r="AF822" s="205"/>
      <c r="AG822" s="205" t="s">
        <v>920</v>
      </c>
      <c r="AH822" s="205"/>
      <c r="AI822" s="205"/>
      <c r="AJ822" s="205"/>
      <c r="AK822" s="205"/>
      <c r="AL822" s="205"/>
      <c r="AM822" s="205"/>
      <c r="AN822" s="205"/>
      <c r="AO822" s="205"/>
      <c r="AP822" s="205"/>
      <c r="AQ822" s="205"/>
      <c r="AR822" s="205"/>
      <c r="AS822" s="205"/>
      <c r="AT822" s="205"/>
      <c r="AU822" s="205"/>
      <c r="AV822" s="205"/>
      <c r="AW822" s="205"/>
      <c r="AX822" s="205"/>
      <c r="AY822" s="205"/>
      <c r="AZ822" s="205"/>
      <c r="BA822" s="205"/>
      <c r="BB822" s="205"/>
      <c r="BC822" s="205"/>
      <c r="BD822" s="205"/>
      <c r="BE822" s="205"/>
      <c r="BF822" s="205"/>
      <c r="BG822" s="205"/>
      <c r="BH822" s="205"/>
    </row>
    <row r="823" customFormat="false" ht="12.75" hidden="false" customHeight="true" outlineLevel="1" collapsed="false">
      <c r="A823" s="206"/>
      <c r="B823" s="207"/>
      <c r="C823" s="222" t="s">
        <v>1078</v>
      </c>
      <c r="D823" s="222"/>
      <c r="E823" s="222"/>
      <c r="F823" s="222"/>
      <c r="G823" s="222"/>
      <c r="H823" s="204"/>
      <c r="I823" s="204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5"/>
      <c r="Z823" s="205"/>
      <c r="AA823" s="205"/>
      <c r="AB823" s="205"/>
      <c r="AC823" s="205"/>
      <c r="AD823" s="205"/>
      <c r="AE823" s="205"/>
      <c r="AF823" s="205"/>
      <c r="AG823" s="205" t="s">
        <v>217</v>
      </c>
      <c r="AH823" s="205"/>
      <c r="AI823" s="205"/>
      <c r="AJ823" s="205"/>
      <c r="AK823" s="205"/>
      <c r="AL823" s="205"/>
      <c r="AM823" s="205"/>
      <c r="AN823" s="205"/>
      <c r="AO823" s="205"/>
      <c r="AP823" s="205"/>
      <c r="AQ823" s="205"/>
      <c r="AR823" s="205"/>
      <c r="AS823" s="205"/>
      <c r="AT823" s="205"/>
      <c r="AU823" s="205"/>
      <c r="AV823" s="205"/>
      <c r="AW823" s="205"/>
      <c r="AX823" s="205"/>
      <c r="AY823" s="205"/>
      <c r="AZ823" s="205"/>
      <c r="BA823" s="205"/>
      <c r="BB823" s="205"/>
      <c r="BC823" s="205"/>
      <c r="BD823" s="205"/>
      <c r="BE823" s="205"/>
      <c r="BF823" s="205"/>
      <c r="BG823" s="205"/>
      <c r="BH823" s="205"/>
    </row>
    <row r="824" customFormat="false" ht="12.75" hidden="false" customHeight="false" outlineLevel="1" collapsed="false">
      <c r="A824" s="196" t="n">
        <v>201</v>
      </c>
      <c r="B824" s="197" t="s">
        <v>1079</v>
      </c>
      <c r="C824" s="198" t="s">
        <v>1080</v>
      </c>
      <c r="D824" s="199" t="s">
        <v>380</v>
      </c>
      <c r="E824" s="200" t="n">
        <v>15.2</v>
      </c>
      <c r="F824" s="201"/>
      <c r="G824" s="202" t="n">
        <f aca="false">ROUND(E824*F824,2)</f>
        <v>0</v>
      </c>
      <c r="H824" s="201"/>
      <c r="I824" s="202" t="n">
        <f aca="false">ROUND(E824*H824,2)</f>
        <v>0</v>
      </c>
      <c r="J824" s="201"/>
      <c r="K824" s="202" t="n">
        <f aca="false">ROUND(E824*J824,2)</f>
        <v>0</v>
      </c>
      <c r="L824" s="202" t="n">
        <v>21</v>
      </c>
      <c r="M824" s="202" t="n">
        <f aca="false">G824*(1+L824/100)</f>
        <v>0</v>
      </c>
      <c r="N824" s="202" t="n">
        <v>0.00256</v>
      </c>
      <c r="O824" s="202" t="n">
        <f aca="false">ROUND(E824*N824,2)</f>
        <v>0.04</v>
      </c>
      <c r="P824" s="202" t="n">
        <v>0</v>
      </c>
      <c r="Q824" s="202" t="n">
        <f aca="false">ROUND(E824*P824,2)</f>
        <v>0</v>
      </c>
      <c r="R824" s="202" t="s">
        <v>889</v>
      </c>
      <c r="S824" s="202" t="s">
        <v>213</v>
      </c>
      <c r="T824" s="203" t="s">
        <v>213</v>
      </c>
      <c r="U824" s="204" t="n">
        <v>0.49</v>
      </c>
      <c r="V824" s="204" t="n">
        <f aca="false">ROUND(E824*U824,2)</f>
        <v>7.45</v>
      </c>
      <c r="W824" s="204"/>
      <c r="X824" s="204" t="s">
        <v>165</v>
      </c>
      <c r="Y824" s="205"/>
      <c r="Z824" s="205"/>
      <c r="AA824" s="205"/>
      <c r="AB824" s="205"/>
      <c r="AC824" s="205"/>
      <c r="AD824" s="205"/>
      <c r="AE824" s="205"/>
      <c r="AF824" s="205"/>
      <c r="AG824" s="205" t="s">
        <v>920</v>
      </c>
      <c r="AH824" s="205"/>
      <c r="AI824" s="205"/>
      <c r="AJ824" s="205"/>
      <c r="AK824" s="205"/>
      <c r="AL824" s="205"/>
      <c r="AM824" s="205"/>
      <c r="AN824" s="205"/>
      <c r="AO824" s="205"/>
      <c r="AP824" s="205"/>
      <c r="AQ824" s="205"/>
      <c r="AR824" s="205"/>
      <c r="AS824" s="205"/>
      <c r="AT824" s="205"/>
      <c r="AU824" s="205"/>
      <c r="AV824" s="205"/>
      <c r="AW824" s="205"/>
      <c r="AX824" s="205"/>
      <c r="AY824" s="205"/>
      <c r="AZ824" s="205"/>
      <c r="BA824" s="205"/>
      <c r="BB824" s="205"/>
      <c r="BC824" s="205"/>
      <c r="BD824" s="205"/>
      <c r="BE824" s="205"/>
      <c r="BF824" s="205"/>
      <c r="BG824" s="205"/>
      <c r="BH824" s="205"/>
    </row>
    <row r="825" customFormat="false" ht="12.75" hidden="false" customHeight="true" outlineLevel="1" collapsed="false">
      <c r="A825" s="206"/>
      <c r="B825" s="207"/>
      <c r="C825" s="222" t="s">
        <v>1078</v>
      </c>
      <c r="D825" s="222"/>
      <c r="E825" s="222"/>
      <c r="F825" s="222"/>
      <c r="G825" s="222"/>
      <c r="H825" s="204"/>
      <c r="I825" s="204"/>
      <c r="J825" s="204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5"/>
      <c r="Z825" s="205"/>
      <c r="AA825" s="205"/>
      <c r="AB825" s="205"/>
      <c r="AC825" s="205"/>
      <c r="AD825" s="205"/>
      <c r="AE825" s="205"/>
      <c r="AF825" s="205"/>
      <c r="AG825" s="205" t="s">
        <v>217</v>
      </c>
      <c r="AH825" s="205"/>
      <c r="AI825" s="205"/>
      <c r="AJ825" s="205"/>
      <c r="AK825" s="205"/>
      <c r="AL825" s="205"/>
      <c r="AM825" s="205"/>
      <c r="AN825" s="205"/>
      <c r="AO825" s="205"/>
      <c r="AP825" s="205"/>
      <c r="AQ825" s="205"/>
      <c r="AR825" s="205"/>
      <c r="AS825" s="205"/>
      <c r="AT825" s="205"/>
      <c r="AU825" s="205"/>
      <c r="AV825" s="205"/>
      <c r="AW825" s="205"/>
      <c r="AX825" s="205"/>
      <c r="AY825" s="205"/>
      <c r="AZ825" s="205"/>
      <c r="BA825" s="205"/>
      <c r="BB825" s="205"/>
      <c r="BC825" s="205"/>
      <c r="BD825" s="205"/>
      <c r="BE825" s="205"/>
      <c r="BF825" s="205"/>
      <c r="BG825" s="205"/>
      <c r="BH825" s="205"/>
    </row>
    <row r="826" customFormat="false" ht="12.75" hidden="false" customHeight="false" outlineLevel="1" collapsed="false">
      <c r="A826" s="206"/>
      <c r="B826" s="207"/>
      <c r="C826" s="210" t="s">
        <v>1061</v>
      </c>
      <c r="D826" s="211"/>
      <c r="E826" s="212"/>
      <c r="F826" s="204"/>
      <c r="G826" s="204"/>
      <c r="H826" s="204"/>
      <c r="I826" s="204"/>
      <c r="J826" s="204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5"/>
      <c r="Z826" s="205"/>
      <c r="AA826" s="205"/>
      <c r="AB826" s="205"/>
      <c r="AC826" s="205"/>
      <c r="AD826" s="205"/>
      <c r="AE826" s="205"/>
      <c r="AF826" s="205"/>
      <c r="AG826" s="205" t="s">
        <v>220</v>
      </c>
      <c r="AH826" s="205" t="n">
        <v>0</v>
      </c>
      <c r="AI826" s="205"/>
      <c r="AJ826" s="205"/>
      <c r="AK826" s="205"/>
      <c r="AL826" s="205"/>
      <c r="AM826" s="205"/>
      <c r="AN826" s="205"/>
      <c r="AO826" s="205"/>
      <c r="AP826" s="205"/>
      <c r="AQ826" s="205"/>
      <c r="AR826" s="205"/>
      <c r="AS826" s="205"/>
      <c r="AT826" s="205"/>
      <c r="AU826" s="205"/>
      <c r="AV826" s="205"/>
      <c r="AW826" s="205"/>
      <c r="AX826" s="205"/>
      <c r="AY826" s="205"/>
      <c r="AZ826" s="205"/>
      <c r="BA826" s="205"/>
      <c r="BB826" s="205"/>
      <c r="BC826" s="205"/>
      <c r="BD826" s="205"/>
      <c r="BE826" s="205"/>
      <c r="BF826" s="205"/>
      <c r="BG826" s="205"/>
      <c r="BH826" s="205"/>
    </row>
    <row r="827" customFormat="false" ht="12.75" hidden="false" customHeight="false" outlineLevel="1" collapsed="false">
      <c r="A827" s="206"/>
      <c r="B827" s="207"/>
      <c r="C827" s="210" t="s">
        <v>593</v>
      </c>
      <c r="D827" s="211"/>
      <c r="E827" s="212" t="n">
        <v>15.2</v>
      </c>
      <c r="F827" s="204"/>
      <c r="G827" s="204"/>
      <c r="H827" s="204"/>
      <c r="I827" s="204"/>
      <c r="J827" s="204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5"/>
      <c r="Z827" s="205"/>
      <c r="AA827" s="205"/>
      <c r="AB827" s="205"/>
      <c r="AC827" s="205"/>
      <c r="AD827" s="205"/>
      <c r="AE827" s="205"/>
      <c r="AF827" s="205"/>
      <c r="AG827" s="205" t="s">
        <v>220</v>
      </c>
      <c r="AH827" s="205" t="n">
        <v>0</v>
      </c>
      <c r="AI827" s="205"/>
      <c r="AJ827" s="205"/>
      <c r="AK827" s="205"/>
      <c r="AL827" s="205"/>
      <c r="AM827" s="205"/>
      <c r="AN827" s="205"/>
      <c r="AO827" s="205"/>
      <c r="AP827" s="205"/>
      <c r="AQ827" s="205"/>
      <c r="AR827" s="205"/>
      <c r="AS827" s="205"/>
      <c r="AT827" s="205"/>
      <c r="AU827" s="205"/>
      <c r="AV827" s="205"/>
      <c r="AW827" s="205"/>
      <c r="AX827" s="205"/>
      <c r="AY827" s="205"/>
      <c r="AZ827" s="205"/>
      <c r="BA827" s="205"/>
      <c r="BB827" s="205"/>
      <c r="BC827" s="205"/>
      <c r="BD827" s="205"/>
      <c r="BE827" s="205"/>
      <c r="BF827" s="205"/>
      <c r="BG827" s="205"/>
      <c r="BH827" s="205"/>
    </row>
    <row r="828" customFormat="false" ht="22.5" hidden="false" customHeight="false" outlineLevel="1" collapsed="false">
      <c r="A828" s="196" t="n">
        <v>202</v>
      </c>
      <c r="B828" s="197" t="s">
        <v>1081</v>
      </c>
      <c r="C828" s="198" t="s">
        <v>1082</v>
      </c>
      <c r="D828" s="199" t="s">
        <v>294</v>
      </c>
      <c r="E828" s="200" t="n">
        <v>79.65</v>
      </c>
      <c r="F828" s="201"/>
      <c r="G828" s="202" t="n">
        <f aca="false">ROUND(E828*F828,2)</f>
        <v>0</v>
      </c>
      <c r="H828" s="201"/>
      <c r="I828" s="202" t="n">
        <f aca="false">ROUND(E828*H828,2)</f>
        <v>0</v>
      </c>
      <c r="J828" s="201"/>
      <c r="K828" s="202" t="n">
        <f aca="false">ROUND(E828*J828,2)</f>
        <v>0</v>
      </c>
      <c r="L828" s="202" t="n">
        <v>21</v>
      </c>
      <c r="M828" s="202" t="n">
        <f aca="false">G828*(1+L828/100)</f>
        <v>0</v>
      </c>
      <c r="N828" s="202" t="n">
        <v>0.01578</v>
      </c>
      <c r="O828" s="202" t="n">
        <f aca="false">ROUND(E828*N828,2)</f>
        <v>1.26</v>
      </c>
      <c r="P828" s="202" t="n">
        <v>0</v>
      </c>
      <c r="Q828" s="202" t="n">
        <f aca="false">ROUND(E828*P828,2)</f>
        <v>0</v>
      </c>
      <c r="R828" s="202" t="s">
        <v>898</v>
      </c>
      <c r="S828" s="202" t="s">
        <v>213</v>
      </c>
      <c r="T828" s="203" t="s">
        <v>213</v>
      </c>
      <c r="U828" s="204" t="n">
        <v>0.79931</v>
      </c>
      <c r="V828" s="204" t="n">
        <f aca="false">ROUND(E828*U828,2)</f>
        <v>63.67</v>
      </c>
      <c r="W828" s="204"/>
      <c r="X828" s="204" t="s">
        <v>228</v>
      </c>
      <c r="Y828" s="205"/>
      <c r="Z828" s="205"/>
      <c r="AA828" s="205"/>
      <c r="AB828" s="205"/>
      <c r="AC828" s="205"/>
      <c r="AD828" s="205"/>
      <c r="AE828" s="205"/>
      <c r="AF828" s="205"/>
      <c r="AG828" s="205" t="s">
        <v>1020</v>
      </c>
      <c r="AH828" s="205"/>
      <c r="AI828" s="205"/>
      <c r="AJ828" s="205"/>
      <c r="AK828" s="205"/>
      <c r="AL828" s="205"/>
      <c r="AM828" s="205"/>
      <c r="AN828" s="205"/>
      <c r="AO828" s="205"/>
      <c r="AP828" s="205"/>
      <c r="AQ828" s="205"/>
      <c r="AR828" s="205"/>
      <c r="AS828" s="205"/>
      <c r="AT828" s="205"/>
      <c r="AU828" s="205"/>
      <c r="AV828" s="205"/>
      <c r="AW828" s="205"/>
      <c r="AX828" s="205"/>
      <c r="AY828" s="205"/>
      <c r="AZ828" s="205"/>
      <c r="BA828" s="205"/>
      <c r="BB828" s="205"/>
      <c r="BC828" s="205"/>
      <c r="BD828" s="205"/>
      <c r="BE828" s="205"/>
      <c r="BF828" s="205"/>
      <c r="BG828" s="205"/>
      <c r="BH828" s="205"/>
    </row>
    <row r="829" customFormat="false" ht="22.5" hidden="false" customHeight="true" outlineLevel="1" collapsed="false">
      <c r="A829" s="206"/>
      <c r="B829" s="207"/>
      <c r="C829" s="222" t="s">
        <v>1083</v>
      </c>
      <c r="D829" s="222"/>
      <c r="E829" s="222"/>
      <c r="F829" s="222"/>
      <c r="G829" s="222"/>
      <c r="H829" s="204"/>
      <c r="I829" s="204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5"/>
      <c r="Z829" s="205"/>
      <c r="AA829" s="205"/>
      <c r="AB829" s="205"/>
      <c r="AC829" s="205"/>
      <c r="AD829" s="205"/>
      <c r="AE829" s="205"/>
      <c r="AF829" s="205"/>
      <c r="AG829" s="205" t="s">
        <v>217</v>
      </c>
      <c r="AH829" s="205"/>
      <c r="AI829" s="205"/>
      <c r="AJ829" s="205"/>
      <c r="AK829" s="205"/>
      <c r="AL829" s="205"/>
      <c r="AM829" s="205"/>
      <c r="AN829" s="205"/>
      <c r="AO829" s="205"/>
      <c r="AP829" s="205"/>
      <c r="AQ829" s="205"/>
      <c r="AR829" s="205"/>
      <c r="AS829" s="205"/>
      <c r="AT829" s="205"/>
      <c r="AU829" s="205"/>
      <c r="AV829" s="205"/>
      <c r="AW829" s="205"/>
      <c r="AX829" s="205"/>
      <c r="AY829" s="205"/>
      <c r="AZ829" s="205"/>
      <c r="BA829" s="213" t="str">
        <f aca="false">C829</f>
        <v>Zastřešení valbových, stanových a mansardových střech. Pokrytí hřebenu hřebenáči (1 m hřebenu/10 m2 střechy).  Založení u okapu (2 m/10 m2 střechy). Protisněhová zábrana (2 kusy/10 m2). Výlez na střechu (1 kus/100 m2).</v>
      </c>
      <c r="BB829" s="205"/>
      <c r="BC829" s="205"/>
      <c r="BD829" s="205"/>
      <c r="BE829" s="205"/>
      <c r="BF829" s="205"/>
      <c r="BG829" s="205"/>
      <c r="BH829" s="205"/>
    </row>
    <row r="830" customFormat="false" ht="12.75" hidden="false" customHeight="false" outlineLevel="1" collapsed="false">
      <c r="A830" s="206"/>
      <c r="B830" s="207"/>
      <c r="C830" s="210" t="s">
        <v>438</v>
      </c>
      <c r="D830" s="211"/>
      <c r="E830" s="212"/>
      <c r="F830" s="204"/>
      <c r="G830" s="204"/>
      <c r="H830" s="204"/>
      <c r="I830" s="204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5"/>
      <c r="Z830" s="205"/>
      <c r="AA830" s="205"/>
      <c r="AB830" s="205"/>
      <c r="AC830" s="205"/>
      <c r="AD830" s="205"/>
      <c r="AE830" s="205"/>
      <c r="AF830" s="205"/>
      <c r="AG830" s="205" t="s">
        <v>220</v>
      </c>
      <c r="AH830" s="205" t="n">
        <v>0</v>
      </c>
      <c r="AI830" s="205"/>
      <c r="AJ830" s="205"/>
      <c r="AK830" s="205"/>
      <c r="AL830" s="205"/>
      <c r="AM830" s="205"/>
      <c r="AN830" s="205"/>
      <c r="AO830" s="205"/>
      <c r="AP830" s="205"/>
      <c r="AQ830" s="205"/>
      <c r="AR830" s="205"/>
      <c r="AS830" s="205"/>
      <c r="AT830" s="205"/>
      <c r="AU830" s="205"/>
      <c r="AV830" s="205"/>
      <c r="AW830" s="205"/>
      <c r="AX830" s="205"/>
      <c r="AY830" s="205"/>
      <c r="AZ830" s="205"/>
      <c r="BA830" s="205"/>
      <c r="BB830" s="205"/>
      <c r="BC830" s="205"/>
      <c r="BD830" s="205"/>
      <c r="BE830" s="205"/>
      <c r="BF830" s="205"/>
      <c r="BG830" s="205"/>
      <c r="BH830" s="205"/>
    </row>
    <row r="831" customFormat="false" ht="12.75" hidden="false" customHeight="false" outlineLevel="1" collapsed="false">
      <c r="A831" s="206"/>
      <c r="B831" s="207"/>
      <c r="C831" s="210" t="s">
        <v>439</v>
      </c>
      <c r="D831" s="211"/>
      <c r="E831" s="212" t="n">
        <v>79.65</v>
      </c>
      <c r="F831" s="204"/>
      <c r="G831" s="204"/>
      <c r="H831" s="204"/>
      <c r="I831" s="204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5"/>
      <c r="Z831" s="205"/>
      <c r="AA831" s="205"/>
      <c r="AB831" s="205"/>
      <c r="AC831" s="205"/>
      <c r="AD831" s="205"/>
      <c r="AE831" s="205"/>
      <c r="AF831" s="205"/>
      <c r="AG831" s="205" t="s">
        <v>220</v>
      </c>
      <c r="AH831" s="205" t="n">
        <v>0</v>
      </c>
      <c r="AI831" s="205"/>
      <c r="AJ831" s="205"/>
      <c r="AK831" s="205"/>
      <c r="AL831" s="205"/>
      <c r="AM831" s="205"/>
      <c r="AN831" s="205"/>
      <c r="AO831" s="205"/>
      <c r="AP831" s="205"/>
      <c r="AQ831" s="205"/>
      <c r="AR831" s="205"/>
      <c r="AS831" s="205"/>
      <c r="AT831" s="205"/>
      <c r="AU831" s="205"/>
      <c r="AV831" s="205"/>
      <c r="AW831" s="205"/>
      <c r="AX831" s="205"/>
      <c r="AY831" s="205"/>
      <c r="AZ831" s="205"/>
      <c r="BA831" s="205"/>
      <c r="BB831" s="205"/>
      <c r="BC831" s="205"/>
      <c r="BD831" s="205"/>
      <c r="BE831" s="205"/>
      <c r="BF831" s="205"/>
      <c r="BG831" s="205"/>
      <c r="BH831" s="205"/>
    </row>
    <row r="832" customFormat="false" ht="12.75" hidden="false" customHeight="false" outlineLevel="1" collapsed="false">
      <c r="A832" s="196" t="n">
        <v>203</v>
      </c>
      <c r="B832" s="197" t="s">
        <v>1084</v>
      </c>
      <c r="C832" s="198" t="s">
        <v>1085</v>
      </c>
      <c r="D832" s="199" t="s">
        <v>261</v>
      </c>
      <c r="E832" s="200" t="n">
        <v>0.05222</v>
      </c>
      <c r="F832" s="201"/>
      <c r="G832" s="202" t="n">
        <f aca="false">ROUND(E832*F832,2)</f>
        <v>0</v>
      </c>
      <c r="H832" s="201"/>
      <c r="I832" s="202" t="n">
        <f aca="false">ROUND(E832*H832,2)</f>
        <v>0</v>
      </c>
      <c r="J832" s="201"/>
      <c r="K832" s="202" t="n">
        <f aca="false">ROUND(E832*J832,2)</f>
        <v>0</v>
      </c>
      <c r="L832" s="202" t="n">
        <v>21</v>
      </c>
      <c r="M832" s="202" t="n">
        <f aca="false">G832*(1+L832/100)</f>
        <v>0</v>
      </c>
      <c r="N832" s="202" t="n">
        <v>0</v>
      </c>
      <c r="O832" s="202" t="n">
        <f aca="false">ROUND(E832*N832,2)</f>
        <v>0</v>
      </c>
      <c r="P832" s="202" t="n">
        <v>0</v>
      </c>
      <c r="Q832" s="202" t="n">
        <f aca="false">ROUND(E832*P832,2)</f>
        <v>0</v>
      </c>
      <c r="R832" s="202" t="s">
        <v>889</v>
      </c>
      <c r="S832" s="202" t="s">
        <v>213</v>
      </c>
      <c r="T832" s="203" t="s">
        <v>213</v>
      </c>
      <c r="U832" s="204" t="n">
        <v>2.557</v>
      </c>
      <c r="V832" s="204" t="n">
        <f aca="false">ROUND(E832*U832,2)</f>
        <v>0.13</v>
      </c>
      <c r="W832" s="204"/>
      <c r="X832" s="204" t="s">
        <v>905</v>
      </c>
      <c r="Y832" s="205"/>
      <c r="Z832" s="205"/>
      <c r="AA832" s="205"/>
      <c r="AB832" s="205"/>
      <c r="AC832" s="205"/>
      <c r="AD832" s="205"/>
      <c r="AE832" s="205"/>
      <c r="AF832" s="205"/>
      <c r="AG832" s="205" t="s">
        <v>906</v>
      </c>
      <c r="AH832" s="205"/>
      <c r="AI832" s="205"/>
      <c r="AJ832" s="205"/>
      <c r="AK832" s="205"/>
      <c r="AL832" s="205"/>
      <c r="AM832" s="205"/>
      <c r="AN832" s="205"/>
      <c r="AO832" s="205"/>
      <c r="AP832" s="205"/>
      <c r="AQ832" s="205"/>
      <c r="AR832" s="205"/>
      <c r="AS832" s="205"/>
      <c r="AT832" s="205"/>
      <c r="AU832" s="205"/>
      <c r="AV832" s="205"/>
      <c r="AW832" s="205"/>
      <c r="AX832" s="205"/>
      <c r="AY832" s="205"/>
      <c r="AZ832" s="205"/>
      <c r="BA832" s="205"/>
      <c r="BB832" s="205"/>
      <c r="BC832" s="205"/>
      <c r="BD832" s="205"/>
      <c r="BE832" s="205"/>
      <c r="BF832" s="205"/>
      <c r="BG832" s="205"/>
      <c r="BH832" s="205"/>
    </row>
    <row r="833" customFormat="false" ht="12.75" hidden="false" customHeight="true" outlineLevel="1" collapsed="false">
      <c r="A833" s="206"/>
      <c r="B833" s="207"/>
      <c r="C833" s="208" t="s">
        <v>984</v>
      </c>
      <c r="D833" s="208"/>
      <c r="E833" s="208"/>
      <c r="F833" s="208"/>
      <c r="G833" s="208"/>
      <c r="H833" s="204"/>
      <c r="I833" s="204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5"/>
      <c r="Z833" s="205"/>
      <c r="AA833" s="205"/>
      <c r="AB833" s="205"/>
      <c r="AC833" s="205"/>
      <c r="AD833" s="205"/>
      <c r="AE833" s="205"/>
      <c r="AF833" s="205"/>
      <c r="AG833" s="205" t="s">
        <v>216</v>
      </c>
      <c r="AH833" s="205"/>
      <c r="AI833" s="205"/>
      <c r="AJ833" s="205"/>
      <c r="AK833" s="205"/>
      <c r="AL833" s="205"/>
      <c r="AM833" s="205"/>
      <c r="AN833" s="205"/>
      <c r="AO833" s="205"/>
      <c r="AP833" s="205"/>
      <c r="AQ833" s="205"/>
      <c r="AR833" s="205"/>
      <c r="AS833" s="205"/>
      <c r="AT833" s="205"/>
      <c r="AU833" s="205"/>
      <c r="AV833" s="205"/>
      <c r="AW833" s="205"/>
      <c r="AX833" s="205"/>
      <c r="AY833" s="205"/>
      <c r="AZ833" s="205"/>
      <c r="BA833" s="205"/>
      <c r="BB833" s="205"/>
      <c r="BC833" s="205"/>
      <c r="BD833" s="205"/>
      <c r="BE833" s="205"/>
      <c r="BF833" s="205"/>
      <c r="BG833" s="205"/>
      <c r="BH833" s="205"/>
    </row>
    <row r="834" customFormat="false" ht="12.75" hidden="false" customHeight="false" outlineLevel="0" collapsed="false">
      <c r="A834" s="188" t="s">
        <v>207</v>
      </c>
      <c r="B834" s="189" t="s">
        <v>127</v>
      </c>
      <c r="C834" s="190" t="s">
        <v>128</v>
      </c>
      <c r="D834" s="191"/>
      <c r="E834" s="192"/>
      <c r="F834" s="193"/>
      <c r="G834" s="193" t="n">
        <f aca="false">SUMIF(AG835:AG842,"&lt;&gt;NOR",G835:G842)</f>
        <v>0</v>
      </c>
      <c r="H834" s="193"/>
      <c r="I834" s="193" t="n">
        <f aca="false">SUM(I835:I842)</f>
        <v>0</v>
      </c>
      <c r="J834" s="193"/>
      <c r="K834" s="193" t="n">
        <f aca="false">SUM(K835:K842)</f>
        <v>0</v>
      </c>
      <c r="L834" s="193"/>
      <c r="M834" s="193" t="n">
        <f aca="false">SUM(M835:M842)</f>
        <v>0</v>
      </c>
      <c r="N834" s="193"/>
      <c r="O834" s="193" t="n">
        <f aca="false">SUM(O835:O842)</f>
        <v>0.16</v>
      </c>
      <c r="P834" s="193"/>
      <c r="Q834" s="193" t="n">
        <f aca="false">SUM(Q835:Q842)</f>
        <v>0</v>
      </c>
      <c r="R834" s="193"/>
      <c r="S834" s="193"/>
      <c r="T834" s="194"/>
      <c r="U834" s="195"/>
      <c r="V834" s="195" t="n">
        <f aca="false">SUM(V835:V842)</f>
        <v>15.03</v>
      </c>
      <c r="W834" s="195"/>
      <c r="X834" s="195"/>
      <c r="AG834" s="0" t="s">
        <v>208</v>
      </c>
    </row>
    <row r="835" customFormat="false" ht="22.5" hidden="false" customHeight="false" outlineLevel="1" collapsed="false">
      <c r="A835" s="214" t="n">
        <v>204</v>
      </c>
      <c r="B835" s="215" t="s">
        <v>1086</v>
      </c>
      <c r="C835" s="216" t="s">
        <v>1087</v>
      </c>
      <c r="D835" s="217" t="s">
        <v>343</v>
      </c>
      <c r="E835" s="218" t="n">
        <v>5</v>
      </c>
      <c r="F835" s="219"/>
      <c r="G835" s="220" t="n">
        <f aca="false">ROUND(E835*F835,2)</f>
        <v>0</v>
      </c>
      <c r="H835" s="219"/>
      <c r="I835" s="220" t="n">
        <f aca="false">ROUND(E835*H835,2)</f>
        <v>0</v>
      </c>
      <c r="J835" s="219"/>
      <c r="K835" s="220" t="n">
        <f aca="false">ROUND(E835*J835,2)</f>
        <v>0</v>
      </c>
      <c r="L835" s="220" t="n">
        <v>21</v>
      </c>
      <c r="M835" s="220" t="n">
        <f aca="false">G835*(1+L835/100)</f>
        <v>0</v>
      </c>
      <c r="N835" s="220" t="n">
        <v>0</v>
      </c>
      <c r="O835" s="220" t="n">
        <f aca="false">ROUND(E835*N835,2)</f>
        <v>0</v>
      </c>
      <c r="P835" s="220" t="n">
        <v>0</v>
      </c>
      <c r="Q835" s="220" t="n">
        <f aca="false">ROUND(E835*P835,2)</f>
        <v>0</v>
      </c>
      <c r="R835" s="220" t="s">
        <v>1012</v>
      </c>
      <c r="S835" s="220" t="s">
        <v>213</v>
      </c>
      <c r="T835" s="221" t="s">
        <v>213</v>
      </c>
      <c r="U835" s="204" t="n">
        <v>1.5</v>
      </c>
      <c r="V835" s="204" t="n">
        <f aca="false">ROUND(E835*U835,2)</f>
        <v>7.5</v>
      </c>
      <c r="W835" s="204"/>
      <c r="X835" s="204" t="s">
        <v>165</v>
      </c>
      <c r="Y835" s="205"/>
      <c r="Z835" s="205"/>
      <c r="AA835" s="205"/>
      <c r="AB835" s="205"/>
      <c r="AC835" s="205"/>
      <c r="AD835" s="205"/>
      <c r="AE835" s="205"/>
      <c r="AF835" s="205"/>
      <c r="AG835" s="205" t="s">
        <v>920</v>
      </c>
      <c r="AH835" s="205"/>
      <c r="AI835" s="205"/>
      <c r="AJ835" s="205"/>
      <c r="AK835" s="205"/>
      <c r="AL835" s="205"/>
      <c r="AM835" s="205"/>
      <c r="AN835" s="205"/>
      <c r="AO835" s="205"/>
      <c r="AP835" s="205"/>
      <c r="AQ835" s="205"/>
      <c r="AR835" s="205"/>
      <c r="AS835" s="205"/>
      <c r="AT835" s="205"/>
      <c r="AU835" s="205"/>
      <c r="AV835" s="205"/>
      <c r="AW835" s="205"/>
      <c r="AX835" s="205"/>
      <c r="AY835" s="205"/>
      <c r="AZ835" s="205"/>
      <c r="BA835" s="205"/>
      <c r="BB835" s="205"/>
      <c r="BC835" s="205"/>
      <c r="BD835" s="205"/>
      <c r="BE835" s="205"/>
      <c r="BF835" s="205"/>
      <c r="BG835" s="205"/>
      <c r="BH835" s="205"/>
    </row>
    <row r="836" customFormat="false" ht="12.75" hidden="false" customHeight="false" outlineLevel="1" collapsed="false">
      <c r="A836" s="214" t="n">
        <v>205</v>
      </c>
      <c r="B836" s="215" t="s">
        <v>1088</v>
      </c>
      <c r="C836" s="216" t="s">
        <v>1089</v>
      </c>
      <c r="D836" s="217" t="s">
        <v>343</v>
      </c>
      <c r="E836" s="218" t="n">
        <v>1</v>
      </c>
      <c r="F836" s="219"/>
      <c r="G836" s="220" t="n">
        <f aca="false">ROUND(E836*F836,2)</f>
        <v>0</v>
      </c>
      <c r="H836" s="219"/>
      <c r="I836" s="220" t="n">
        <f aca="false">ROUND(E836*H836,2)</f>
        <v>0</v>
      </c>
      <c r="J836" s="219"/>
      <c r="K836" s="220" t="n">
        <f aca="false">ROUND(E836*J836,2)</f>
        <v>0</v>
      </c>
      <c r="L836" s="220" t="n">
        <v>21</v>
      </c>
      <c r="M836" s="220" t="n">
        <f aca="false">G836*(1+L836/100)</f>
        <v>0</v>
      </c>
      <c r="N836" s="220" t="n">
        <v>2E-005</v>
      </c>
      <c r="O836" s="220" t="n">
        <f aca="false">ROUND(E836*N836,2)</f>
        <v>0</v>
      </c>
      <c r="P836" s="220" t="n">
        <v>0</v>
      </c>
      <c r="Q836" s="220" t="n">
        <f aca="false">ROUND(E836*P836,2)</f>
        <v>0</v>
      </c>
      <c r="R836" s="220" t="s">
        <v>1012</v>
      </c>
      <c r="S836" s="220" t="s">
        <v>213</v>
      </c>
      <c r="T836" s="221" t="s">
        <v>213</v>
      </c>
      <c r="U836" s="204" t="n">
        <v>4.02</v>
      </c>
      <c r="V836" s="204" t="n">
        <f aca="false">ROUND(E836*U836,2)</f>
        <v>4.02</v>
      </c>
      <c r="W836" s="204"/>
      <c r="X836" s="204" t="s">
        <v>165</v>
      </c>
      <c r="Y836" s="205"/>
      <c r="Z836" s="205"/>
      <c r="AA836" s="205"/>
      <c r="AB836" s="205"/>
      <c r="AC836" s="205"/>
      <c r="AD836" s="205"/>
      <c r="AE836" s="205"/>
      <c r="AF836" s="205"/>
      <c r="AG836" s="205" t="s">
        <v>920</v>
      </c>
      <c r="AH836" s="205"/>
      <c r="AI836" s="205"/>
      <c r="AJ836" s="205"/>
      <c r="AK836" s="205"/>
      <c r="AL836" s="205"/>
      <c r="AM836" s="205"/>
      <c r="AN836" s="205"/>
      <c r="AO836" s="205"/>
      <c r="AP836" s="205"/>
      <c r="AQ836" s="205"/>
      <c r="AR836" s="205"/>
      <c r="AS836" s="205"/>
      <c r="AT836" s="205"/>
      <c r="AU836" s="205"/>
      <c r="AV836" s="205"/>
      <c r="AW836" s="205"/>
      <c r="AX836" s="205"/>
      <c r="AY836" s="205"/>
      <c r="AZ836" s="205"/>
      <c r="BA836" s="205"/>
      <c r="BB836" s="205"/>
      <c r="BC836" s="205"/>
      <c r="BD836" s="205"/>
      <c r="BE836" s="205"/>
      <c r="BF836" s="205"/>
      <c r="BG836" s="205"/>
      <c r="BH836" s="205"/>
    </row>
    <row r="837" customFormat="false" ht="12.75" hidden="false" customHeight="false" outlineLevel="1" collapsed="false">
      <c r="A837" s="214" t="n">
        <v>206</v>
      </c>
      <c r="B837" s="215" t="s">
        <v>1090</v>
      </c>
      <c r="C837" s="216" t="s">
        <v>1091</v>
      </c>
      <c r="D837" s="217" t="s">
        <v>343</v>
      </c>
      <c r="E837" s="218" t="n">
        <v>4</v>
      </c>
      <c r="F837" s="219"/>
      <c r="G837" s="220" t="n">
        <f aca="false">ROUND(E837*F837,2)</f>
        <v>0</v>
      </c>
      <c r="H837" s="219"/>
      <c r="I837" s="220" t="n">
        <f aca="false">ROUND(E837*H837,2)</f>
        <v>0</v>
      </c>
      <c r="J837" s="219"/>
      <c r="K837" s="220" t="n">
        <f aca="false">ROUND(E837*J837,2)</f>
        <v>0</v>
      </c>
      <c r="L837" s="220" t="n">
        <v>21</v>
      </c>
      <c r="M837" s="220" t="n">
        <f aca="false">G837*(1+L837/100)</f>
        <v>0</v>
      </c>
      <c r="N837" s="220" t="n">
        <v>0</v>
      </c>
      <c r="O837" s="220" t="n">
        <f aca="false">ROUND(E837*N837,2)</f>
        <v>0</v>
      </c>
      <c r="P837" s="220" t="n">
        <v>0</v>
      </c>
      <c r="Q837" s="220" t="n">
        <f aca="false">ROUND(E837*P837,2)</f>
        <v>0</v>
      </c>
      <c r="R837" s="220" t="s">
        <v>1012</v>
      </c>
      <c r="S837" s="220" t="s">
        <v>213</v>
      </c>
      <c r="T837" s="221" t="s">
        <v>213</v>
      </c>
      <c r="U837" s="204" t="n">
        <v>0.775</v>
      </c>
      <c r="V837" s="204" t="n">
        <f aca="false">ROUND(E837*U837,2)</f>
        <v>3.1</v>
      </c>
      <c r="W837" s="204"/>
      <c r="X837" s="204" t="s">
        <v>165</v>
      </c>
      <c r="Y837" s="205"/>
      <c r="Z837" s="205"/>
      <c r="AA837" s="205"/>
      <c r="AB837" s="205"/>
      <c r="AC837" s="205"/>
      <c r="AD837" s="205"/>
      <c r="AE837" s="205"/>
      <c r="AF837" s="205"/>
      <c r="AG837" s="205" t="s">
        <v>920</v>
      </c>
      <c r="AH837" s="205"/>
      <c r="AI837" s="205"/>
      <c r="AJ837" s="205"/>
      <c r="AK837" s="205"/>
      <c r="AL837" s="205"/>
      <c r="AM837" s="205"/>
      <c r="AN837" s="205"/>
      <c r="AO837" s="205"/>
      <c r="AP837" s="205"/>
      <c r="AQ837" s="205"/>
      <c r="AR837" s="205"/>
      <c r="AS837" s="205"/>
      <c r="AT837" s="205"/>
      <c r="AU837" s="205"/>
      <c r="AV837" s="205"/>
      <c r="AW837" s="205"/>
      <c r="AX837" s="205"/>
      <c r="AY837" s="205"/>
      <c r="AZ837" s="205"/>
      <c r="BA837" s="205"/>
      <c r="BB837" s="205"/>
      <c r="BC837" s="205"/>
      <c r="BD837" s="205"/>
      <c r="BE837" s="205"/>
      <c r="BF837" s="205"/>
      <c r="BG837" s="205"/>
      <c r="BH837" s="205"/>
    </row>
    <row r="838" customFormat="false" ht="22.5" hidden="false" customHeight="false" outlineLevel="1" collapsed="false">
      <c r="A838" s="214" t="n">
        <v>207</v>
      </c>
      <c r="B838" s="215" t="s">
        <v>1092</v>
      </c>
      <c r="C838" s="216" t="s">
        <v>1093</v>
      </c>
      <c r="D838" s="217" t="s">
        <v>343</v>
      </c>
      <c r="E838" s="218" t="n">
        <v>6</v>
      </c>
      <c r="F838" s="219"/>
      <c r="G838" s="220" t="n">
        <f aca="false">ROUND(E838*F838,2)</f>
        <v>0</v>
      </c>
      <c r="H838" s="219"/>
      <c r="I838" s="220" t="n">
        <f aca="false">ROUND(E838*H838,2)</f>
        <v>0</v>
      </c>
      <c r="J838" s="219"/>
      <c r="K838" s="220" t="n">
        <f aca="false">ROUND(E838*J838,2)</f>
        <v>0</v>
      </c>
      <c r="L838" s="220" t="n">
        <v>21</v>
      </c>
      <c r="M838" s="220" t="n">
        <f aca="false">G838*(1+L838/100)</f>
        <v>0</v>
      </c>
      <c r="N838" s="220" t="n">
        <v>0.0008</v>
      </c>
      <c r="O838" s="220" t="n">
        <f aca="false">ROUND(E838*N838,2)</f>
        <v>0</v>
      </c>
      <c r="P838" s="220" t="n">
        <v>0</v>
      </c>
      <c r="Q838" s="220" t="n">
        <f aca="false">ROUND(E838*P838,2)</f>
        <v>0</v>
      </c>
      <c r="R838" s="220" t="s">
        <v>423</v>
      </c>
      <c r="S838" s="220" t="s">
        <v>1094</v>
      </c>
      <c r="T838" s="221" t="s">
        <v>1094</v>
      </c>
      <c r="U838" s="204" t="n">
        <v>0</v>
      </c>
      <c r="V838" s="204" t="n">
        <f aca="false">ROUND(E838*U838,2)</f>
        <v>0</v>
      </c>
      <c r="W838" s="204"/>
      <c r="X838" s="204" t="s">
        <v>424</v>
      </c>
      <c r="Y838" s="205"/>
      <c r="Z838" s="205"/>
      <c r="AA838" s="205"/>
      <c r="AB838" s="205"/>
      <c r="AC838" s="205"/>
      <c r="AD838" s="205"/>
      <c r="AE838" s="205"/>
      <c r="AF838" s="205"/>
      <c r="AG838" s="205" t="s">
        <v>425</v>
      </c>
      <c r="AH838" s="205"/>
      <c r="AI838" s="205"/>
      <c r="AJ838" s="205"/>
      <c r="AK838" s="205"/>
      <c r="AL838" s="205"/>
      <c r="AM838" s="205"/>
      <c r="AN838" s="205"/>
      <c r="AO838" s="205"/>
      <c r="AP838" s="205"/>
      <c r="AQ838" s="205"/>
      <c r="AR838" s="205"/>
      <c r="AS838" s="205"/>
      <c r="AT838" s="205"/>
      <c r="AU838" s="205"/>
      <c r="AV838" s="205"/>
      <c r="AW838" s="205"/>
      <c r="AX838" s="205"/>
      <c r="AY838" s="205"/>
      <c r="AZ838" s="205"/>
      <c r="BA838" s="205"/>
      <c r="BB838" s="205"/>
      <c r="BC838" s="205"/>
      <c r="BD838" s="205"/>
      <c r="BE838" s="205"/>
      <c r="BF838" s="205"/>
      <c r="BG838" s="205"/>
      <c r="BH838" s="205"/>
    </row>
    <row r="839" customFormat="false" ht="22.5" hidden="false" customHeight="false" outlineLevel="1" collapsed="false">
      <c r="A839" s="214" t="n">
        <v>208</v>
      </c>
      <c r="B839" s="215" t="s">
        <v>1095</v>
      </c>
      <c r="C839" s="216" t="s">
        <v>1096</v>
      </c>
      <c r="D839" s="217" t="s">
        <v>343</v>
      </c>
      <c r="E839" s="218" t="n">
        <v>6</v>
      </c>
      <c r="F839" s="219"/>
      <c r="G839" s="220" t="n">
        <f aca="false">ROUND(E839*F839,2)</f>
        <v>0</v>
      </c>
      <c r="H839" s="219"/>
      <c r="I839" s="220" t="n">
        <f aca="false">ROUND(E839*H839,2)</f>
        <v>0</v>
      </c>
      <c r="J839" s="219"/>
      <c r="K839" s="220" t="n">
        <f aca="false">ROUND(E839*J839,2)</f>
        <v>0</v>
      </c>
      <c r="L839" s="220" t="n">
        <v>21</v>
      </c>
      <c r="M839" s="220" t="n">
        <f aca="false">G839*(1+L839/100)</f>
        <v>0</v>
      </c>
      <c r="N839" s="220" t="n">
        <v>0.022</v>
      </c>
      <c r="O839" s="220" t="n">
        <f aca="false">ROUND(E839*N839,2)</f>
        <v>0.13</v>
      </c>
      <c r="P839" s="220" t="n">
        <v>0</v>
      </c>
      <c r="Q839" s="220" t="n">
        <f aca="false">ROUND(E839*P839,2)</f>
        <v>0</v>
      </c>
      <c r="R839" s="220" t="s">
        <v>423</v>
      </c>
      <c r="S839" s="220" t="s">
        <v>213</v>
      </c>
      <c r="T839" s="221" t="s">
        <v>213</v>
      </c>
      <c r="U839" s="204" t="n">
        <v>0</v>
      </c>
      <c r="V839" s="204" t="n">
        <f aca="false">ROUND(E839*U839,2)</f>
        <v>0</v>
      </c>
      <c r="W839" s="204"/>
      <c r="X839" s="204" t="s">
        <v>424</v>
      </c>
      <c r="Y839" s="205"/>
      <c r="Z839" s="205"/>
      <c r="AA839" s="205"/>
      <c r="AB839" s="205"/>
      <c r="AC839" s="205"/>
      <c r="AD839" s="205"/>
      <c r="AE839" s="205"/>
      <c r="AF839" s="205"/>
      <c r="AG839" s="205" t="s">
        <v>425</v>
      </c>
      <c r="AH839" s="205"/>
      <c r="AI839" s="205"/>
      <c r="AJ839" s="205"/>
      <c r="AK839" s="205"/>
      <c r="AL839" s="205"/>
      <c r="AM839" s="205"/>
      <c r="AN839" s="205"/>
      <c r="AO839" s="205"/>
      <c r="AP839" s="205"/>
      <c r="AQ839" s="205"/>
      <c r="AR839" s="205"/>
      <c r="AS839" s="205"/>
      <c r="AT839" s="205"/>
      <c r="AU839" s="205"/>
      <c r="AV839" s="205"/>
      <c r="AW839" s="205"/>
      <c r="AX839" s="205"/>
      <c r="AY839" s="205"/>
      <c r="AZ839" s="205"/>
      <c r="BA839" s="205"/>
      <c r="BB839" s="205"/>
      <c r="BC839" s="205"/>
      <c r="BD839" s="205"/>
      <c r="BE839" s="205"/>
      <c r="BF839" s="205"/>
      <c r="BG839" s="205"/>
      <c r="BH839" s="205"/>
    </row>
    <row r="840" customFormat="false" ht="22.5" hidden="false" customHeight="false" outlineLevel="1" collapsed="false">
      <c r="A840" s="214" t="n">
        <v>209</v>
      </c>
      <c r="B840" s="215" t="s">
        <v>1097</v>
      </c>
      <c r="C840" s="216" t="s">
        <v>1098</v>
      </c>
      <c r="D840" s="217" t="s">
        <v>343</v>
      </c>
      <c r="E840" s="218" t="n">
        <v>1</v>
      </c>
      <c r="F840" s="219"/>
      <c r="G840" s="220" t="n">
        <f aca="false">ROUND(E840*F840,2)</f>
        <v>0</v>
      </c>
      <c r="H840" s="219"/>
      <c r="I840" s="220" t="n">
        <f aca="false">ROUND(E840*H840,2)</f>
        <v>0</v>
      </c>
      <c r="J840" s="219"/>
      <c r="K840" s="220" t="n">
        <f aca="false">ROUND(E840*J840,2)</f>
        <v>0</v>
      </c>
      <c r="L840" s="220" t="n">
        <v>21</v>
      </c>
      <c r="M840" s="220" t="n">
        <f aca="false">G840*(1+L840/100)</f>
        <v>0</v>
      </c>
      <c r="N840" s="220" t="n">
        <v>0.03</v>
      </c>
      <c r="O840" s="220" t="n">
        <f aca="false">ROUND(E840*N840,2)</f>
        <v>0.03</v>
      </c>
      <c r="P840" s="220" t="n">
        <v>0</v>
      </c>
      <c r="Q840" s="220" t="n">
        <f aca="false">ROUND(E840*P840,2)</f>
        <v>0</v>
      </c>
      <c r="R840" s="220" t="s">
        <v>423</v>
      </c>
      <c r="S840" s="220" t="s">
        <v>213</v>
      </c>
      <c r="T840" s="221" t="s">
        <v>213</v>
      </c>
      <c r="U840" s="204" t="n">
        <v>0</v>
      </c>
      <c r="V840" s="204" t="n">
        <f aca="false">ROUND(E840*U840,2)</f>
        <v>0</v>
      </c>
      <c r="W840" s="204"/>
      <c r="X840" s="204" t="s">
        <v>424</v>
      </c>
      <c r="Y840" s="205"/>
      <c r="Z840" s="205"/>
      <c r="AA840" s="205"/>
      <c r="AB840" s="205"/>
      <c r="AC840" s="205"/>
      <c r="AD840" s="205"/>
      <c r="AE840" s="205"/>
      <c r="AF840" s="205"/>
      <c r="AG840" s="205" t="s">
        <v>425</v>
      </c>
      <c r="AH840" s="205"/>
      <c r="AI840" s="205"/>
      <c r="AJ840" s="205"/>
      <c r="AK840" s="205"/>
      <c r="AL840" s="205"/>
      <c r="AM840" s="205"/>
      <c r="AN840" s="205"/>
      <c r="AO840" s="205"/>
      <c r="AP840" s="205"/>
      <c r="AQ840" s="205"/>
      <c r="AR840" s="205"/>
      <c r="AS840" s="205"/>
      <c r="AT840" s="205"/>
      <c r="AU840" s="205"/>
      <c r="AV840" s="205"/>
      <c r="AW840" s="205"/>
      <c r="AX840" s="205"/>
      <c r="AY840" s="205"/>
      <c r="AZ840" s="205"/>
      <c r="BA840" s="205"/>
      <c r="BB840" s="205"/>
      <c r="BC840" s="205"/>
      <c r="BD840" s="205"/>
      <c r="BE840" s="205"/>
      <c r="BF840" s="205"/>
      <c r="BG840" s="205"/>
      <c r="BH840" s="205"/>
    </row>
    <row r="841" customFormat="false" ht="12.75" hidden="false" customHeight="false" outlineLevel="1" collapsed="false">
      <c r="A841" s="196" t="n">
        <v>210</v>
      </c>
      <c r="B841" s="197" t="s">
        <v>1099</v>
      </c>
      <c r="C841" s="198" t="s">
        <v>1100</v>
      </c>
      <c r="D841" s="199" t="s">
        <v>261</v>
      </c>
      <c r="E841" s="200" t="n">
        <v>0.16682</v>
      </c>
      <c r="F841" s="201"/>
      <c r="G841" s="202" t="n">
        <f aca="false">ROUND(E841*F841,2)</f>
        <v>0</v>
      </c>
      <c r="H841" s="201"/>
      <c r="I841" s="202" t="n">
        <f aca="false">ROUND(E841*H841,2)</f>
        <v>0</v>
      </c>
      <c r="J841" s="201"/>
      <c r="K841" s="202" t="n">
        <f aca="false">ROUND(E841*J841,2)</f>
        <v>0</v>
      </c>
      <c r="L841" s="202" t="n">
        <v>21</v>
      </c>
      <c r="M841" s="202" t="n">
        <f aca="false">G841*(1+L841/100)</f>
        <v>0</v>
      </c>
      <c r="N841" s="202" t="n">
        <v>0</v>
      </c>
      <c r="O841" s="202" t="n">
        <f aca="false">ROUND(E841*N841,2)</f>
        <v>0</v>
      </c>
      <c r="P841" s="202" t="n">
        <v>0</v>
      </c>
      <c r="Q841" s="202" t="n">
        <f aca="false">ROUND(E841*P841,2)</f>
        <v>0</v>
      </c>
      <c r="R841" s="202" t="s">
        <v>1012</v>
      </c>
      <c r="S841" s="202" t="s">
        <v>213</v>
      </c>
      <c r="T841" s="203" t="s">
        <v>213</v>
      </c>
      <c r="U841" s="204" t="n">
        <v>2.447</v>
      </c>
      <c r="V841" s="204" t="n">
        <f aca="false">ROUND(E841*U841,2)</f>
        <v>0.41</v>
      </c>
      <c r="W841" s="204"/>
      <c r="X841" s="204" t="s">
        <v>905</v>
      </c>
      <c r="Y841" s="205"/>
      <c r="Z841" s="205"/>
      <c r="AA841" s="205"/>
      <c r="AB841" s="205"/>
      <c r="AC841" s="205"/>
      <c r="AD841" s="205"/>
      <c r="AE841" s="205"/>
      <c r="AF841" s="205"/>
      <c r="AG841" s="205" t="s">
        <v>906</v>
      </c>
      <c r="AH841" s="205"/>
      <c r="AI841" s="205"/>
      <c r="AJ841" s="205"/>
      <c r="AK841" s="205"/>
      <c r="AL841" s="205"/>
      <c r="AM841" s="205"/>
      <c r="AN841" s="205"/>
      <c r="AO841" s="205"/>
      <c r="AP841" s="205"/>
      <c r="AQ841" s="205"/>
      <c r="AR841" s="205"/>
      <c r="AS841" s="205"/>
      <c r="AT841" s="205"/>
      <c r="AU841" s="205"/>
      <c r="AV841" s="205"/>
      <c r="AW841" s="205"/>
      <c r="AX841" s="205"/>
      <c r="AY841" s="205"/>
      <c r="AZ841" s="205"/>
      <c r="BA841" s="205"/>
      <c r="BB841" s="205"/>
      <c r="BC841" s="205"/>
      <c r="BD841" s="205"/>
      <c r="BE841" s="205"/>
      <c r="BF841" s="205"/>
      <c r="BG841" s="205"/>
      <c r="BH841" s="205"/>
    </row>
    <row r="842" customFormat="false" ht="12.75" hidden="false" customHeight="true" outlineLevel="1" collapsed="false">
      <c r="A842" s="206"/>
      <c r="B842" s="207"/>
      <c r="C842" s="208" t="s">
        <v>984</v>
      </c>
      <c r="D842" s="208"/>
      <c r="E842" s="208"/>
      <c r="F842" s="208"/>
      <c r="G842" s="208"/>
      <c r="H842" s="204"/>
      <c r="I842" s="204"/>
      <c r="J842" s="204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5"/>
      <c r="Z842" s="205"/>
      <c r="AA842" s="205"/>
      <c r="AB842" s="205"/>
      <c r="AC842" s="205"/>
      <c r="AD842" s="205"/>
      <c r="AE842" s="205"/>
      <c r="AF842" s="205"/>
      <c r="AG842" s="205" t="s">
        <v>216</v>
      </c>
      <c r="AH842" s="205"/>
      <c r="AI842" s="205"/>
      <c r="AJ842" s="205"/>
      <c r="AK842" s="205"/>
      <c r="AL842" s="205"/>
      <c r="AM842" s="205"/>
      <c r="AN842" s="205"/>
      <c r="AO842" s="205"/>
      <c r="AP842" s="205"/>
      <c r="AQ842" s="205"/>
      <c r="AR842" s="205"/>
      <c r="AS842" s="205"/>
      <c r="AT842" s="205"/>
      <c r="AU842" s="205"/>
      <c r="AV842" s="205"/>
      <c r="AW842" s="205"/>
      <c r="AX842" s="205"/>
      <c r="AY842" s="205"/>
      <c r="AZ842" s="205"/>
      <c r="BA842" s="205"/>
      <c r="BB842" s="205"/>
      <c r="BC842" s="205"/>
      <c r="BD842" s="205"/>
      <c r="BE842" s="205"/>
      <c r="BF842" s="205"/>
      <c r="BG842" s="205"/>
      <c r="BH842" s="205"/>
    </row>
    <row r="843" customFormat="false" ht="12.75" hidden="false" customHeight="false" outlineLevel="0" collapsed="false">
      <c r="A843" s="188" t="s">
        <v>207</v>
      </c>
      <c r="B843" s="189" t="s">
        <v>129</v>
      </c>
      <c r="C843" s="190" t="s">
        <v>130</v>
      </c>
      <c r="D843" s="191"/>
      <c r="E843" s="192"/>
      <c r="F843" s="193"/>
      <c r="G843" s="193" t="n">
        <f aca="false">SUMIF(AG844:AG856,"&lt;&gt;NOR",G844:G856)</f>
        <v>0</v>
      </c>
      <c r="H843" s="193"/>
      <c r="I843" s="193" t="n">
        <f aca="false">SUM(I844:I856)</f>
        <v>0</v>
      </c>
      <c r="J843" s="193"/>
      <c r="K843" s="193" t="n">
        <f aca="false">SUM(K844:K856)</f>
        <v>0</v>
      </c>
      <c r="L843" s="193"/>
      <c r="M843" s="193" t="n">
        <f aca="false">SUM(M844:M856)</f>
        <v>0</v>
      </c>
      <c r="N843" s="193"/>
      <c r="O843" s="193" t="n">
        <f aca="false">SUM(O844:O856)</f>
        <v>0</v>
      </c>
      <c r="P843" s="193"/>
      <c r="Q843" s="193" t="n">
        <f aca="false">SUM(Q844:Q856)</f>
        <v>0</v>
      </c>
      <c r="R843" s="193"/>
      <c r="S843" s="193"/>
      <c r="T843" s="194"/>
      <c r="U843" s="195"/>
      <c r="V843" s="195" t="n">
        <f aca="false">SUM(V844:V856)</f>
        <v>0</v>
      </c>
      <c r="W843" s="195"/>
      <c r="X843" s="195"/>
      <c r="AG843" s="0" t="s">
        <v>208</v>
      </c>
    </row>
    <row r="844" customFormat="false" ht="12.75" hidden="false" customHeight="false" outlineLevel="1" collapsed="false">
      <c r="A844" s="196" t="n">
        <v>211</v>
      </c>
      <c r="B844" s="197" t="s">
        <v>1101</v>
      </c>
      <c r="C844" s="198" t="s">
        <v>1102</v>
      </c>
      <c r="D844" s="199" t="s">
        <v>380</v>
      </c>
      <c r="E844" s="200" t="n">
        <v>11</v>
      </c>
      <c r="F844" s="201"/>
      <c r="G844" s="202" t="n">
        <f aca="false">ROUND(E844*F844,2)</f>
        <v>0</v>
      </c>
      <c r="H844" s="201"/>
      <c r="I844" s="202" t="n">
        <f aca="false">ROUND(E844*H844,2)</f>
        <v>0</v>
      </c>
      <c r="J844" s="201"/>
      <c r="K844" s="202" t="n">
        <f aca="false">ROUND(E844*J844,2)</f>
        <v>0</v>
      </c>
      <c r="L844" s="202" t="n">
        <v>21</v>
      </c>
      <c r="M844" s="202" t="n">
        <f aca="false">G844*(1+L844/100)</f>
        <v>0</v>
      </c>
      <c r="N844" s="202" t="n">
        <v>0</v>
      </c>
      <c r="O844" s="202" t="n">
        <f aca="false">ROUND(E844*N844,2)</f>
        <v>0</v>
      </c>
      <c r="P844" s="202" t="n">
        <v>0</v>
      </c>
      <c r="Q844" s="202" t="n">
        <f aca="false">ROUND(E844*P844,2)</f>
        <v>0</v>
      </c>
      <c r="R844" s="202"/>
      <c r="S844" s="202" t="s">
        <v>417</v>
      </c>
      <c r="T844" s="203" t="s">
        <v>418</v>
      </c>
      <c r="U844" s="204" t="n">
        <v>0</v>
      </c>
      <c r="V844" s="204" t="n">
        <f aca="false">ROUND(E844*U844,2)</f>
        <v>0</v>
      </c>
      <c r="W844" s="204"/>
      <c r="X844" s="204" t="s">
        <v>165</v>
      </c>
      <c r="Y844" s="205"/>
      <c r="Z844" s="205"/>
      <c r="AA844" s="205"/>
      <c r="AB844" s="205"/>
      <c r="AC844" s="205"/>
      <c r="AD844" s="205"/>
      <c r="AE844" s="205"/>
      <c r="AF844" s="205"/>
      <c r="AG844" s="205" t="s">
        <v>920</v>
      </c>
      <c r="AH844" s="205"/>
      <c r="AI844" s="205"/>
      <c r="AJ844" s="205"/>
      <c r="AK844" s="205"/>
      <c r="AL844" s="205"/>
      <c r="AM844" s="205"/>
      <c r="AN844" s="205"/>
      <c r="AO844" s="205"/>
      <c r="AP844" s="205"/>
      <c r="AQ844" s="205"/>
      <c r="AR844" s="205"/>
      <c r="AS844" s="205"/>
      <c r="AT844" s="205"/>
      <c r="AU844" s="205"/>
      <c r="AV844" s="205"/>
      <c r="AW844" s="205"/>
      <c r="AX844" s="205"/>
      <c r="AY844" s="205"/>
      <c r="AZ844" s="205"/>
      <c r="BA844" s="205"/>
      <c r="BB844" s="205"/>
      <c r="BC844" s="205"/>
      <c r="BD844" s="205"/>
      <c r="BE844" s="205"/>
      <c r="BF844" s="205"/>
      <c r="BG844" s="205"/>
      <c r="BH844" s="205"/>
    </row>
    <row r="845" customFormat="false" ht="12.75" hidden="false" customHeight="false" outlineLevel="1" collapsed="false">
      <c r="A845" s="206"/>
      <c r="B845" s="207"/>
      <c r="C845" s="210" t="s">
        <v>1103</v>
      </c>
      <c r="D845" s="211"/>
      <c r="E845" s="212"/>
      <c r="F845" s="204"/>
      <c r="G845" s="204"/>
      <c r="H845" s="204"/>
      <c r="I845" s="204"/>
      <c r="J845" s="204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5"/>
      <c r="Z845" s="205"/>
      <c r="AA845" s="205"/>
      <c r="AB845" s="205"/>
      <c r="AC845" s="205"/>
      <c r="AD845" s="205"/>
      <c r="AE845" s="205"/>
      <c r="AF845" s="205"/>
      <c r="AG845" s="205" t="s">
        <v>220</v>
      </c>
      <c r="AH845" s="205" t="n">
        <v>0</v>
      </c>
      <c r="AI845" s="205"/>
      <c r="AJ845" s="205"/>
      <c r="AK845" s="205"/>
      <c r="AL845" s="205"/>
      <c r="AM845" s="205"/>
      <c r="AN845" s="205"/>
      <c r="AO845" s="205"/>
      <c r="AP845" s="205"/>
      <c r="AQ845" s="205"/>
      <c r="AR845" s="205"/>
      <c r="AS845" s="205"/>
      <c r="AT845" s="205"/>
      <c r="AU845" s="205"/>
      <c r="AV845" s="205"/>
      <c r="AW845" s="205"/>
      <c r="AX845" s="205"/>
      <c r="AY845" s="205"/>
      <c r="AZ845" s="205"/>
      <c r="BA845" s="205"/>
      <c r="BB845" s="205"/>
      <c r="BC845" s="205"/>
      <c r="BD845" s="205"/>
      <c r="BE845" s="205"/>
      <c r="BF845" s="205"/>
      <c r="BG845" s="205"/>
      <c r="BH845" s="205"/>
    </row>
    <row r="846" customFormat="false" ht="12.75" hidden="false" customHeight="false" outlineLevel="1" collapsed="false">
      <c r="A846" s="206"/>
      <c r="B846" s="207"/>
      <c r="C846" s="210" t="s">
        <v>1104</v>
      </c>
      <c r="D846" s="211"/>
      <c r="E846" s="212" t="n">
        <v>11</v>
      </c>
      <c r="F846" s="204"/>
      <c r="G846" s="204"/>
      <c r="H846" s="204"/>
      <c r="I846" s="204"/>
      <c r="J846" s="204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5"/>
      <c r="Z846" s="205"/>
      <c r="AA846" s="205"/>
      <c r="AB846" s="205"/>
      <c r="AC846" s="205"/>
      <c r="AD846" s="205"/>
      <c r="AE846" s="205"/>
      <c r="AF846" s="205"/>
      <c r="AG846" s="205" t="s">
        <v>220</v>
      </c>
      <c r="AH846" s="205" t="n">
        <v>0</v>
      </c>
      <c r="AI846" s="205"/>
      <c r="AJ846" s="205"/>
      <c r="AK846" s="205"/>
      <c r="AL846" s="205"/>
      <c r="AM846" s="205"/>
      <c r="AN846" s="205"/>
      <c r="AO846" s="205"/>
      <c r="AP846" s="205"/>
      <c r="AQ846" s="205"/>
      <c r="AR846" s="205"/>
      <c r="AS846" s="205"/>
      <c r="AT846" s="205"/>
      <c r="AU846" s="205"/>
      <c r="AV846" s="205"/>
      <c r="AW846" s="205"/>
      <c r="AX846" s="205"/>
      <c r="AY846" s="205"/>
      <c r="AZ846" s="205"/>
      <c r="BA846" s="205"/>
      <c r="BB846" s="205"/>
      <c r="BC846" s="205"/>
      <c r="BD846" s="205"/>
      <c r="BE846" s="205"/>
      <c r="BF846" s="205"/>
      <c r="BG846" s="205"/>
      <c r="BH846" s="205"/>
    </row>
    <row r="847" customFormat="false" ht="12.75" hidden="false" customHeight="false" outlineLevel="1" collapsed="false">
      <c r="A847" s="214" t="n">
        <v>212</v>
      </c>
      <c r="B847" s="215" t="s">
        <v>1105</v>
      </c>
      <c r="C847" s="216" t="s">
        <v>1106</v>
      </c>
      <c r="D847" s="217" t="s">
        <v>343</v>
      </c>
      <c r="E847" s="218" t="n">
        <v>8</v>
      </c>
      <c r="F847" s="219"/>
      <c r="G847" s="220" t="n">
        <f aca="false">ROUND(E847*F847,2)</f>
        <v>0</v>
      </c>
      <c r="H847" s="219"/>
      <c r="I847" s="220" t="n">
        <f aca="false">ROUND(E847*H847,2)</f>
        <v>0</v>
      </c>
      <c r="J847" s="219"/>
      <c r="K847" s="220" t="n">
        <f aca="false">ROUND(E847*J847,2)</f>
        <v>0</v>
      </c>
      <c r="L847" s="220" t="n">
        <v>21</v>
      </c>
      <c r="M847" s="220" t="n">
        <f aca="false">G847*(1+L847/100)</f>
        <v>0</v>
      </c>
      <c r="N847" s="220" t="n">
        <v>0</v>
      </c>
      <c r="O847" s="220" t="n">
        <f aca="false">ROUND(E847*N847,2)</f>
        <v>0</v>
      </c>
      <c r="P847" s="220" t="n">
        <v>0</v>
      </c>
      <c r="Q847" s="220" t="n">
        <f aca="false">ROUND(E847*P847,2)</f>
        <v>0</v>
      </c>
      <c r="R847" s="220"/>
      <c r="S847" s="220" t="s">
        <v>417</v>
      </c>
      <c r="T847" s="221" t="s">
        <v>418</v>
      </c>
      <c r="U847" s="204" t="n">
        <v>0</v>
      </c>
      <c r="V847" s="204" t="n">
        <f aca="false">ROUND(E847*U847,2)</f>
        <v>0</v>
      </c>
      <c r="W847" s="204"/>
      <c r="X847" s="204" t="s">
        <v>165</v>
      </c>
      <c r="Y847" s="205"/>
      <c r="Z847" s="205"/>
      <c r="AA847" s="205"/>
      <c r="AB847" s="205"/>
      <c r="AC847" s="205"/>
      <c r="AD847" s="205"/>
      <c r="AE847" s="205"/>
      <c r="AF847" s="205"/>
      <c r="AG847" s="205" t="s">
        <v>920</v>
      </c>
      <c r="AH847" s="205"/>
      <c r="AI847" s="205"/>
      <c r="AJ847" s="205"/>
      <c r="AK847" s="205"/>
      <c r="AL847" s="205"/>
      <c r="AM847" s="205"/>
      <c r="AN847" s="205"/>
      <c r="AO847" s="205"/>
      <c r="AP847" s="205"/>
      <c r="AQ847" s="205"/>
      <c r="AR847" s="205"/>
      <c r="AS847" s="205"/>
      <c r="AT847" s="205"/>
      <c r="AU847" s="205"/>
      <c r="AV847" s="205"/>
      <c r="AW847" s="205"/>
      <c r="AX847" s="205"/>
      <c r="AY847" s="205"/>
      <c r="AZ847" s="205"/>
      <c r="BA847" s="205"/>
      <c r="BB847" s="205"/>
      <c r="BC847" s="205"/>
      <c r="BD847" s="205"/>
      <c r="BE847" s="205"/>
      <c r="BF847" s="205"/>
      <c r="BG847" s="205"/>
      <c r="BH847" s="205"/>
    </row>
    <row r="848" customFormat="false" ht="12.75" hidden="false" customHeight="false" outlineLevel="1" collapsed="false">
      <c r="A848" s="214" t="n">
        <v>213</v>
      </c>
      <c r="B848" s="215" t="s">
        <v>1107</v>
      </c>
      <c r="C848" s="216" t="s">
        <v>1108</v>
      </c>
      <c r="D848" s="217" t="s">
        <v>343</v>
      </c>
      <c r="E848" s="218" t="n">
        <v>16</v>
      </c>
      <c r="F848" s="219"/>
      <c r="G848" s="220" t="n">
        <f aca="false">ROUND(E848*F848,2)</f>
        <v>0</v>
      </c>
      <c r="H848" s="219"/>
      <c r="I848" s="220" t="n">
        <f aca="false">ROUND(E848*H848,2)</f>
        <v>0</v>
      </c>
      <c r="J848" s="219"/>
      <c r="K848" s="220" t="n">
        <f aca="false">ROUND(E848*J848,2)</f>
        <v>0</v>
      </c>
      <c r="L848" s="220" t="n">
        <v>21</v>
      </c>
      <c r="M848" s="220" t="n">
        <f aca="false">G848*(1+L848/100)</f>
        <v>0</v>
      </c>
      <c r="N848" s="220" t="n">
        <v>0</v>
      </c>
      <c r="O848" s="220" t="n">
        <f aca="false">ROUND(E848*N848,2)</f>
        <v>0</v>
      </c>
      <c r="P848" s="220" t="n">
        <v>0</v>
      </c>
      <c r="Q848" s="220" t="n">
        <f aca="false">ROUND(E848*P848,2)</f>
        <v>0</v>
      </c>
      <c r="R848" s="220"/>
      <c r="S848" s="220" t="s">
        <v>417</v>
      </c>
      <c r="T848" s="221" t="s">
        <v>418</v>
      </c>
      <c r="U848" s="204" t="n">
        <v>0</v>
      </c>
      <c r="V848" s="204" t="n">
        <f aca="false">ROUND(E848*U848,2)</f>
        <v>0</v>
      </c>
      <c r="W848" s="204"/>
      <c r="X848" s="204" t="s">
        <v>165</v>
      </c>
      <c r="Y848" s="205"/>
      <c r="Z848" s="205"/>
      <c r="AA848" s="205"/>
      <c r="AB848" s="205"/>
      <c r="AC848" s="205"/>
      <c r="AD848" s="205"/>
      <c r="AE848" s="205"/>
      <c r="AF848" s="205"/>
      <c r="AG848" s="205" t="s">
        <v>920</v>
      </c>
      <c r="AH848" s="205"/>
      <c r="AI848" s="205"/>
      <c r="AJ848" s="205"/>
      <c r="AK848" s="205"/>
      <c r="AL848" s="205"/>
      <c r="AM848" s="205"/>
      <c r="AN848" s="205"/>
      <c r="AO848" s="205"/>
      <c r="AP848" s="205"/>
      <c r="AQ848" s="205"/>
      <c r="AR848" s="205"/>
      <c r="AS848" s="205"/>
      <c r="AT848" s="205"/>
      <c r="AU848" s="205"/>
      <c r="AV848" s="205"/>
      <c r="AW848" s="205"/>
      <c r="AX848" s="205"/>
      <c r="AY848" s="205"/>
      <c r="AZ848" s="205"/>
      <c r="BA848" s="205"/>
      <c r="BB848" s="205"/>
      <c r="BC848" s="205"/>
      <c r="BD848" s="205"/>
      <c r="BE848" s="205"/>
      <c r="BF848" s="205"/>
      <c r="BG848" s="205"/>
      <c r="BH848" s="205"/>
    </row>
    <row r="849" customFormat="false" ht="12.75" hidden="false" customHeight="false" outlineLevel="1" collapsed="false">
      <c r="A849" s="196" t="n">
        <v>214</v>
      </c>
      <c r="B849" s="197" t="s">
        <v>1109</v>
      </c>
      <c r="C849" s="198" t="s">
        <v>1110</v>
      </c>
      <c r="D849" s="199" t="s">
        <v>380</v>
      </c>
      <c r="E849" s="200" t="n">
        <v>9.9</v>
      </c>
      <c r="F849" s="201"/>
      <c r="G849" s="202" t="n">
        <f aca="false">ROUND(E849*F849,2)</f>
        <v>0</v>
      </c>
      <c r="H849" s="201"/>
      <c r="I849" s="202" t="n">
        <f aca="false">ROUND(E849*H849,2)</f>
        <v>0</v>
      </c>
      <c r="J849" s="201"/>
      <c r="K849" s="202" t="n">
        <f aca="false">ROUND(E849*J849,2)</f>
        <v>0</v>
      </c>
      <c r="L849" s="202" t="n">
        <v>21</v>
      </c>
      <c r="M849" s="202" t="n">
        <f aca="false">G849*(1+L849/100)</f>
        <v>0</v>
      </c>
      <c r="N849" s="202" t="n">
        <v>0</v>
      </c>
      <c r="O849" s="202" t="n">
        <f aca="false">ROUND(E849*N849,2)</f>
        <v>0</v>
      </c>
      <c r="P849" s="202" t="n">
        <v>0</v>
      </c>
      <c r="Q849" s="202" t="n">
        <f aca="false">ROUND(E849*P849,2)</f>
        <v>0</v>
      </c>
      <c r="R849" s="202"/>
      <c r="S849" s="202" t="s">
        <v>417</v>
      </c>
      <c r="T849" s="203" t="s">
        <v>418</v>
      </c>
      <c r="U849" s="204" t="n">
        <v>0</v>
      </c>
      <c r="V849" s="204" t="n">
        <f aca="false">ROUND(E849*U849,2)</f>
        <v>0</v>
      </c>
      <c r="W849" s="204"/>
      <c r="X849" s="204" t="s">
        <v>165</v>
      </c>
      <c r="Y849" s="205"/>
      <c r="Z849" s="205"/>
      <c r="AA849" s="205"/>
      <c r="AB849" s="205"/>
      <c r="AC849" s="205"/>
      <c r="AD849" s="205"/>
      <c r="AE849" s="205"/>
      <c r="AF849" s="205"/>
      <c r="AG849" s="205" t="s">
        <v>920</v>
      </c>
      <c r="AH849" s="205"/>
      <c r="AI849" s="205"/>
      <c r="AJ849" s="205"/>
      <c r="AK849" s="205"/>
      <c r="AL849" s="205"/>
      <c r="AM849" s="205"/>
      <c r="AN849" s="205"/>
      <c r="AO849" s="205"/>
      <c r="AP849" s="205"/>
      <c r="AQ849" s="205"/>
      <c r="AR849" s="205"/>
      <c r="AS849" s="205"/>
      <c r="AT849" s="205"/>
      <c r="AU849" s="205"/>
      <c r="AV849" s="205"/>
      <c r="AW849" s="205"/>
      <c r="AX849" s="205"/>
      <c r="AY849" s="205"/>
      <c r="AZ849" s="205"/>
      <c r="BA849" s="205"/>
      <c r="BB849" s="205"/>
      <c r="BC849" s="205"/>
      <c r="BD849" s="205"/>
      <c r="BE849" s="205"/>
      <c r="BF849" s="205"/>
      <c r="BG849" s="205"/>
      <c r="BH849" s="205"/>
    </row>
    <row r="850" customFormat="false" ht="12.75" hidden="false" customHeight="false" outlineLevel="1" collapsed="false">
      <c r="A850" s="206"/>
      <c r="B850" s="207"/>
      <c r="C850" s="210" t="s">
        <v>1111</v>
      </c>
      <c r="D850" s="211"/>
      <c r="E850" s="212"/>
      <c r="F850" s="204"/>
      <c r="G850" s="204"/>
      <c r="H850" s="204"/>
      <c r="I850" s="204"/>
      <c r="J850" s="204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5"/>
      <c r="Z850" s="205"/>
      <c r="AA850" s="205"/>
      <c r="AB850" s="205"/>
      <c r="AC850" s="205"/>
      <c r="AD850" s="205"/>
      <c r="AE850" s="205"/>
      <c r="AF850" s="205"/>
      <c r="AG850" s="205" t="s">
        <v>220</v>
      </c>
      <c r="AH850" s="205" t="n">
        <v>0</v>
      </c>
      <c r="AI850" s="205"/>
      <c r="AJ850" s="205"/>
      <c r="AK850" s="205"/>
      <c r="AL850" s="205"/>
      <c r="AM850" s="205"/>
      <c r="AN850" s="205"/>
      <c r="AO850" s="205"/>
      <c r="AP850" s="205"/>
      <c r="AQ850" s="205"/>
      <c r="AR850" s="205"/>
      <c r="AS850" s="205"/>
      <c r="AT850" s="205"/>
      <c r="AU850" s="205"/>
      <c r="AV850" s="205"/>
      <c r="AW850" s="205"/>
      <c r="AX850" s="205"/>
      <c r="AY850" s="205"/>
      <c r="AZ850" s="205"/>
      <c r="BA850" s="205"/>
      <c r="BB850" s="205"/>
      <c r="BC850" s="205"/>
      <c r="BD850" s="205"/>
      <c r="BE850" s="205"/>
      <c r="BF850" s="205"/>
      <c r="BG850" s="205"/>
      <c r="BH850" s="205"/>
    </row>
    <row r="851" customFormat="false" ht="12.75" hidden="false" customHeight="false" outlineLevel="1" collapsed="false">
      <c r="A851" s="206"/>
      <c r="B851" s="207"/>
      <c r="C851" s="210" t="s">
        <v>1112</v>
      </c>
      <c r="D851" s="211"/>
      <c r="E851" s="212" t="n">
        <v>9.9</v>
      </c>
      <c r="F851" s="204"/>
      <c r="G851" s="204"/>
      <c r="H851" s="204"/>
      <c r="I851" s="204"/>
      <c r="J851" s="204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5"/>
      <c r="Z851" s="205"/>
      <c r="AA851" s="205"/>
      <c r="AB851" s="205"/>
      <c r="AC851" s="205"/>
      <c r="AD851" s="205"/>
      <c r="AE851" s="205"/>
      <c r="AF851" s="205"/>
      <c r="AG851" s="205" t="s">
        <v>220</v>
      </c>
      <c r="AH851" s="205" t="n">
        <v>0</v>
      </c>
      <c r="AI851" s="205"/>
      <c r="AJ851" s="205"/>
      <c r="AK851" s="205"/>
      <c r="AL851" s="205"/>
      <c r="AM851" s="205"/>
      <c r="AN851" s="205"/>
      <c r="AO851" s="205"/>
      <c r="AP851" s="205"/>
      <c r="AQ851" s="205"/>
      <c r="AR851" s="205"/>
      <c r="AS851" s="205"/>
      <c r="AT851" s="205"/>
      <c r="AU851" s="205"/>
      <c r="AV851" s="205"/>
      <c r="AW851" s="205"/>
      <c r="AX851" s="205"/>
      <c r="AY851" s="205"/>
      <c r="AZ851" s="205"/>
      <c r="BA851" s="205"/>
      <c r="BB851" s="205"/>
      <c r="BC851" s="205"/>
      <c r="BD851" s="205"/>
      <c r="BE851" s="205"/>
      <c r="BF851" s="205"/>
      <c r="BG851" s="205"/>
      <c r="BH851" s="205"/>
    </row>
    <row r="852" customFormat="false" ht="22.5" hidden="false" customHeight="false" outlineLevel="1" collapsed="false">
      <c r="A852" s="214" t="n">
        <v>215</v>
      </c>
      <c r="B852" s="215" t="s">
        <v>1113</v>
      </c>
      <c r="C852" s="216" t="s">
        <v>1114</v>
      </c>
      <c r="D852" s="217" t="s">
        <v>1073</v>
      </c>
      <c r="E852" s="218" t="n">
        <v>1</v>
      </c>
      <c r="F852" s="219"/>
      <c r="G852" s="220" t="n">
        <f aca="false">ROUND(E852*F852,2)</f>
        <v>0</v>
      </c>
      <c r="H852" s="219"/>
      <c r="I852" s="220" t="n">
        <f aca="false">ROUND(E852*H852,2)</f>
        <v>0</v>
      </c>
      <c r="J852" s="219"/>
      <c r="K852" s="220" t="n">
        <f aca="false">ROUND(E852*J852,2)</f>
        <v>0</v>
      </c>
      <c r="L852" s="220" t="n">
        <v>21</v>
      </c>
      <c r="M852" s="220" t="n">
        <f aca="false">G852*(1+L852/100)</f>
        <v>0</v>
      </c>
      <c r="N852" s="220" t="n">
        <v>0</v>
      </c>
      <c r="O852" s="220" t="n">
        <f aca="false">ROUND(E852*N852,2)</f>
        <v>0</v>
      </c>
      <c r="P852" s="220" t="n">
        <v>0</v>
      </c>
      <c r="Q852" s="220" t="n">
        <f aca="false">ROUND(E852*P852,2)</f>
        <v>0</v>
      </c>
      <c r="R852" s="220"/>
      <c r="S852" s="220" t="s">
        <v>417</v>
      </c>
      <c r="T852" s="221" t="s">
        <v>418</v>
      </c>
      <c r="U852" s="204" t="n">
        <v>0</v>
      </c>
      <c r="V852" s="204" t="n">
        <f aca="false">ROUND(E852*U852,2)</f>
        <v>0</v>
      </c>
      <c r="W852" s="204"/>
      <c r="X852" s="204" t="s">
        <v>165</v>
      </c>
      <c r="Y852" s="205"/>
      <c r="Z852" s="205"/>
      <c r="AA852" s="205"/>
      <c r="AB852" s="205"/>
      <c r="AC852" s="205"/>
      <c r="AD852" s="205"/>
      <c r="AE852" s="205"/>
      <c r="AF852" s="205"/>
      <c r="AG852" s="205" t="s">
        <v>920</v>
      </c>
      <c r="AH852" s="205"/>
      <c r="AI852" s="205"/>
      <c r="AJ852" s="205"/>
      <c r="AK852" s="205"/>
      <c r="AL852" s="205"/>
      <c r="AM852" s="205"/>
      <c r="AN852" s="205"/>
      <c r="AO852" s="205"/>
      <c r="AP852" s="205"/>
      <c r="AQ852" s="205"/>
      <c r="AR852" s="205"/>
      <c r="AS852" s="205"/>
      <c r="AT852" s="205"/>
      <c r="AU852" s="205"/>
      <c r="AV852" s="205"/>
      <c r="AW852" s="205"/>
      <c r="AX852" s="205"/>
      <c r="AY852" s="205"/>
      <c r="AZ852" s="205"/>
      <c r="BA852" s="205"/>
      <c r="BB852" s="205"/>
      <c r="BC852" s="205"/>
      <c r="BD852" s="205"/>
      <c r="BE852" s="205"/>
      <c r="BF852" s="205"/>
      <c r="BG852" s="205"/>
      <c r="BH852" s="205"/>
    </row>
    <row r="853" customFormat="false" ht="12.75" hidden="false" customHeight="false" outlineLevel="1" collapsed="false">
      <c r="A853" s="196" t="n">
        <v>216</v>
      </c>
      <c r="B853" s="197" t="s">
        <v>1115</v>
      </c>
      <c r="C853" s="198" t="s">
        <v>1116</v>
      </c>
      <c r="D853" s="199" t="s">
        <v>1117</v>
      </c>
      <c r="E853" s="200" t="n">
        <v>3856.72</v>
      </c>
      <c r="F853" s="201"/>
      <c r="G853" s="202" t="n">
        <f aca="false">ROUND(E853*F853,2)</f>
        <v>0</v>
      </c>
      <c r="H853" s="201"/>
      <c r="I853" s="202" t="n">
        <f aca="false">ROUND(E853*H853,2)</f>
        <v>0</v>
      </c>
      <c r="J853" s="201"/>
      <c r="K853" s="202" t="n">
        <f aca="false">ROUND(E853*J853,2)</f>
        <v>0</v>
      </c>
      <c r="L853" s="202" t="n">
        <v>21</v>
      </c>
      <c r="M853" s="202" t="n">
        <f aca="false">G853*(1+L853/100)</f>
        <v>0</v>
      </c>
      <c r="N853" s="202" t="n">
        <v>0</v>
      </c>
      <c r="O853" s="202" t="n">
        <f aca="false">ROUND(E853*N853,2)</f>
        <v>0</v>
      </c>
      <c r="P853" s="202" t="n">
        <v>0</v>
      </c>
      <c r="Q853" s="202" t="n">
        <f aca="false">ROUND(E853*P853,2)</f>
        <v>0</v>
      </c>
      <c r="R853" s="202"/>
      <c r="S853" s="202" t="s">
        <v>417</v>
      </c>
      <c r="T853" s="203" t="s">
        <v>418</v>
      </c>
      <c r="U853" s="204" t="n">
        <v>0</v>
      </c>
      <c r="V853" s="204" t="n">
        <f aca="false">ROUND(E853*U853,2)</f>
        <v>0</v>
      </c>
      <c r="W853" s="204"/>
      <c r="X853" s="204" t="s">
        <v>424</v>
      </c>
      <c r="Y853" s="205"/>
      <c r="Z853" s="205"/>
      <c r="AA853" s="205"/>
      <c r="AB853" s="205"/>
      <c r="AC853" s="205"/>
      <c r="AD853" s="205"/>
      <c r="AE853" s="205"/>
      <c r="AF853" s="205"/>
      <c r="AG853" s="205" t="s">
        <v>425</v>
      </c>
      <c r="AH853" s="205"/>
      <c r="AI853" s="205"/>
      <c r="AJ853" s="205"/>
      <c r="AK853" s="205"/>
      <c r="AL853" s="205"/>
      <c r="AM853" s="205"/>
      <c r="AN853" s="205"/>
      <c r="AO853" s="205"/>
      <c r="AP853" s="205"/>
      <c r="AQ853" s="205"/>
      <c r="AR853" s="205"/>
      <c r="AS853" s="205"/>
      <c r="AT853" s="205"/>
      <c r="AU853" s="205"/>
      <c r="AV853" s="205"/>
      <c r="AW853" s="205"/>
      <c r="AX853" s="205"/>
      <c r="AY853" s="205"/>
      <c r="AZ853" s="205"/>
      <c r="BA853" s="205"/>
      <c r="BB853" s="205"/>
      <c r="BC853" s="205"/>
      <c r="BD853" s="205"/>
      <c r="BE853" s="205"/>
      <c r="BF853" s="205"/>
      <c r="BG853" s="205"/>
      <c r="BH853" s="205"/>
    </row>
    <row r="854" customFormat="false" ht="12.75" hidden="false" customHeight="false" outlineLevel="1" collapsed="false">
      <c r="A854" s="206"/>
      <c r="B854" s="207"/>
      <c r="C854" s="210" t="s">
        <v>1118</v>
      </c>
      <c r="D854" s="211"/>
      <c r="E854" s="212"/>
      <c r="F854" s="204"/>
      <c r="G854" s="204"/>
      <c r="H854" s="204"/>
      <c r="I854" s="204"/>
      <c r="J854" s="204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5"/>
      <c r="Z854" s="205"/>
      <c r="AA854" s="205"/>
      <c r="AB854" s="205"/>
      <c r="AC854" s="205"/>
      <c r="AD854" s="205"/>
      <c r="AE854" s="205"/>
      <c r="AF854" s="205"/>
      <c r="AG854" s="205" t="s">
        <v>220</v>
      </c>
      <c r="AH854" s="205" t="n">
        <v>0</v>
      </c>
      <c r="AI854" s="205"/>
      <c r="AJ854" s="205"/>
      <c r="AK854" s="205"/>
      <c r="AL854" s="205"/>
      <c r="AM854" s="205"/>
      <c r="AN854" s="205"/>
      <c r="AO854" s="205"/>
      <c r="AP854" s="205"/>
      <c r="AQ854" s="205"/>
      <c r="AR854" s="205"/>
      <c r="AS854" s="205"/>
      <c r="AT854" s="205"/>
      <c r="AU854" s="205"/>
      <c r="AV854" s="205"/>
      <c r="AW854" s="205"/>
      <c r="AX854" s="205"/>
      <c r="AY854" s="205"/>
      <c r="AZ854" s="205"/>
      <c r="BA854" s="205"/>
      <c r="BB854" s="205"/>
      <c r="BC854" s="205"/>
      <c r="BD854" s="205"/>
      <c r="BE854" s="205"/>
      <c r="BF854" s="205"/>
      <c r="BG854" s="205"/>
      <c r="BH854" s="205"/>
    </row>
    <row r="855" customFormat="false" ht="12.75" hidden="false" customHeight="false" outlineLevel="1" collapsed="false">
      <c r="A855" s="206"/>
      <c r="B855" s="207"/>
      <c r="C855" s="210" t="s">
        <v>1119</v>
      </c>
      <c r="D855" s="211"/>
      <c r="E855" s="212"/>
      <c r="F855" s="204"/>
      <c r="G855" s="204"/>
      <c r="H855" s="204"/>
      <c r="I855" s="204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5"/>
      <c r="Z855" s="205"/>
      <c r="AA855" s="205"/>
      <c r="AB855" s="205"/>
      <c r="AC855" s="205"/>
      <c r="AD855" s="205"/>
      <c r="AE855" s="205"/>
      <c r="AF855" s="205"/>
      <c r="AG855" s="205" t="s">
        <v>220</v>
      </c>
      <c r="AH855" s="205" t="n">
        <v>0</v>
      </c>
      <c r="AI855" s="205"/>
      <c r="AJ855" s="205"/>
      <c r="AK855" s="205"/>
      <c r="AL855" s="205"/>
      <c r="AM855" s="205"/>
      <c r="AN855" s="205"/>
      <c r="AO855" s="205"/>
      <c r="AP855" s="205"/>
      <c r="AQ855" s="205"/>
      <c r="AR855" s="205"/>
      <c r="AS855" s="205"/>
      <c r="AT855" s="205"/>
      <c r="AU855" s="205"/>
      <c r="AV855" s="205"/>
      <c r="AW855" s="205"/>
      <c r="AX855" s="205"/>
      <c r="AY855" s="205"/>
      <c r="AZ855" s="205"/>
      <c r="BA855" s="205"/>
      <c r="BB855" s="205"/>
      <c r="BC855" s="205"/>
      <c r="BD855" s="205"/>
      <c r="BE855" s="205"/>
      <c r="BF855" s="205"/>
      <c r="BG855" s="205"/>
      <c r="BH855" s="205"/>
    </row>
    <row r="856" customFormat="false" ht="12.75" hidden="false" customHeight="false" outlineLevel="1" collapsed="false">
      <c r="A856" s="206"/>
      <c r="B856" s="207"/>
      <c r="C856" s="210" t="s">
        <v>1120</v>
      </c>
      <c r="D856" s="211"/>
      <c r="E856" s="212" t="n">
        <v>3856.72</v>
      </c>
      <c r="F856" s="204"/>
      <c r="G856" s="204"/>
      <c r="H856" s="204"/>
      <c r="I856" s="204"/>
      <c r="J856" s="204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5"/>
      <c r="Z856" s="205"/>
      <c r="AA856" s="205"/>
      <c r="AB856" s="205"/>
      <c r="AC856" s="205"/>
      <c r="AD856" s="205"/>
      <c r="AE856" s="205"/>
      <c r="AF856" s="205"/>
      <c r="AG856" s="205" t="s">
        <v>220</v>
      </c>
      <c r="AH856" s="205" t="n">
        <v>0</v>
      </c>
      <c r="AI856" s="205"/>
      <c r="AJ856" s="205"/>
      <c r="AK856" s="205"/>
      <c r="AL856" s="205"/>
      <c r="AM856" s="205"/>
      <c r="AN856" s="205"/>
      <c r="AO856" s="205"/>
      <c r="AP856" s="205"/>
      <c r="AQ856" s="205"/>
      <c r="AR856" s="205"/>
      <c r="AS856" s="205"/>
      <c r="AT856" s="205"/>
      <c r="AU856" s="205"/>
      <c r="AV856" s="205"/>
      <c r="AW856" s="205"/>
      <c r="AX856" s="205"/>
      <c r="AY856" s="205"/>
      <c r="AZ856" s="205"/>
      <c r="BA856" s="205"/>
      <c r="BB856" s="205"/>
      <c r="BC856" s="205"/>
      <c r="BD856" s="205"/>
      <c r="BE856" s="205"/>
      <c r="BF856" s="205"/>
      <c r="BG856" s="205"/>
      <c r="BH856" s="205"/>
    </row>
    <row r="857" customFormat="false" ht="12.75" hidden="false" customHeight="false" outlineLevel="0" collapsed="false">
      <c r="A857" s="188" t="s">
        <v>207</v>
      </c>
      <c r="B857" s="189" t="s">
        <v>131</v>
      </c>
      <c r="C857" s="190" t="s">
        <v>132</v>
      </c>
      <c r="D857" s="191"/>
      <c r="E857" s="192"/>
      <c r="F857" s="193"/>
      <c r="G857" s="193" t="n">
        <f aca="false">SUMIF(AG858:AG863,"&lt;&gt;NOR",G858:G863)</f>
        <v>0</v>
      </c>
      <c r="H857" s="193"/>
      <c r="I857" s="193" t="n">
        <f aca="false">SUM(I858:I863)</f>
        <v>0</v>
      </c>
      <c r="J857" s="193"/>
      <c r="K857" s="193" t="n">
        <f aca="false">SUM(K858:K863)</f>
        <v>0</v>
      </c>
      <c r="L857" s="193"/>
      <c r="M857" s="193" t="n">
        <f aca="false">SUM(M858:M863)</f>
        <v>0</v>
      </c>
      <c r="N857" s="193"/>
      <c r="O857" s="193" t="n">
        <f aca="false">SUM(O858:O863)</f>
        <v>0</v>
      </c>
      <c r="P857" s="193"/>
      <c r="Q857" s="193" t="n">
        <f aca="false">SUM(Q858:Q863)</f>
        <v>0</v>
      </c>
      <c r="R857" s="193"/>
      <c r="S857" s="193"/>
      <c r="T857" s="194"/>
      <c r="U857" s="195"/>
      <c r="V857" s="195" t="n">
        <f aca="false">SUM(V858:V863)</f>
        <v>0</v>
      </c>
      <c r="W857" s="195"/>
      <c r="X857" s="195"/>
      <c r="AG857" s="0" t="s">
        <v>208</v>
      </c>
    </row>
    <row r="858" customFormat="false" ht="12.75" hidden="false" customHeight="false" outlineLevel="1" collapsed="false">
      <c r="A858" s="214" t="n">
        <v>217</v>
      </c>
      <c r="B858" s="215" t="s">
        <v>1121</v>
      </c>
      <c r="C858" s="216" t="s">
        <v>1122</v>
      </c>
      <c r="D858" s="217" t="s">
        <v>343</v>
      </c>
      <c r="E858" s="218" t="n">
        <v>1</v>
      </c>
      <c r="F858" s="219"/>
      <c r="G858" s="220" t="n">
        <f aca="false">ROUND(E858*F858,2)</f>
        <v>0</v>
      </c>
      <c r="H858" s="219"/>
      <c r="I858" s="220" t="n">
        <f aca="false">ROUND(E858*H858,2)</f>
        <v>0</v>
      </c>
      <c r="J858" s="219"/>
      <c r="K858" s="220" t="n">
        <f aca="false">ROUND(E858*J858,2)</f>
        <v>0</v>
      </c>
      <c r="L858" s="220" t="n">
        <v>21</v>
      </c>
      <c r="M858" s="220" t="n">
        <f aca="false">G858*(1+L858/100)</f>
        <v>0</v>
      </c>
      <c r="N858" s="220" t="n">
        <v>0</v>
      </c>
      <c r="O858" s="220" t="n">
        <f aca="false">ROUND(E858*N858,2)</f>
        <v>0</v>
      </c>
      <c r="P858" s="220" t="n">
        <v>0</v>
      </c>
      <c r="Q858" s="220" t="n">
        <f aca="false">ROUND(E858*P858,2)</f>
        <v>0</v>
      </c>
      <c r="R858" s="220"/>
      <c r="S858" s="220" t="s">
        <v>417</v>
      </c>
      <c r="T858" s="221" t="s">
        <v>418</v>
      </c>
      <c r="U858" s="204" t="n">
        <v>0</v>
      </c>
      <c r="V858" s="204" t="n">
        <f aca="false">ROUND(E858*U858,2)</f>
        <v>0</v>
      </c>
      <c r="W858" s="204"/>
      <c r="X858" s="204" t="s">
        <v>165</v>
      </c>
      <c r="Y858" s="205"/>
      <c r="Z858" s="205"/>
      <c r="AA858" s="205"/>
      <c r="AB858" s="205"/>
      <c r="AC858" s="205"/>
      <c r="AD858" s="205"/>
      <c r="AE858" s="205"/>
      <c r="AF858" s="205"/>
      <c r="AG858" s="205" t="s">
        <v>920</v>
      </c>
      <c r="AH858" s="205"/>
      <c r="AI858" s="205"/>
      <c r="AJ858" s="205"/>
      <c r="AK858" s="205"/>
      <c r="AL858" s="205"/>
      <c r="AM858" s="205"/>
      <c r="AN858" s="205"/>
      <c r="AO858" s="205"/>
      <c r="AP858" s="205"/>
      <c r="AQ858" s="205"/>
      <c r="AR858" s="205"/>
      <c r="AS858" s="205"/>
      <c r="AT858" s="205"/>
      <c r="AU858" s="205"/>
      <c r="AV858" s="205"/>
      <c r="AW858" s="205"/>
      <c r="AX858" s="205"/>
      <c r="AY858" s="205"/>
      <c r="AZ858" s="205"/>
      <c r="BA858" s="205"/>
      <c r="BB858" s="205"/>
      <c r="BC858" s="205"/>
      <c r="BD858" s="205"/>
      <c r="BE858" s="205"/>
      <c r="BF858" s="205"/>
      <c r="BG858" s="205"/>
      <c r="BH858" s="205"/>
    </row>
    <row r="859" customFormat="false" ht="12.75" hidden="false" customHeight="false" outlineLevel="1" collapsed="false">
      <c r="A859" s="214" t="n">
        <v>218</v>
      </c>
      <c r="B859" s="215" t="s">
        <v>1123</v>
      </c>
      <c r="C859" s="216" t="s">
        <v>1124</v>
      </c>
      <c r="D859" s="217" t="s">
        <v>343</v>
      </c>
      <c r="E859" s="218" t="n">
        <v>1</v>
      </c>
      <c r="F859" s="219"/>
      <c r="G859" s="220" t="n">
        <f aca="false">ROUND(E859*F859,2)</f>
        <v>0</v>
      </c>
      <c r="H859" s="219"/>
      <c r="I859" s="220" t="n">
        <f aca="false">ROUND(E859*H859,2)</f>
        <v>0</v>
      </c>
      <c r="J859" s="219"/>
      <c r="K859" s="220" t="n">
        <f aca="false">ROUND(E859*J859,2)</f>
        <v>0</v>
      </c>
      <c r="L859" s="220" t="n">
        <v>21</v>
      </c>
      <c r="M859" s="220" t="n">
        <f aca="false">G859*(1+L859/100)</f>
        <v>0</v>
      </c>
      <c r="N859" s="220" t="n">
        <v>0</v>
      </c>
      <c r="O859" s="220" t="n">
        <f aca="false">ROUND(E859*N859,2)</f>
        <v>0</v>
      </c>
      <c r="P859" s="220" t="n">
        <v>0</v>
      </c>
      <c r="Q859" s="220" t="n">
        <f aca="false">ROUND(E859*P859,2)</f>
        <v>0</v>
      </c>
      <c r="R859" s="220"/>
      <c r="S859" s="220" t="s">
        <v>417</v>
      </c>
      <c r="T859" s="221" t="s">
        <v>418</v>
      </c>
      <c r="U859" s="204" t="n">
        <v>0</v>
      </c>
      <c r="V859" s="204" t="n">
        <f aca="false">ROUND(E859*U859,2)</f>
        <v>0</v>
      </c>
      <c r="W859" s="204"/>
      <c r="X859" s="204" t="s">
        <v>165</v>
      </c>
      <c r="Y859" s="205"/>
      <c r="Z859" s="205"/>
      <c r="AA859" s="205"/>
      <c r="AB859" s="205"/>
      <c r="AC859" s="205"/>
      <c r="AD859" s="205"/>
      <c r="AE859" s="205"/>
      <c r="AF859" s="205"/>
      <c r="AG859" s="205" t="s">
        <v>920</v>
      </c>
      <c r="AH859" s="205"/>
      <c r="AI859" s="205"/>
      <c r="AJ859" s="205"/>
      <c r="AK859" s="205"/>
      <c r="AL859" s="205"/>
      <c r="AM859" s="205"/>
      <c r="AN859" s="205"/>
      <c r="AO859" s="205"/>
      <c r="AP859" s="205"/>
      <c r="AQ859" s="205"/>
      <c r="AR859" s="205"/>
      <c r="AS859" s="205"/>
      <c r="AT859" s="205"/>
      <c r="AU859" s="205"/>
      <c r="AV859" s="205"/>
      <c r="AW859" s="205"/>
      <c r="AX859" s="205"/>
      <c r="AY859" s="205"/>
      <c r="AZ859" s="205"/>
      <c r="BA859" s="205"/>
      <c r="BB859" s="205"/>
      <c r="BC859" s="205"/>
      <c r="BD859" s="205"/>
      <c r="BE859" s="205"/>
      <c r="BF859" s="205"/>
      <c r="BG859" s="205"/>
      <c r="BH859" s="205"/>
    </row>
    <row r="860" customFormat="false" ht="12.75" hidden="false" customHeight="false" outlineLevel="1" collapsed="false">
      <c r="A860" s="214" t="n">
        <v>219</v>
      </c>
      <c r="B860" s="215" t="s">
        <v>1125</v>
      </c>
      <c r="C860" s="216" t="s">
        <v>1126</v>
      </c>
      <c r="D860" s="217" t="s">
        <v>343</v>
      </c>
      <c r="E860" s="218" t="n">
        <v>1</v>
      </c>
      <c r="F860" s="219"/>
      <c r="G860" s="220" t="n">
        <f aca="false">ROUND(E860*F860,2)</f>
        <v>0</v>
      </c>
      <c r="H860" s="219"/>
      <c r="I860" s="220" t="n">
        <f aca="false">ROUND(E860*H860,2)</f>
        <v>0</v>
      </c>
      <c r="J860" s="219"/>
      <c r="K860" s="220" t="n">
        <f aca="false">ROUND(E860*J860,2)</f>
        <v>0</v>
      </c>
      <c r="L860" s="220" t="n">
        <v>21</v>
      </c>
      <c r="M860" s="220" t="n">
        <f aca="false">G860*(1+L860/100)</f>
        <v>0</v>
      </c>
      <c r="N860" s="220" t="n">
        <v>0</v>
      </c>
      <c r="O860" s="220" t="n">
        <f aca="false">ROUND(E860*N860,2)</f>
        <v>0</v>
      </c>
      <c r="P860" s="220" t="n">
        <v>0</v>
      </c>
      <c r="Q860" s="220" t="n">
        <f aca="false">ROUND(E860*P860,2)</f>
        <v>0</v>
      </c>
      <c r="R860" s="220"/>
      <c r="S860" s="220" t="s">
        <v>417</v>
      </c>
      <c r="T860" s="221" t="s">
        <v>418</v>
      </c>
      <c r="U860" s="204" t="n">
        <v>0</v>
      </c>
      <c r="V860" s="204" t="n">
        <f aca="false">ROUND(E860*U860,2)</f>
        <v>0</v>
      </c>
      <c r="W860" s="204"/>
      <c r="X860" s="204" t="s">
        <v>165</v>
      </c>
      <c r="Y860" s="205"/>
      <c r="Z860" s="205"/>
      <c r="AA860" s="205"/>
      <c r="AB860" s="205"/>
      <c r="AC860" s="205"/>
      <c r="AD860" s="205"/>
      <c r="AE860" s="205"/>
      <c r="AF860" s="205"/>
      <c r="AG860" s="205" t="s">
        <v>920</v>
      </c>
      <c r="AH860" s="205"/>
      <c r="AI860" s="205"/>
      <c r="AJ860" s="205"/>
      <c r="AK860" s="205"/>
      <c r="AL860" s="205"/>
      <c r="AM860" s="205"/>
      <c r="AN860" s="205"/>
      <c r="AO860" s="205"/>
      <c r="AP860" s="205"/>
      <c r="AQ860" s="205"/>
      <c r="AR860" s="205"/>
      <c r="AS860" s="205"/>
      <c r="AT860" s="205"/>
      <c r="AU860" s="205"/>
      <c r="AV860" s="205"/>
      <c r="AW860" s="205"/>
      <c r="AX860" s="205"/>
      <c r="AY860" s="205"/>
      <c r="AZ860" s="205"/>
      <c r="BA860" s="205"/>
      <c r="BB860" s="205"/>
      <c r="BC860" s="205"/>
      <c r="BD860" s="205"/>
      <c r="BE860" s="205"/>
      <c r="BF860" s="205"/>
      <c r="BG860" s="205"/>
      <c r="BH860" s="205"/>
    </row>
    <row r="861" customFormat="false" ht="12.75" hidden="false" customHeight="false" outlineLevel="1" collapsed="false">
      <c r="A861" s="214" t="n">
        <v>220</v>
      </c>
      <c r="B861" s="215" t="s">
        <v>1127</v>
      </c>
      <c r="C861" s="216" t="s">
        <v>1128</v>
      </c>
      <c r="D861" s="217" t="s">
        <v>380</v>
      </c>
      <c r="E861" s="218" t="n">
        <v>1</v>
      </c>
      <c r="F861" s="219"/>
      <c r="G861" s="220" t="n">
        <f aca="false">ROUND(E861*F861,2)</f>
        <v>0</v>
      </c>
      <c r="H861" s="219"/>
      <c r="I861" s="220" t="n">
        <f aca="false">ROUND(E861*H861,2)</f>
        <v>0</v>
      </c>
      <c r="J861" s="219"/>
      <c r="K861" s="220" t="n">
        <f aca="false">ROUND(E861*J861,2)</f>
        <v>0</v>
      </c>
      <c r="L861" s="220" t="n">
        <v>21</v>
      </c>
      <c r="M861" s="220" t="n">
        <f aca="false">G861*(1+L861/100)</f>
        <v>0</v>
      </c>
      <c r="N861" s="220" t="n">
        <v>0</v>
      </c>
      <c r="O861" s="220" t="n">
        <f aca="false">ROUND(E861*N861,2)</f>
        <v>0</v>
      </c>
      <c r="P861" s="220" t="n">
        <v>0</v>
      </c>
      <c r="Q861" s="220" t="n">
        <f aca="false">ROUND(E861*P861,2)</f>
        <v>0</v>
      </c>
      <c r="R861" s="220"/>
      <c r="S861" s="220" t="s">
        <v>417</v>
      </c>
      <c r="T861" s="221" t="s">
        <v>418</v>
      </c>
      <c r="U861" s="204" t="n">
        <v>0</v>
      </c>
      <c r="V861" s="204" t="n">
        <f aca="false">ROUND(E861*U861,2)</f>
        <v>0</v>
      </c>
      <c r="W861" s="204"/>
      <c r="X861" s="204" t="s">
        <v>165</v>
      </c>
      <c r="Y861" s="205"/>
      <c r="Z861" s="205"/>
      <c r="AA861" s="205"/>
      <c r="AB861" s="205"/>
      <c r="AC861" s="205"/>
      <c r="AD861" s="205"/>
      <c r="AE861" s="205"/>
      <c r="AF861" s="205"/>
      <c r="AG861" s="205" t="s">
        <v>920</v>
      </c>
      <c r="AH861" s="205"/>
      <c r="AI861" s="205"/>
      <c r="AJ861" s="205"/>
      <c r="AK861" s="205"/>
      <c r="AL861" s="205"/>
      <c r="AM861" s="205"/>
      <c r="AN861" s="205"/>
      <c r="AO861" s="205"/>
      <c r="AP861" s="205"/>
      <c r="AQ861" s="205"/>
      <c r="AR861" s="205"/>
      <c r="AS861" s="205"/>
      <c r="AT861" s="205"/>
      <c r="AU861" s="205"/>
      <c r="AV861" s="205"/>
      <c r="AW861" s="205"/>
      <c r="AX861" s="205"/>
      <c r="AY861" s="205"/>
      <c r="AZ861" s="205"/>
      <c r="BA861" s="205"/>
      <c r="BB861" s="205"/>
      <c r="BC861" s="205"/>
      <c r="BD861" s="205"/>
      <c r="BE861" s="205"/>
      <c r="BF861" s="205"/>
      <c r="BG861" s="205"/>
      <c r="BH861" s="205"/>
    </row>
    <row r="862" customFormat="false" ht="12.75" hidden="false" customHeight="false" outlineLevel="1" collapsed="false">
      <c r="A862" s="214" t="n">
        <v>221</v>
      </c>
      <c r="B862" s="215" t="s">
        <v>1129</v>
      </c>
      <c r="C862" s="216" t="s">
        <v>1130</v>
      </c>
      <c r="D862" s="217" t="s">
        <v>343</v>
      </c>
      <c r="E862" s="218" t="n">
        <v>1</v>
      </c>
      <c r="F862" s="219"/>
      <c r="G862" s="220" t="n">
        <f aca="false">ROUND(E862*F862,2)</f>
        <v>0</v>
      </c>
      <c r="H862" s="219"/>
      <c r="I862" s="220" t="n">
        <f aca="false">ROUND(E862*H862,2)</f>
        <v>0</v>
      </c>
      <c r="J862" s="219"/>
      <c r="K862" s="220" t="n">
        <f aca="false">ROUND(E862*J862,2)</f>
        <v>0</v>
      </c>
      <c r="L862" s="220" t="n">
        <v>21</v>
      </c>
      <c r="M862" s="220" t="n">
        <f aca="false">G862*(1+L862/100)</f>
        <v>0</v>
      </c>
      <c r="N862" s="220" t="n">
        <v>0</v>
      </c>
      <c r="O862" s="220" t="n">
        <f aca="false">ROUND(E862*N862,2)</f>
        <v>0</v>
      </c>
      <c r="P862" s="220" t="n">
        <v>0</v>
      </c>
      <c r="Q862" s="220" t="n">
        <f aca="false">ROUND(E862*P862,2)</f>
        <v>0</v>
      </c>
      <c r="R862" s="220"/>
      <c r="S862" s="220" t="s">
        <v>417</v>
      </c>
      <c r="T862" s="221" t="s">
        <v>418</v>
      </c>
      <c r="U862" s="204" t="n">
        <v>0</v>
      </c>
      <c r="V862" s="204" t="n">
        <f aca="false">ROUND(E862*U862,2)</f>
        <v>0</v>
      </c>
      <c r="W862" s="204"/>
      <c r="X862" s="204" t="s">
        <v>165</v>
      </c>
      <c r="Y862" s="205"/>
      <c r="Z862" s="205"/>
      <c r="AA862" s="205"/>
      <c r="AB862" s="205"/>
      <c r="AC862" s="205"/>
      <c r="AD862" s="205"/>
      <c r="AE862" s="205"/>
      <c r="AF862" s="205"/>
      <c r="AG862" s="205" t="s">
        <v>920</v>
      </c>
      <c r="AH862" s="205"/>
      <c r="AI862" s="205"/>
      <c r="AJ862" s="205"/>
      <c r="AK862" s="205"/>
      <c r="AL862" s="205"/>
      <c r="AM862" s="205"/>
      <c r="AN862" s="205"/>
      <c r="AO862" s="205"/>
      <c r="AP862" s="205"/>
      <c r="AQ862" s="205"/>
      <c r="AR862" s="205"/>
      <c r="AS862" s="205"/>
      <c r="AT862" s="205"/>
      <c r="AU862" s="205"/>
      <c r="AV862" s="205"/>
      <c r="AW862" s="205"/>
      <c r="AX862" s="205"/>
      <c r="AY862" s="205"/>
      <c r="AZ862" s="205"/>
      <c r="BA862" s="205"/>
      <c r="BB862" s="205"/>
      <c r="BC862" s="205"/>
      <c r="BD862" s="205"/>
      <c r="BE862" s="205"/>
      <c r="BF862" s="205"/>
      <c r="BG862" s="205"/>
      <c r="BH862" s="205"/>
    </row>
    <row r="863" customFormat="false" ht="12.75" hidden="false" customHeight="false" outlineLevel="1" collapsed="false">
      <c r="A863" s="214" t="n">
        <v>222</v>
      </c>
      <c r="B863" s="215" t="s">
        <v>1131</v>
      </c>
      <c r="C863" s="216" t="s">
        <v>1132</v>
      </c>
      <c r="D863" s="217" t="s">
        <v>343</v>
      </c>
      <c r="E863" s="218" t="n">
        <v>1</v>
      </c>
      <c r="F863" s="219"/>
      <c r="G863" s="220" t="n">
        <f aca="false">ROUND(E863*F863,2)</f>
        <v>0</v>
      </c>
      <c r="H863" s="219"/>
      <c r="I863" s="220" t="n">
        <f aca="false">ROUND(E863*H863,2)</f>
        <v>0</v>
      </c>
      <c r="J863" s="219"/>
      <c r="K863" s="220" t="n">
        <f aca="false">ROUND(E863*J863,2)</f>
        <v>0</v>
      </c>
      <c r="L863" s="220" t="n">
        <v>21</v>
      </c>
      <c r="M863" s="220" t="n">
        <f aca="false">G863*(1+L863/100)</f>
        <v>0</v>
      </c>
      <c r="N863" s="220" t="n">
        <v>0</v>
      </c>
      <c r="O863" s="220" t="n">
        <f aca="false">ROUND(E863*N863,2)</f>
        <v>0</v>
      </c>
      <c r="P863" s="220" t="n">
        <v>0</v>
      </c>
      <c r="Q863" s="220" t="n">
        <f aca="false">ROUND(E863*P863,2)</f>
        <v>0</v>
      </c>
      <c r="R863" s="220"/>
      <c r="S863" s="220" t="s">
        <v>417</v>
      </c>
      <c r="T863" s="221" t="s">
        <v>418</v>
      </c>
      <c r="U863" s="204" t="n">
        <v>0</v>
      </c>
      <c r="V863" s="204" t="n">
        <f aca="false">ROUND(E863*U863,2)</f>
        <v>0</v>
      </c>
      <c r="W863" s="204"/>
      <c r="X863" s="204" t="s">
        <v>165</v>
      </c>
      <c r="Y863" s="205"/>
      <c r="Z863" s="205"/>
      <c r="AA863" s="205"/>
      <c r="AB863" s="205"/>
      <c r="AC863" s="205"/>
      <c r="AD863" s="205"/>
      <c r="AE863" s="205"/>
      <c r="AF863" s="205"/>
      <c r="AG863" s="205" t="s">
        <v>920</v>
      </c>
      <c r="AH863" s="205"/>
      <c r="AI863" s="205"/>
      <c r="AJ863" s="205"/>
      <c r="AK863" s="205"/>
      <c r="AL863" s="205"/>
      <c r="AM863" s="205"/>
      <c r="AN863" s="205"/>
      <c r="AO863" s="205"/>
      <c r="AP863" s="205"/>
      <c r="AQ863" s="205"/>
      <c r="AR863" s="205"/>
      <c r="AS863" s="205"/>
      <c r="AT863" s="205"/>
      <c r="AU863" s="205"/>
      <c r="AV863" s="205"/>
      <c r="AW863" s="205"/>
      <c r="AX863" s="205"/>
      <c r="AY863" s="205"/>
      <c r="AZ863" s="205"/>
      <c r="BA863" s="205"/>
      <c r="BB863" s="205"/>
      <c r="BC863" s="205"/>
      <c r="BD863" s="205"/>
      <c r="BE863" s="205"/>
      <c r="BF863" s="205"/>
      <c r="BG863" s="205"/>
      <c r="BH863" s="205"/>
    </row>
    <row r="864" customFormat="false" ht="12.75" hidden="false" customHeight="false" outlineLevel="0" collapsed="false">
      <c r="A864" s="188" t="s">
        <v>207</v>
      </c>
      <c r="B864" s="189" t="s">
        <v>133</v>
      </c>
      <c r="C864" s="190" t="s">
        <v>134</v>
      </c>
      <c r="D864" s="191"/>
      <c r="E864" s="192"/>
      <c r="F864" s="193"/>
      <c r="G864" s="193" t="n">
        <f aca="false">SUMIF(AG865:AG909,"&lt;&gt;NOR",G865:G909)</f>
        <v>0</v>
      </c>
      <c r="H864" s="193"/>
      <c r="I864" s="193" t="n">
        <f aca="false">SUM(I865:I909)</f>
        <v>0</v>
      </c>
      <c r="J864" s="193"/>
      <c r="K864" s="193" t="n">
        <f aca="false">SUM(K865:K909)</f>
        <v>0</v>
      </c>
      <c r="L864" s="193"/>
      <c r="M864" s="193" t="n">
        <f aca="false">SUM(M865:M909)</f>
        <v>0</v>
      </c>
      <c r="N864" s="193"/>
      <c r="O864" s="193" t="n">
        <f aca="false">SUM(O865:O909)</f>
        <v>2.68</v>
      </c>
      <c r="P864" s="193"/>
      <c r="Q864" s="193" t="n">
        <f aca="false">SUM(Q865:Q909)</f>
        <v>0</v>
      </c>
      <c r="R864" s="193"/>
      <c r="S864" s="193"/>
      <c r="T864" s="194"/>
      <c r="U864" s="195"/>
      <c r="V864" s="195" t="n">
        <f aca="false">SUM(V865:V909)</f>
        <v>160.81</v>
      </c>
      <c r="W864" s="195"/>
      <c r="X864" s="195"/>
      <c r="AG864" s="0" t="s">
        <v>208</v>
      </c>
    </row>
    <row r="865" customFormat="false" ht="12.75" hidden="false" customHeight="false" outlineLevel="1" collapsed="false">
      <c r="A865" s="196" t="n">
        <v>223</v>
      </c>
      <c r="B865" s="197" t="s">
        <v>1133</v>
      </c>
      <c r="C865" s="198" t="s">
        <v>1134</v>
      </c>
      <c r="D865" s="199" t="s">
        <v>380</v>
      </c>
      <c r="E865" s="200" t="n">
        <v>33.4</v>
      </c>
      <c r="F865" s="201"/>
      <c r="G865" s="202" t="n">
        <f aca="false">ROUND(E865*F865,2)</f>
        <v>0</v>
      </c>
      <c r="H865" s="201"/>
      <c r="I865" s="202" t="n">
        <f aca="false">ROUND(E865*H865,2)</f>
        <v>0</v>
      </c>
      <c r="J865" s="201"/>
      <c r="K865" s="202" t="n">
        <f aca="false">ROUND(E865*J865,2)</f>
        <v>0</v>
      </c>
      <c r="L865" s="202" t="n">
        <v>21</v>
      </c>
      <c r="M865" s="202" t="n">
        <f aca="false">G865*(1+L865/100)</f>
        <v>0</v>
      </c>
      <c r="N865" s="202" t="n">
        <v>0</v>
      </c>
      <c r="O865" s="202" t="n">
        <f aca="false">ROUND(E865*N865,2)</f>
        <v>0</v>
      </c>
      <c r="P865" s="202" t="n">
        <v>0</v>
      </c>
      <c r="Q865" s="202" t="n">
        <f aca="false">ROUND(E865*P865,2)</f>
        <v>0</v>
      </c>
      <c r="R865" s="202" t="s">
        <v>1135</v>
      </c>
      <c r="S865" s="202" t="s">
        <v>213</v>
      </c>
      <c r="T865" s="203" t="s">
        <v>213</v>
      </c>
      <c r="U865" s="204" t="n">
        <v>0.208</v>
      </c>
      <c r="V865" s="204" t="n">
        <f aca="false">ROUND(E865*U865,2)</f>
        <v>6.95</v>
      </c>
      <c r="W865" s="204"/>
      <c r="X865" s="204" t="s">
        <v>165</v>
      </c>
      <c r="Y865" s="205"/>
      <c r="Z865" s="205"/>
      <c r="AA865" s="205"/>
      <c r="AB865" s="205"/>
      <c r="AC865" s="205"/>
      <c r="AD865" s="205"/>
      <c r="AE865" s="205"/>
      <c r="AF865" s="205"/>
      <c r="AG865" s="205" t="s">
        <v>920</v>
      </c>
      <c r="AH865" s="205"/>
      <c r="AI865" s="205"/>
      <c r="AJ865" s="205"/>
      <c r="AK865" s="205"/>
      <c r="AL865" s="205"/>
      <c r="AM865" s="205"/>
      <c r="AN865" s="205"/>
      <c r="AO865" s="205"/>
      <c r="AP865" s="205"/>
      <c r="AQ865" s="205"/>
      <c r="AR865" s="205"/>
      <c r="AS865" s="205"/>
      <c r="AT865" s="205"/>
      <c r="AU865" s="205"/>
      <c r="AV865" s="205"/>
      <c r="AW865" s="205"/>
      <c r="AX865" s="205"/>
      <c r="AY865" s="205"/>
      <c r="AZ865" s="205"/>
      <c r="BA865" s="205"/>
      <c r="BB865" s="205"/>
      <c r="BC865" s="205"/>
      <c r="BD865" s="205"/>
      <c r="BE865" s="205"/>
      <c r="BF865" s="205"/>
      <c r="BG865" s="205"/>
      <c r="BH865" s="205"/>
    </row>
    <row r="866" customFormat="false" ht="12.75" hidden="false" customHeight="false" outlineLevel="1" collapsed="false">
      <c r="A866" s="206"/>
      <c r="B866" s="207"/>
      <c r="C866" s="210" t="s">
        <v>1136</v>
      </c>
      <c r="D866" s="211"/>
      <c r="E866" s="212"/>
      <c r="F866" s="204"/>
      <c r="G866" s="204"/>
      <c r="H866" s="204"/>
      <c r="I866" s="204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5"/>
      <c r="Z866" s="205"/>
      <c r="AA866" s="205"/>
      <c r="AB866" s="205"/>
      <c r="AC866" s="205"/>
      <c r="AD866" s="205"/>
      <c r="AE866" s="205"/>
      <c r="AF866" s="205"/>
      <c r="AG866" s="205" t="s">
        <v>220</v>
      </c>
      <c r="AH866" s="205" t="n">
        <v>0</v>
      </c>
      <c r="AI866" s="205"/>
      <c r="AJ866" s="205"/>
      <c r="AK866" s="205"/>
      <c r="AL866" s="205"/>
      <c r="AM866" s="205"/>
      <c r="AN866" s="205"/>
      <c r="AO866" s="205"/>
      <c r="AP866" s="205"/>
      <c r="AQ866" s="205"/>
      <c r="AR866" s="205"/>
      <c r="AS866" s="205"/>
      <c r="AT866" s="205"/>
      <c r="AU866" s="205"/>
      <c r="AV866" s="205"/>
      <c r="AW866" s="205"/>
      <c r="AX866" s="205"/>
      <c r="AY866" s="205"/>
      <c r="AZ866" s="205"/>
      <c r="BA866" s="205"/>
      <c r="BB866" s="205"/>
      <c r="BC866" s="205"/>
      <c r="BD866" s="205"/>
      <c r="BE866" s="205"/>
      <c r="BF866" s="205"/>
      <c r="BG866" s="205"/>
      <c r="BH866" s="205"/>
    </row>
    <row r="867" customFormat="false" ht="12.75" hidden="false" customHeight="false" outlineLevel="1" collapsed="false">
      <c r="A867" s="206"/>
      <c r="B867" s="207"/>
      <c r="C867" s="210" t="s">
        <v>1137</v>
      </c>
      <c r="D867" s="211"/>
      <c r="E867" s="212"/>
      <c r="F867" s="204"/>
      <c r="G867" s="204"/>
      <c r="H867" s="204"/>
      <c r="I867" s="204"/>
      <c r="J867" s="204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5"/>
      <c r="Z867" s="205"/>
      <c r="AA867" s="205"/>
      <c r="AB867" s="205"/>
      <c r="AC867" s="205"/>
      <c r="AD867" s="205"/>
      <c r="AE867" s="205"/>
      <c r="AF867" s="205"/>
      <c r="AG867" s="205" t="s">
        <v>220</v>
      </c>
      <c r="AH867" s="205" t="n">
        <v>0</v>
      </c>
      <c r="AI867" s="205"/>
      <c r="AJ867" s="205"/>
      <c r="AK867" s="205"/>
      <c r="AL867" s="205"/>
      <c r="AM867" s="205"/>
      <c r="AN867" s="205"/>
      <c r="AO867" s="205"/>
      <c r="AP867" s="205"/>
      <c r="AQ867" s="205"/>
      <c r="AR867" s="205"/>
      <c r="AS867" s="205"/>
      <c r="AT867" s="205"/>
      <c r="AU867" s="205"/>
      <c r="AV867" s="205"/>
      <c r="AW867" s="205"/>
      <c r="AX867" s="205"/>
      <c r="AY867" s="205"/>
      <c r="AZ867" s="205"/>
      <c r="BA867" s="205"/>
      <c r="BB867" s="205"/>
      <c r="BC867" s="205"/>
      <c r="BD867" s="205"/>
      <c r="BE867" s="205"/>
      <c r="BF867" s="205"/>
      <c r="BG867" s="205"/>
      <c r="BH867" s="205"/>
    </row>
    <row r="868" customFormat="false" ht="12.75" hidden="false" customHeight="false" outlineLevel="1" collapsed="false">
      <c r="A868" s="206"/>
      <c r="B868" s="207"/>
      <c r="C868" s="210" t="s">
        <v>1138</v>
      </c>
      <c r="D868" s="211"/>
      <c r="E868" s="212"/>
      <c r="F868" s="204"/>
      <c r="G868" s="204"/>
      <c r="H868" s="204"/>
      <c r="I868" s="204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5"/>
      <c r="Z868" s="205"/>
      <c r="AA868" s="205"/>
      <c r="AB868" s="205"/>
      <c r="AC868" s="205"/>
      <c r="AD868" s="205"/>
      <c r="AE868" s="205"/>
      <c r="AF868" s="205"/>
      <c r="AG868" s="205" t="s">
        <v>220</v>
      </c>
      <c r="AH868" s="205" t="n">
        <v>0</v>
      </c>
      <c r="AI868" s="205"/>
      <c r="AJ868" s="205"/>
      <c r="AK868" s="205"/>
      <c r="AL868" s="205"/>
      <c r="AM868" s="205"/>
      <c r="AN868" s="205"/>
      <c r="AO868" s="205"/>
      <c r="AP868" s="205"/>
      <c r="AQ868" s="205"/>
      <c r="AR868" s="205"/>
      <c r="AS868" s="205"/>
      <c r="AT868" s="205"/>
      <c r="AU868" s="205"/>
      <c r="AV868" s="205"/>
      <c r="AW868" s="205"/>
      <c r="AX868" s="205"/>
      <c r="AY868" s="205"/>
      <c r="AZ868" s="205"/>
      <c r="BA868" s="205"/>
      <c r="BB868" s="205"/>
      <c r="BC868" s="205"/>
      <c r="BD868" s="205"/>
      <c r="BE868" s="205"/>
      <c r="BF868" s="205"/>
      <c r="BG868" s="205"/>
      <c r="BH868" s="205"/>
    </row>
    <row r="869" customFormat="false" ht="12.75" hidden="false" customHeight="false" outlineLevel="1" collapsed="false">
      <c r="A869" s="206"/>
      <c r="B869" s="207"/>
      <c r="C869" s="210" t="s">
        <v>1139</v>
      </c>
      <c r="D869" s="211"/>
      <c r="E869" s="212"/>
      <c r="F869" s="204"/>
      <c r="G869" s="204"/>
      <c r="H869" s="204"/>
      <c r="I869" s="204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5"/>
      <c r="Z869" s="205"/>
      <c r="AA869" s="205"/>
      <c r="AB869" s="205"/>
      <c r="AC869" s="205"/>
      <c r="AD869" s="205"/>
      <c r="AE869" s="205"/>
      <c r="AF869" s="205"/>
      <c r="AG869" s="205" t="s">
        <v>220</v>
      </c>
      <c r="AH869" s="205" t="n">
        <v>0</v>
      </c>
      <c r="AI869" s="205"/>
      <c r="AJ869" s="205"/>
      <c r="AK869" s="205"/>
      <c r="AL869" s="205"/>
      <c r="AM869" s="205"/>
      <c r="AN869" s="205"/>
      <c r="AO869" s="205"/>
      <c r="AP869" s="205"/>
      <c r="AQ869" s="205"/>
      <c r="AR869" s="205"/>
      <c r="AS869" s="205"/>
      <c r="AT869" s="205"/>
      <c r="AU869" s="205"/>
      <c r="AV869" s="205"/>
      <c r="AW869" s="205"/>
      <c r="AX869" s="205"/>
      <c r="AY869" s="205"/>
      <c r="AZ869" s="205"/>
      <c r="BA869" s="205"/>
      <c r="BB869" s="205"/>
      <c r="BC869" s="205"/>
      <c r="BD869" s="205"/>
      <c r="BE869" s="205"/>
      <c r="BF869" s="205"/>
      <c r="BG869" s="205"/>
      <c r="BH869" s="205"/>
    </row>
    <row r="870" customFormat="false" ht="12.75" hidden="false" customHeight="false" outlineLevel="1" collapsed="false">
      <c r="A870" s="206"/>
      <c r="B870" s="207"/>
      <c r="C870" s="210" t="s">
        <v>1140</v>
      </c>
      <c r="D870" s="211"/>
      <c r="E870" s="212" t="n">
        <v>33.4</v>
      </c>
      <c r="F870" s="204"/>
      <c r="G870" s="204"/>
      <c r="H870" s="204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5"/>
      <c r="Z870" s="205"/>
      <c r="AA870" s="205"/>
      <c r="AB870" s="205"/>
      <c r="AC870" s="205"/>
      <c r="AD870" s="205"/>
      <c r="AE870" s="205"/>
      <c r="AF870" s="205"/>
      <c r="AG870" s="205" t="s">
        <v>220</v>
      </c>
      <c r="AH870" s="205" t="n">
        <v>0</v>
      </c>
      <c r="AI870" s="205"/>
      <c r="AJ870" s="205"/>
      <c r="AK870" s="205"/>
      <c r="AL870" s="205"/>
      <c r="AM870" s="205"/>
      <c r="AN870" s="205"/>
      <c r="AO870" s="205"/>
      <c r="AP870" s="205"/>
      <c r="AQ870" s="205"/>
      <c r="AR870" s="205"/>
      <c r="AS870" s="205"/>
      <c r="AT870" s="205"/>
      <c r="AU870" s="205"/>
      <c r="AV870" s="205"/>
      <c r="AW870" s="205"/>
      <c r="AX870" s="205"/>
      <c r="AY870" s="205"/>
      <c r="AZ870" s="205"/>
      <c r="BA870" s="205"/>
      <c r="BB870" s="205"/>
      <c r="BC870" s="205"/>
      <c r="BD870" s="205"/>
      <c r="BE870" s="205"/>
      <c r="BF870" s="205"/>
      <c r="BG870" s="205"/>
      <c r="BH870" s="205"/>
    </row>
    <row r="871" customFormat="false" ht="22.5" hidden="false" customHeight="false" outlineLevel="1" collapsed="false">
      <c r="A871" s="196" t="n">
        <v>224</v>
      </c>
      <c r="B871" s="197" t="s">
        <v>1141</v>
      </c>
      <c r="C871" s="198" t="s">
        <v>1142</v>
      </c>
      <c r="D871" s="199" t="s">
        <v>380</v>
      </c>
      <c r="E871" s="200" t="n">
        <v>105</v>
      </c>
      <c r="F871" s="201"/>
      <c r="G871" s="202" t="n">
        <f aca="false">ROUND(E871*F871,2)</f>
        <v>0</v>
      </c>
      <c r="H871" s="201"/>
      <c r="I871" s="202" t="n">
        <f aca="false">ROUND(E871*H871,2)</f>
        <v>0</v>
      </c>
      <c r="J871" s="201"/>
      <c r="K871" s="202" t="n">
        <f aca="false">ROUND(E871*J871,2)</f>
        <v>0</v>
      </c>
      <c r="L871" s="202" t="n">
        <v>21</v>
      </c>
      <c r="M871" s="202" t="n">
        <f aca="false">G871*(1+L871/100)</f>
        <v>0</v>
      </c>
      <c r="N871" s="202" t="n">
        <v>0.00032</v>
      </c>
      <c r="O871" s="202" t="n">
        <f aca="false">ROUND(E871*N871,2)</f>
        <v>0.03</v>
      </c>
      <c r="P871" s="202" t="n">
        <v>0</v>
      </c>
      <c r="Q871" s="202" t="n">
        <f aca="false">ROUND(E871*P871,2)</f>
        <v>0</v>
      </c>
      <c r="R871" s="202" t="s">
        <v>1135</v>
      </c>
      <c r="S871" s="202" t="s">
        <v>213</v>
      </c>
      <c r="T871" s="203" t="s">
        <v>213</v>
      </c>
      <c r="U871" s="204" t="n">
        <v>0.236</v>
      </c>
      <c r="V871" s="204" t="n">
        <f aca="false">ROUND(E871*U871,2)</f>
        <v>24.78</v>
      </c>
      <c r="W871" s="204"/>
      <c r="X871" s="204" t="s">
        <v>165</v>
      </c>
      <c r="Y871" s="205"/>
      <c r="Z871" s="205"/>
      <c r="AA871" s="205"/>
      <c r="AB871" s="205"/>
      <c r="AC871" s="205"/>
      <c r="AD871" s="205"/>
      <c r="AE871" s="205"/>
      <c r="AF871" s="205"/>
      <c r="AG871" s="205" t="s">
        <v>920</v>
      </c>
      <c r="AH871" s="205"/>
      <c r="AI871" s="205"/>
      <c r="AJ871" s="205"/>
      <c r="AK871" s="205"/>
      <c r="AL871" s="205"/>
      <c r="AM871" s="205"/>
      <c r="AN871" s="205"/>
      <c r="AO871" s="205"/>
      <c r="AP871" s="205"/>
      <c r="AQ871" s="205"/>
      <c r="AR871" s="205"/>
      <c r="AS871" s="205"/>
      <c r="AT871" s="205"/>
      <c r="AU871" s="205"/>
      <c r="AV871" s="205"/>
      <c r="AW871" s="205"/>
      <c r="AX871" s="205"/>
      <c r="AY871" s="205"/>
      <c r="AZ871" s="205"/>
      <c r="BA871" s="205"/>
      <c r="BB871" s="205"/>
      <c r="BC871" s="205"/>
      <c r="BD871" s="205"/>
      <c r="BE871" s="205"/>
      <c r="BF871" s="205"/>
      <c r="BG871" s="205"/>
      <c r="BH871" s="205"/>
    </row>
    <row r="872" customFormat="false" ht="12.75" hidden="false" customHeight="false" outlineLevel="1" collapsed="false">
      <c r="A872" s="206"/>
      <c r="B872" s="207"/>
      <c r="C872" s="210" t="s">
        <v>1143</v>
      </c>
      <c r="D872" s="211"/>
      <c r="E872" s="212"/>
      <c r="F872" s="204"/>
      <c r="G872" s="204"/>
      <c r="H872" s="204"/>
      <c r="I872" s="204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5"/>
      <c r="Z872" s="205"/>
      <c r="AA872" s="205"/>
      <c r="AB872" s="205"/>
      <c r="AC872" s="205"/>
      <c r="AD872" s="205"/>
      <c r="AE872" s="205"/>
      <c r="AF872" s="205"/>
      <c r="AG872" s="205" t="s">
        <v>220</v>
      </c>
      <c r="AH872" s="205" t="n">
        <v>0</v>
      </c>
      <c r="AI872" s="205"/>
      <c r="AJ872" s="205"/>
      <c r="AK872" s="205"/>
      <c r="AL872" s="205"/>
      <c r="AM872" s="205"/>
      <c r="AN872" s="205"/>
      <c r="AO872" s="205"/>
      <c r="AP872" s="205"/>
      <c r="AQ872" s="205"/>
      <c r="AR872" s="205"/>
      <c r="AS872" s="205"/>
      <c r="AT872" s="205"/>
      <c r="AU872" s="205"/>
      <c r="AV872" s="205"/>
      <c r="AW872" s="205"/>
      <c r="AX872" s="205"/>
      <c r="AY872" s="205"/>
      <c r="AZ872" s="205"/>
      <c r="BA872" s="205"/>
      <c r="BB872" s="205"/>
      <c r="BC872" s="205"/>
      <c r="BD872" s="205"/>
      <c r="BE872" s="205"/>
      <c r="BF872" s="205"/>
      <c r="BG872" s="205"/>
      <c r="BH872" s="205"/>
    </row>
    <row r="873" customFormat="false" ht="12.75" hidden="false" customHeight="false" outlineLevel="1" collapsed="false">
      <c r="A873" s="206"/>
      <c r="B873" s="207"/>
      <c r="C873" s="210" t="s">
        <v>1144</v>
      </c>
      <c r="D873" s="211"/>
      <c r="E873" s="212"/>
      <c r="F873" s="204"/>
      <c r="G873" s="204"/>
      <c r="H873" s="204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5"/>
      <c r="Z873" s="205"/>
      <c r="AA873" s="205"/>
      <c r="AB873" s="205"/>
      <c r="AC873" s="205"/>
      <c r="AD873" s="205"/>
      <c r="AE873" s="205"/>
      <c r="AF873" s="205"/>
      <c r="AG873" s="205" t="s">
        <v>220</v>
      </c>
      <c r="AH873" s="205" t="n">
        <v>0</v>
      </c>
      <c r="AI873" s="205"/>
      <c r="AJ873" s="205"/>
      <c r="AK873" s="205"/>
      <c r="AL873" s="205"/>
      <c r="AM873" s="205"/>
      <c r="AN873" s="205"/>
      <c r="AO873" s="205"/>
      <c r="AP873" s="205"/>
      <c r="AQ873" s="205"/>
      <c r="AR873" s="205"/>
      <c r="AS873" s="205"/>
      <c r="AT873" s="205"/>
      <c r="AU873" s="205"/>
      <c r="AV873" s="205"/>
      <c r="AW873" s="205"/>
      <c r="AX873" s="205"/>
      <c r="AY873" s="205"/>
      <c r="AZ873" s="205"/>
      <c r="BA873" s="205"/>
      <c r="BB873" s="205"/>
      <c r="BC873" s="205"/>
      <c r="BD873" s="205"/>
      <c r="BE873" s="205"/>
      <c r="BF873" s="205"/>
      <c r="BG873" s="205"/>
      <c r="BH873" s="205"/>
    </row>
    <row r="874" customFormat="false" ht="12.75" hidden="false" customHeight="false" outlineLevel="1" collapsed="false">
      <c r="A874" s="206"/>
      <c r="B874" s="207"/>
      <c r="C874" s="210" t="s">
        <v>1145</v>
      </c>
      <c r="D874" s="211"/>
      <c r="E874" s="212"/>
      <c r="F874" s="204"/>
      <c r="G874" s="204"/>
      <c r="H874" s="204"/>
      <c r="I874" s="204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5"/>
      <c r="Z874" s="205"/>
      <c r="AA874" s="205"/>
      <c r="AB874" s="205"/>
      <c r="AC874" s="205"/>
      <c r="AD874" s="205"/>
      <c r="AE874" s="205"/>
      <c r="AF874" s="205"/>
      <c r="AG874" s="205" t="s">
        <v>220</v>
      </c>
      <c r="AH874" s="205" t="n">
        <v>0</v>
      </c>
      <c r="AI874" s="205"/>
      <c r="AJ874" s="205"/>
      <c r="AK874" s="205"/>
      <c r="AL874" s="205"/>
      <c r="AM874" s="205"/>
      <c r="AN874" s="205"/>
      <c r="AO874" s="205"/>
      <c r="AP874" s="205"/>
      <c r="AQ874" s="205"/>
      <c r="AR874" s="205"/>
      <c r="AS874" s="205"/>
      <c r="AT874" s="205"/>
      <c r="AU874" s="205"/>
      <c r="AV874" s="205"/>
      <c r="AW874" s="205"/>
      <c r="AX874" s="205"/>
      <c r="AY874" s="205"/>
      <c r="AZ874" s="205"/>
      <c r="BA874" s="205"/>
      <c r="BB874" s="205"/>
      <c r="BC874" s="205"/>
      <c r="BD874" s="205"/>
      <c r="BE874" s="205"/>
      <c r="BF874" s="205"/>
      <c r="BG874" s="205"/>
      <c r="BH874" s="205"/>
    </row>
    <row r="875" customFormat="false" ht="12.75" hidden="false" customHeight="false" outlineLevel="1" collapsed="false">
      <c r="A875" s="206"/>
      <c r="B875" s="207"/>
      <c r="C875" s="210" t="s">
        <v>1146</v>
      </c>
      <c r="D875" s="211"/>
      <c r="E875" s="212"/>
      <c r="F875" s="204"/>
      <c r="G875" s="204"/>
      <c r="H875" s="204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5"/>
      <c r="Z875" s="205"/>
      <c r="AA875" s="205"/>
      <c r="AB875" s="205"/>
      <c r="AC875" s="205"/>
      <c r="AD875" s="205"/>
      <c r="AE875" s="205"/>
      <c r="AF875" s="205"/>
      <c r="AG875" s="205" t="s">
        <v>220</v>
      </c>
      <c r="AH875" s="205" t="n">
        <v>0</v>
      </c>
      <c r="AI875" s="205"/>
      <c r="AJ875" s="205"/>
      <c r="AK875" s="205"/>
      <c r="AL875" s="205"/>
      <c r="AM875" s="205"/>
      <c r="AN875" s="205"/>
      <c r="AO875" s="205"/>
      <c r="AP875" s="205"/>
      <c r="AQ875" s="205"/>
      <c r="AR875" s="205"/>
      <c r="AS875" s="205"/>
      <c r="AT875" s="205"/>
      <c r="AU875" s="205"/>
      <c r="AV875" s="205"/>
      <c r="AW875" s="205"/>
      <c r="AX875" s="205"/>
      <c r="AY875" s="205"/>
      <c r="AZ875" s="205"/>
      <c r="BA875" s="205"/>
      <c r="BB875" s="205"/>
      <c r="BC875" s="205"/>
      <c r="BD875" s="205"/>
      <c r="BE875" s="205"/>
      <c r="BF875" s="205"/>
      <c r="BG875" s="205"/>
      <c r="BH875" s="205"/>
    </row>
    <row r="876" customFormat="false" ht="12.75" hidden="false" customHeight="false" outlineLevel="1" collapsed="false">
      <c r="A876" s="206"/>
      <c r="B876" s="207"/>
      <c r="C876" s="210" t="s">
        <v>1147</v>
      </c>
      <c r="D876" s="211"/>
      <c r="E876" s="212"/>
      <c r="F876" s="204"/>
      <c r="G876" s="204"/>
      <c r="H876" s="204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5"/>
      <c r="Z876" s="205"/>
      <c r="AA876" s="205"/>
      <c r="AB876" s="205"/>
      <c r="AC876" s="205"/>
      <c r="AD876" s="205"/>
      <c r="AE876" s="205"/>
      <c r="AF876" s="205"/>
      <c r="AG876" s="205" t="s">
        <v>220</v>
      </c>
      <c r="AH876" s="205" t="n">
        <v>0</v>
      </c>
      <c r="AI876" s="205"/>
      <c r="AJ876" s="205"/>
      <c r="AK876" s="205"/>
      <c r="AL876" s="205"/>
      <c r="AM876" s="205"/>
      <c r="AN876" s="205"/>
      <c r="AO876" s="205"/>
      <c r="AP876" s="205"/>
      <c r="AQ876" s="205"/>
      <c r="AR876" s="205"/>
      <c r="AS876" s="205"/>
      <c r="AT876" s="205"/>
      <c r="AU876" s="205"/>
      <c r="AV876" s="205"/>
      <c r="AW876" s="205"/>
      <c r="AX876" s="205"/>
      <c r="AY876" s="205"/>
      <c r="AZ876" s="205"/>
      <c r="BA876" s="205"/>
      <c r="BB876" s="205"/>
      <c r="BC876" s="205"/>
      <c r="BD876" s="205"/>
      <c r="BE876" s="205"/>
      <c r="BF876" s="205"/>
      <c r="BG876" s="205"/>
      <c r="BH876" s="205"/>
    </row>
    <row r="877" customFormat="false" ht="12.75" hidden="false" customHeight="false" outlineLevel="1" collapsed="false">
      <c r="A877" s="206"/>
      <c r="B877" s="207"/>
      <c r="C877" s="210" t="s">
        <v>1148</v>
      </c>
      <c r="D877" s="211"/>
      <c r="E877" s="212"/>
      <c r="F877" s="204"/>
      <c r="G877" s="204"/>
      <c r="H877" s="204"/>
      <c r="I877" s="204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5"/>
      <c r="Z877" s="205"/>
      <c r="AA877" s="205"/>
      <c r="AB877" s="205"/>
      <c r="AC877" s="205"/>
      <c r="AD877" s="205"/>
      <c r="AE877" s="205"/>
      <c r="AF877" s="205"/>
      <c r="AG877" s="205" t="s">
        <v>220</v>
      </c>
      <c r="AH877" s="205" t="n">
        <v>0</v>
      </c>
      <c r="AI877" s="205"/>
      <c r="AJ877" s="205"/>
      <c r="AK877" s="205"/>
      <c r="AL877" s="205"/>
      <c r="AM877" s="205"/>
      <c r="AN877" s="205"/>
      <c r="AO877" s="205"/>
      <c r="AP877" s="205"/>
      <c r="AQ877" s="205"/>
      <c r="AR877" s="205"/>
      <c r="AS877" s="205"/>
      <c r="AT877" s="205"/>
      <c r="AU877" s="205"/>
      <c r="AV877" s="205"/>
      <c r="AW877" s="205"/>
      <c r="AX877" s="205"/>
      <c r="AY877" s="205"/>
      <c r="AZ877" s="205"/>
      <c r="BA877" s="205"/>
      <c r="BB877" s="205"/>
      <c r="BC877" s="205"/>
      <c r="BD877" s="205"/>
      <c r="BE877" s="205"/>
      <c r="BF877" s="205"/>
      <c r="BG877" s="205"/>
      <c r="BH877" s="205"/>
    </row>
    <row r="878" customFormat="false" ht="12.75" hidden="false" customHeight="false" outlineLevel="1" collapsed="false">
      <c r="A878" s="206"/>
      <c r="B878" s="207"/>
      <c r="C878" s="210" t="s">
        <v>1149</v>
      </c>
      <c r="D878" s="211"/>
      <c r="E878" s="212"/>
      <c r="F878" s="204"/>
      <c r="G878" s="204"/>
      <c r="H878" s="204"/>
      <c r="I878" s="204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5"/>
      <c r="Z878" s="205"/>
      <c r="AA878" s="205"/>
      <c r="AB878" s="205"/>
      <c r="AC878" s="205"/>
      <c r="AD878" s="205"/>
      <c r="AE878" s="205"/>
      <c r="AF878" s="205"/>
      <c r="AG878" s="205" t="s">
        <v>220</v>
      </c>
      <c r="AH878" s="205" t="n">
        <v>0</v>
      </c>
      <c r="AI878" s="205"/>
      <c r="AJ878" s="205"/>
      <c r="AK878" s="205"/>
      <c r="AL878" s="205"/>
      <c r="AM878" s="205"/>
      <c r="AN878" s="205"/>
      <c r="AO878" s="205"/>
      <c r="AP878" s="205"/>
      <c r="AQ878" s="205"/>
      <c r="AR878" s="205"/>
      <c r="AS878" s="205"/>
      <c r="AT878" s="205"/>
      <c r="AU878" s="205"/>
      <c r="AV878" s="205"/>
      <c r="AW878" s="205"/>
      <c r="AX878" s="205"/>
      <c r="AY878" s="205"/>
      <c r="AZ878" s="205"/>
      <c r="BA878" s="205"/>
      <c r="BB878" s="205"/>
      <c r="BC878" s="205"/>
      <c r="BD878" s="205"/>
      <c r="BE878" s="205"/>
      <c r="BF878" s="205"/>
      <c r="BG878" s="205"/>
      <c r="BH878" s="205"/>
    </row>
    <row r="879" customFormat="false" ht="12.75" hidden="false" customHeight="false" outlineLevel="1" collapsed="false">
      <c r="A879" s="206"/>
      <c r="B879" s="207"/>
      <c r="C879" s="210" t="s">
        <v>1150</v>
      </c>
      <c r="D879" s="211"/>
      <c r="E879" s="212"/>
      <c r="F879" s="204"/>
      <c r="G879" s="204"/>
      <c r="H879" s="204"/>
      <c r="I879" s="204"/>
      <c r="J879" s="204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5"/>
      <c r="Z879" s="205"/>
      <c r="AA879" s="205"/>
      <c r="AB879" s="205"/>
      <c r="AC879" s="205"/>
      <c r="AD879" s="205"/>
      <c r="AE879" s="205"/>
      <c r="AF879" s="205"/>
      <c r="AG879" s="205" t="s">
        <v>220</v>
      </c>
      <c r="AH879" s="205" t="n">
        <v>0</v>
      </c>
      <c r="AI879" s="205"/>
      <c r="AJ879" s="205"/>
      <c r="AK879" s="205"/>
      <c r="AL879" s="205"/>
      <c r="AM879" s="205"/>
      <c r="AN879" s="205"/>
      <c r="AO879" s="205"/>
      <c r="AP879" s="205"/>
      <c r="AQ879" s="205"/>
      <c r="AR879" s="205"/>
      <c r="AS879" s="205"/>
      <c r="AT879" s="205"/>
      <c r="AU879" s="205"/>
      <c r="AV879" s="205"/>
      <c r="AW879" s="205"/>
      <c r="AX879" s="205"/>
      <c r="AY879" s="205"/>
      <c r="AZ879" s="205"/>
      <c r="BA879" s="205"/>
      <c r="BB879" s="205"/>
      <c r="BC879" s="205"/>
      <c r="BD879" s="205"/>
      <c r="BE879" s="205"/>
      <c r="BF879" s="205"/>
      <c r="BG879" s="205"/>
      <c r="BH879" s="205"/>
    </row>
    <row r="880" customFormat="false" ht="12.75" hidden="false" customHeight="false" outlineLevel="1" collapsed="false">
      <c r="A880" s="206"/>
      <c r="B880" s="207"/>
      <c r="C880" s="210" t="s">
        <v>1151</v>
      </c>
      <c r="D880" s="211"/>
      <c r="E880" s="212" t="n">
        <v>105</v>
      </c>
      <c r="F880" s="204"/>
      <c r="G880" s="204"/>
      <c r="H880" s="204"/>
      <c r="I880" s="204"/>
      <c r="J880" s="204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5"/>
      <c r="Z880" s="205"/>
      <c r="AA880" s="205"/>
      <c r="AB880" s="205"/>
      <c r="AC880" s="205"/>
      <c r="AD880" s="205"/>
      <c r="AE880" s="205"/>
      <c r="AF880" s="205"/>
      <c r="AG880" s="205" t="s">
        <v>220</v>
      </c>
      <c r="AH880" s="205" t="n">
        <v>0</v>
      </c>
      <c r="AI880" s="205"/>
      <c r="AJ880" s="205"/>
      <c r="AK880" s="205"/>
      <c r="AL880" s="205"/>
      <c r="AM880" s="205"/>
      <c r="AN880" s="205"/>
      <c r="AO880" s="205"/>
      <c r="AP880" s="205"/>
      <c r="AQ880" s="205"/>
      <c r="AR880" s="205"/>
      <c r="AS880" s="205"/>
      <c r="AT880" s="205"/>
      <c r="AU880" s="205"/>
      <c r="AV880" s="205"/>
      <c r="AW880" s="205"/>
      <c r="AX880" s="205"/>
      <c r="AY880" s="205"/>
      <c r="AZ880" s="205"/>
      <c r="BA880" s="205"/>
      <c r="BB880" s="205"/>
      <c r="BC880" s="205"/>
      <c r="BD880" s="205"/>
      <c r="BE880" s="205"/>
      <c r="BF880" s="205"/>
      <c r="BG880" s="205"/>
      <c r="BH880" s="205"/>
    </row>
    <row r="881" customFormat="false" ht="22.5" hidden="false" customHeight="false" outlineLevel="1" collapsed="false">
      <c r="A881" s="196" t="n">
        <v>225</v>
      </c>
      <c r="B881" s="197" t="s">
        <v>1152</v>
      </c>
      <c r="C881" s="198" t="s">
        <v>1153</v>
      </c>
      <c r="D881" s="199" t="s">
        <v>380</v>
      </c>
      <c r="E881" s="200" t="n">
        <v>30.36</v>
      </c>
      <c r="F881" s="201"/>
      <c r="G881" s="202" t="n">
        <f aca="false">ROUND(E881*F881,2)</f>
        <v>0</v>
      </c>
      <c r="H881" s="201"/>
      <c r="I881" s="202" t="n">
        <f aca="false">ROUND(E881*H881,2)</f>
        <v>0</v>
      </c>
      <c r="J881" s="201"/>
      <c r="K881" s="202" t="n">
        <f aca="false">ROUND(E881*J881,2)</f>
        <v>0</v>
      </c>
      <c r="L881" s="202" t="n">
        <v>21</v>
      </c>
      <c r="M881" s="202" t="n">
        <f aca="false">G881*(1+L881/100)</f>
        <v>0</v>
      </c>
      <c r="N881" s="202" t="n">
        <v>0.00032</v>
      </c>
      <c r="O881" s="202" t="n">
        <f aca="false">ROUND(E881*N881,2)</f>
        <v>0.01</v>
      </c>
      <c r="P881" s="202" t="n">
        <v>0</v>
      </c>
      <c r="Q881" s="202" t="n">
        <f aca="false">ROUND(E881*P881,2)</f>
        <v>0</v>
      </c>
      <c r="R881" s="202" t="s">
        <v>1135</v>
      </c>
      <c r="S881" s="202" t="s">
        <v>213</v>
      </c>
      <c r="T881" s="203" t="s">
        <v>213</v>
      </c>
      <c r="U881" s="204" t="n">
        <v>0.377</v>
      </c>
      <c r="V881" s="204" t="n">
        <f aca="false">ROUND(E881*U881,2)</f>
        <v>11.45</v>
      </c>
      <c r="W881" s="204"/>
      <c r="X881" s="204" t="s">
        <v>165</v>
      </c>
      <c r="Y881" s="205"/>
      <c r="Z881" s="205"/>
      <c r="AA881" s="205"/>
      <c r="AB881" s="205"/>
      <c r="AC881" s="205"/>
      <c r="AD881" s="205"/>
      <c r="AE881" s="205"/>
      <c r="AF881" s="205"/>
      <c r="AG881" s="205" t="s">
        <v>920</v>
      </c>
      <c r="AH881" s="205"/>
      <c r="AI881" s="205"/>
      <c r="AJ881" s="205"/>
      <c r="AK881" s="205"/>
      <c r="AL881" s="205"/>
      <c r="AM881" s="205"/>
      <c r="AN881" s="205"/>
      <c r="AO881" s="205"/>
      <c r="AP881" s="205"/>
      <c r="AQ881" s="205"/>
      <c r="AR881" s="205"/>
      <c r="AS881" s="205"/>
      <c r="AT881" s="205"/>
      <c r="AU881" s="205"/>
      <c r="AV881" s="205"/>
      <c r="AW881" s="205"/>
      <c r="AX881" s="205"/>
      <c r="AY881" s="205"/>
      <c r="AZ881" s="205"/>
      <c r="BA881" s="205"/>
      <c r="BB881" s="205"/>
      <c r="BC881" s="205"/>
      <c r="BD881" s="205"/>
      <c r="BE881" s="205"/>
      <c r="BF881" s="205"/>
      <c r="BG881" s="205"/>
      <c r="BH881" s="205"/>
    </row>
    <row r="882" customFormat="false" ht="12.75" hidden="false" customHeight="false" outlineLevel="1" collapsed="false">
      <c r="A882" s="206"/>
      <c r="B882" s="207"/>
      <c r="C882" s="210" t="s">
        <v>1154</v>
      </c>
      <c r="D882" s="211"/>
      <c r="E882" s="212"/>
      <c r="F882" s="204"/>
      <c r="G882" s="204"/>
      <c r="H882" s="204"/>
      <c r="I882" s="204"/>
      <c r="J882" s="204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5"/>
      <c r="Z882" s="205"/>
      <c r="AA882" s="205"/>
      <c r="AB882" s="205"/>
      <c r="AC882" s="205"/>
      <c r="AD882" s="205"/>
      <c r="AE882" s="205"/>
      <c r="AF882" s="205"/>
      <c r="AG882" s="205" t="s">
        <v>220</v>
      </c>
      <c r="AH882" s="205" t="n">
        <v>0</v>
      </c>
      <c r="AI882" s="205"/>
      <c r="AJ882" s="205"/>
      <c r="AK882" s="205"/>
      <c r="AL882" s="205"/>
      <c r="AM882" s="205"/>
      <c r="AN882" s="205"/>
      <c r="AO882" s="205"/>
      <c r="AP882" s="205"/>
      <c r="AQ882" s="205"/>
      <c r="AR882" s="205"/>
      <c r="AS882" s="205"/>
      <c r="AT882" s="205"/>
      <c r="AU882" s="205"/>
      <c r="AV882" s="205"/>
      <c r="AW882" s="205"/>
      <c r="AX882" s="205"/>
      <c r="AY882" s="205"/>
      <c r="AZ882" s="205"/>
      <c r="BA882" s="205"/>
      <c r="BB882" s="205"/>
      <c r="BC882" s="205"/>
      <c r="BD882" s="205"/>
      <c r="BE882" s="205"/>
      <c r="BF882" s="205"/>
      <c r="BG882" s="205"/>
      <c r="BH882" s="205"/>
    </row>
    <row r="883" customFormat="false" ht="12.75" hidden="false" customHeight="false" outlineLevel="1" collapsed="false">
      <c r="A883" s="206"/>
      <c r="B883" s="207"/>
      <c r="C883" s="210" t="s">
        <v>1155</v>
      </c>
      <c r="D883" s="211"/>
      <c r="E883" s="212" t="n">
        <v>30.36</v>
      </c>
      <c r="F883" s="204"/>
      <c r="G883" s="204"/>
      <c r="H883" s="204"/>
      <c r="I883" s="204"/>
      <c r="J883" s="204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5"/>
      <c r="Z883" s="205"/>
      <c r="AA883" s="205"/>
      <c r="AB883" s="205"/>
      <c r="AC883" s="205"/>
      <c r="AD883" s="205"/>
      <c r="AE883" s="205"/>
      <c r="AF883" s="205"/>
      <c r="AG883" s="205" t="s">
        <v>220</v>
      </c>
      <c r="AH883" s="205" t="n">
        <v>0</v>
      </c>
      <c r="AI883" s="205"/>
      <c r="AJ883" s="205"/>
      <c r="AK883" s="205"/>
      <c r="AL883" s="205"/>
      <c r="AM883" s="205"/>
      <c r="AN883" s="205"/>
      <c r="AO883" s="205"/>
      <c r="AP883" s="205"/>
      <c r="AQ883" s="205"/>
      <c r="AR883" s="205"/>
      <c r="AS883" s="205"/>
      <c r="AT883" s="205"/>
      <c r="AU883" s="205"/>
      <c r="AV883" s="205"/>
      <c r="AW883" s="205"/>
      <c r="AX883" s="205"/>
      <c r="AY883" s="205"/>
      <c r="AZ883" s="205"/>
      <c r="BA883" s="205"/>
      <c r="BB883" s="205"/>
      <c r="BC883" s="205"/>
      <c r="BD883" s="205"/>
      <c r="BE883" s="205"/>
      <c r="BF883" s="205"/>
      <c r="BG883" s="205"/>
      <c r="BH883" s="205"/>
    </row>
    <row r="884" customFormat="false" ht="12.75" hidden="false" customHeight="false" outlineLevel="1" collapsed="false">
      <c r="A884" s="214" t="n">
        <v>226</v>
      </c>
      <c r="B884" s="215" t="s">
        <v>1156</v>
      </c>
      <c r="C884" s="216" t="s">
        <v>1157</v>
      </c>
      <c r="D884" s="217" t="s">
        <v>380</v>
      </c>
      <c r="E884" s="218" t="n">
        <v>135.36</v>
      </c>
      <c r="F884" s="219"/>
      <c r="G884" s="220" t="n">
        <f aca="false">ROUND(E884*F884,2)</f>
        <v>0</v>
      </c>
      <c r="H884" s="219"/>
      <c r="I884" s="220" t="n">
        <f aca="false">ROUND(E884*H884,2)</f>
        <v>0</v>
      </c>
      <c r="J884" s="219"/>
      <c r="K884" s="220" t="n">
        <f aca="false">ROUND(E884*J884,2)</f>
        <v>0</v>
      </c>
      <c r="L884" s="220" t="n">
        <v>21</v>
      </c>
      <c r="M884" s="220" t="n">
        <f aca="false">G884*(1+L884/100)</f>
        <v>0</v>
      </c>
      <c r="N884" s="220" t="n">
        <v>0</v>
      </c>
      <c r="O884" s="220" t="n">
        <f aca="false">ROUND(E884*N884,2)</f>
        <v>0</v>
      </c>
      <c r="P884" s="220" t="n">
        <v>0</v>
      </c>
      <c r="Q884" s="220" t="n">
        <f aca="false">ROUND(E884*P884,2)</f>
        <v>0</v>
      </c>
      <c r="R884" s="220" t="s">
        <v>1135</v>
      </c>
      <c r="S884" s="220" t="s">
        <v>213</v>
      </c>
      <c r="T884" s="221" t="s">
        <v>213</v>
      </c>
      <c r="U884" s="204" t="n">
        <v>0.154</v>
      </c>
      <c r="V884" s="204" t="n">
        <f aca="false">ROUND(E884*U884,2)</f>
        <v>20.85</v>
      </c>
      <c r="W884" s="204"/>
      <c r="X884" s="204" t="s">
        <v>165</v>
      </c>
      <c r="Y884" s="205"/>
      <c r="Z884" s="205"/>
      <c r="AA884" s="205"/>
      <c r="AB884" s="205"/>
      <c r="AC884" s="205"/>
      <c r="AD884" s="205"/>
      <c r="AE884" s="205"/>
      <c r="AF884" s="205"/>
      <c r="AG884" s="205" t="s">
        <v>920</v>
      </c>
      <c r="AH884" s="205"/>
      <c r="AI884" s="205"/>
      <c r="AJ884" s="205"/>
      <c r="AK884" s="205"/>
      <c r="AL884" s="205"/>
      <c r="AM884" s="205"/>
      <c r="AN884" s="205"/>
      <c r="AO884" s="205"/>
      <c r="AP884" s="205"/>
      <c r="AQ884" s="205"/>
      <c r="AR884" s="205"/>
      <c r="AS884" s="205"/>
      <c r="AT884" s="205"/>
      <c r="AU884" s="205"/>
      <c r="AV884" s="205"/>
      <c r="AW884" s="205"/>
      <c r="AX884" s="205"/>
      <c r="AY884" s="205"/>
      <c r="AZ884" s="205"/>
      <c r="BA884" s="205"/>
      <c r="BB884" s="205"/>
      <c r="BC884" s="205"/>
      <c r="BD884" s="205"/>
      <c r="BE884" s="205"/>
      <c r="BF884" s="205"/>
      <c r="BG884" s="205"/>
      <c r="BH884" s="205"/>
    </row>
    <row r="885" customFormat="false" ht="22.5" hidden="false" customHeight="false" outlineLevel="1" collapsed="false">
      <c r="A885" s="196" t="n">
        <v>227</v>
      </c>
      <c r="B885" s="197" t="s">
        <v>1158</v>
      </c>
      <c r="C885" s="198" t="s">
        <v>1159</v>
      </c>
      <c r="D885" s="199" t="s">
        <v>294</v>
      </c>
      <c r="E885" s="200" t="n">
        <v>94.93</v>
      </c>
      <c r="F885" s="201"/>
      <c r="G885" s="202" t="n">
        <f aca="false">ROUND(E885*F885,2)</f>
        <v>0</v>
      </c>
      <c r="H885" s="201"/>
      <c r="I885" s="202" t="n">
        <f aca="false">ROUND(E885*H885,2)</f>
        <v>0</v>
      </c>
      <c r="J885" s="201"/>
      <c r="K885" s="202" t="n">
        <f aca="false">ROUND(E885*J885,2)</f>
        <v>0</v>
      </c>
      <c r="L885" s="202" t="n">
        <v>21</v>
      </c>
      <c r="M885" s="202" t="n">
        <f aca="false">G885*(1+L885/100)</f>
        <v>0</v>
      </c>
      <c r="N885" s="202" t="n">
        <v>0.00326</v>
      </c>
      <c r="O885" s="202" t="n">
        <f aca="false">ROUND(E885*N885,2)</f>
        <v>0.31</v>
      </c>
      <c r="P885" s="202" t="n">
        <v>0</v>
      </c>
      <c r="Q885" s="202" t="n">
        <f aca="false">ROUND(E885*P885,2)</f>
        <v>0</v>
      </c>
      <c r="R885" s="202" t="s">
        <v>1135</v>
      </c>
      <c r="S885" s="202" t="s">
        <v>213</v>
      </c>
      <c r="T885" s="203" t="s">
        <v>213</v>
      </c>
      <c r="U885" s="204" t="n">
        <v>0.978</v>
      </c>
      <c r="V885" s="204" t="n">
        <f aca="false">ROUND(E885*U885,2)</f>
        <v>92.84</v>
      </c>
      <c r="W885" s="204"/>
      <c r="X885" s="204" t="s">
        <v>165</v>
      </c>
      <c r="Y885" s="205"/>
      <c r="Z885" s="205"/>
      <c r="AA885" s="205"/>
      <c r="AB885" s="205"/>
      <c r="AC885" s="205"/>
      <c r="AD885" s="205"/>
      <c r="AE885" s="205"/>
      <c r="AF885" s="205"/>
      <c r="AG885" s="205" t="s">
        <v>920</v>
      </c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5"/>
      <c r="AT885" s="205"/>
      <c r="AU885" s="205"/>
      <c r="AV885" s="205"/>
      <c r="AW885" s="205"/>
      <c r="AX885" s="205"/>
      <c r="AY885" s="205"/>
      <c r="AZ885" s="205"/>
      <c r="BA885" s="205"/>
      <c r="BB885" s="205"/>
      <c r="BC885" s="205"/>
      <c r="BD885" s="205"/>
      <c r="BE885" s="205"/>
      <c r="BF885" s="205"/>
      <c r="BG885" s="205"/>
      <c r="BH885" s="205"/>
    </row>
    <row r="886" customFormat="false" ht="12.75" hidden="false" customHeight="false" outlineLevel="1" collapsed="false">
      <c r="A886" s="206"/>
      <c r="B886" s="207"/>
      <c r="C886" s="210" t="s">
        <v>1160</v>
      </c>
      <c r="D886" s="211"/>
      <c r="E886" s="212"/>
      <c r="F886" s="204"/>
      <c r="G886" s="204"/>
      <c r="H886" s="204"/>
      <c r="I886" s="204"/>
      <c r="J886" s="204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5"/>
      <c r="Z886" s="205"/>
      <c r="AA886" s="205"/>
      <c r="AB886" s="205"/>
      <c r="AC886" s="205"/>
      <c r="AD886" s="205"/>
      <c r="AE886" s="205"/>
      <c r="AF886" s="205"/>
      <c r="AG886" s="205" t="s">
        <v>220</v>
      </c>
      <c r="AH886" s="205" t="n">
        <v>0</v>
      </c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</row>
    <row r="887" customFormat="false" ht="12.75" hidden="false" customHeight="false" outlineLevel="1" collapsed="false">
      <c r="A887" s="206"/>
      <c r="B887" s="207"/>
      <c r="C887" s="210" t="s">
        <v>1161</v>
      </c>
      <c r="D887" s="211"/>
      <c r="E887" s="212"/>
      <c r="F887" s="204"/>
      <c r="G887" s="204"/>
      <c r="H887" s="204"/>
      <c r="I887" s="204"/>
      <c r="J887" s="204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5"/>
      <c r="Z887" s="205"/>
      <c r="AA887" s="205"/>
      <c r="AB887" s="205"/>
      <c r="AC887" s="205"/>
      <c r="AD887" s="205"/>
      <c r="AE887" s="205"/>
      <c r="AF887" s="205"/>
      <c r="AG887" s="205" t="s">
        <v>220</v>
      </c>
      <c r="AH887" s="205" t="n">
        <v>0</v>
      </c>
      <c r="AI887" s="205"/>
      <c r="AJ887" s="205"/>
      <c r="AK887" s="205"/>
      <c r="AL887" s="205"/>
      <c r="AM887" s="205"/>
      <c r="AN887" s="205"/>
      <c r="AO887" s="205"/>
      <c r="AP887" s="205"/>
      <c r="AQ887" s="205"/>
      <c r="AR887" s="205"/>
      <c r="AS887" s="205"/>
      <c r="AT887" s="205"/>
      <c r="AU887" s="205"/>
      <c r="AV887" s="205"/>
      <c r="AW887" s="205"/>
      <c r="AX887" s="205"/>
      <c r="AY887" s="205"/>
      <c r="AZ887" s="205"/>
      <c r="BA887" s="205"/>
      <c r="BB887" s="205"/>
      <c r="BC887" s="205"/>
      <c r="BD887" s="205"/>
      <c r="BE887" s="205"/>
      <c r="BF887" s="205"/>
      <c r="BG887" s="205"/>
      <c r="BH887" s="205"/>
    </row>
    <row r="888" customFormat="false" ht="12.75" hidden="false" customHeight="false" outlineLevel="1" collapsed="false">
      <c r="A888" s="206"/>
      <c r="B888" s="207"/>
      <c r="C888" s="210" t="s">
        <v>1162</v>
      </c>
      <c r="D888" s="211"/>
      <c r="E888" s="212"/>
      <c r="F888" s="204"/>
      <c r="G888" s="204"/>
      <c r="H888" s="204"/>
      <c r="I888" s="204"/>
      <c r="J888" s="204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5"/>
      <c r="Z888" s="205"/>
      <c r="AA888" s="205"/>
      <c r="AB888" s="205"/>
      <c r="AC888" s="205"/>
      <c r="AD888" s="205"/>
      <c r="AE888" s="205"/>
      <c r="AF888" s="205"/>
      <c r="AG888" s="205" t="s">
        <v>220</v>
      </c>
      <c r="AH888" s="205" t="n">
        <v>0</v>
      </c>
      <c r="AI888" s="205"/>
      <c r="AJ888" s="205"/>
      <c r="AK888" s="205"/>
      <c r="AL888" s="205"/>
      <c r="AM888" s="205"/>
      <c r="AN888" s="205"/>
      <c r="AO888" s="205"/>
      <c r="AP888" s="205"/>
      <c r="AQ888" s="205"/>
      <c r="AR888" s="205"/>
      <c r="AS888" s="205"/>
      <c r="AT888" s="205"/>
      <c r="AU888" s="205"/>
      <c r="AV888" s="205"/>
      <c r="AW888" s="205"/>
      <c r="AX888" s="205"/>
      <c r="AY888" s="205"/>
      <c r="AZ888" s="205"/>
      <c r="BA888" s="205"/>
      <c r="BB888" s="205"/>
      <c r="BC888" s="205"/>
      <c r="BD888" s="205"/>
      <c r="BE888" s="205"/>
      <c r="BF888" s="205"/>
      <c r="BG888" s="205"/>
      <c r="BH888" s="205"/>
    </row>
    <row r="889" customFormat="false" ht="12.75" hidden="false" customHeight="false" outlineLevel="1" collapsed="false">
      <c r="A889" s="206"/>
      <c r="B889" s="207"/>
      <c r="C889" s="210" t="s">
        <v>1163</v>
      </c>
      <c r="D889" s="211"/>
      <c r="E889" s="212"/>
      <c r="F889" s="204"/>
      <c r="G889" s="204"/>
      <c r="H889" s="204"/>
      <c r="I889" s="204"/>
      <c r="J889" s="204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5"/>
      <c r="Z889" s="205"/>
      <c r="AA889" s="205"/>
      <c r="AB889" s="205"/>
      <c r="AC889" s="205"/>
      <c r="AD889" s="205"/>
      <c r="AE889" s="205"/>
      <c r="AF889" s="205"/>
      <c r="AG889" s="205" t="s">
        <v>220</v>
      </c>
      <c r="AH889" s="205" t="n">
        <v>0</v>
      </c>
      <c r="AI889" s="205"/>
      <c r="AJ889" s="205"/>
      <c r="AK889" s="205"/>
      <c r="AL889" s="205"/>
      <c r="AM889" s="205"/>
      <c r="AN889" s="205"/>
      <c r="AO889" s="205"/>
      <c r="AP889" s="205"/>
      <c r="AQ889" s="205"/>
      <c r="AR889" s="205"/>
      <c r="AS889" s="205"/>
      <c r="AT889" s="205"/>
      <c r="AU889" s="205"/>
      <c r="AV889" s="205"/>
      <c r="AW889" s="205"/>
      <c r="AX889" s="205"/>
      <c r="AY889" s="205"/>
      <c r="AZ889" s="205"/>
      <c r="BA889" s="205"/>
      <c r="BB889" s="205"/>
      <c r="BC889" s="205"/>
      <c r="BD889" s="205"/>
      <c r="BE889" s="205"/>
      <c r="BF889" s="205"/>
      <c r="BG889" s="205"/>
      <c r="BH889" s="205"/>
    </row>
    <row r="890" customFormat="false" ht="12.75" hidden="false" customHeight="false" outlineLevel="1" collapsed="false">
      <c r="A890" s="206"/>
      <c r="B890" s="207"/>
      <c r="C890" s="210" t="s">
        <v>1164</v>
      </c>
      <c r="D890" s="211"/>
      <c r="E890" s="212"/>
      <c r="F890" s="204"/>
      <c r="G890" s="204"/>
      <c r="H890" s="204"/>
      <c r="I890" s="204"/>
      <c r="J890" s="204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5"/>
      <c r="Z890" s="205"/>
      <c r="AA890" s="205"/>
      <c r="AB890" s="205"/>
      <c r="AC890" s="205"/>
      <c r="AD890" s="205"/>
      <c r="AE890" s="205"/>
      <c r="AF890" s="205"/>
      <c r="AG890" s="205" t="s">
        <v>220</v>
      </c>
      <c r="AH890" s="205" t="n">
        <v>0</v>
      </c>
      <c r="AI890" s="205"/>
      <c r="AJ890" s="205"/>
      <c r="AK890" s="205"/>
      <c r="AL890" s="205"/>
      <c r="AM890" s="205"/>
      <c r="AN890" s="205"/>
      <c r="AO890" s="205"/>
      <c r="AP890" s="205"/>
      <c r="AQ890" s="205"/>
      <c r="AR890" s="205"/>
      <c r="AS890" s="205"/>
      <c r="AT890" s="205"/>
      <c r="AU890" s="205"/>
      <c r="AV890" s="205"/>
      <c r="AW890" s="205"/>
      <c r="AX890" s="205"/>
      <c r="AY890" s="205"/>
      <c r="AZ890" s="205"/>
      <c r="BA890" s="205"/>
      <c r="BB890" s="205"/>
      <c r="BC890" s="205"/>
      <c r="BD890" s="205"/>
      <c r="BE890" s="205"/>
      <c r="BF890" s="205"/>
      <c r="BG890" s="205"/>
      <c r="BH890" s="205"/>
    </row>
    <row r="891" customFormat="false" ht="12.75" hidden="false" customHeight="false" outlineLevel="1" collapsed="false">
      <c r="A891" s="206"/>
      <c r="B891" s="207"/>
      <c r="C891" s="210" t="s">
        <v>1165</v>
      </c>
      <c r="D891" s="211"/>
      <c r="E891" s="212"/>
      <c r="F891" s="204"/>
      <c r="G891" s="204"/>
      <c r="H891" s="204"/>
      <c r="I891" s="204"/>
      <c r="J891" s="204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5"/>
      <c r="Z891" s="205"/>
      <c r="AA891" s="205"/>
      <c r="AB891" s="205"/>
      <c r="AC891" s="205"/>
      <c r="AD891" s="205"/>
      <c r="AE891" s="205"/>
      <c r="AF891" s="205"/>
      <c r="AG891" s="205" t="s">
        <v>220</v>
      </c>
      <c r="AH891" s="205" t="n">
        <v>0</v>
      </c>
      <c r="AI891" s="205"/>
      <c r="AJ891" s="205"/>
      <c r="AK891" s="205"/>
      <c r="AL891" s="205"/>
      <c r="AM891" s="205"/>
      <c r="AN891" s="205"/>
      <c r="AO891" s="205"/>
      <c r="AP891" s="205"/>
      <c r="AQ891" s="205"/>
      <c r="AR891" s="205"/>
      <c r="AS891" s="205"/>
      <c r="AT891" s="205"/>
      <c r="AU891" s="205"/>
      <c r="AV891" s="205"/>
      <c r="AW891" s="205"/>
      <c r="AX891" s="205"/>
      <c r="AY891" s="205"/>
      <c r="AZ891" s="205"/>
      <c r="BA891" s="205"/>
      <c r="BB891" s="205"/>
      <c r="BC891" s="205"/>
      <c r="BD891" s="205"/>
      <c r="BE891" s="205"/>
      <c r="BF891" s="205"/>
      <c r="BG891" s="205"/>
      <c r="BH891" s="205"/>
    </row>
    <row r="892" customFormat="false" ht="12.75" hidden="false" customHeight="false" outlineLevel="1" collapsed="false">
      <c r="A892" s="206"/>
      <c r="B892" s="207"/>
      <c r="C892" s="210" t="s">
        <v>1166</v>
      </c>
      <c r="D892" s="211"/>
      <c r="E892" s="212"/>
      <c r="F892" s="204"/>
      <c r="G892" s="204"/>
      <c r="H892" s="204"/>
      <c r="I892" s="204"/>
      <c r="J892" s="204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5"/>
      <c r="Z892" s="205"/>
      <c r="AA892" s="205"/>
      <c r="AB892" s="205"/>
      <c r="AC892" s="205"/>
      <c r="AD892" s="205"/>
      <c r="AE892" s="205"/>
      <c r="AF892" s="205"/>
      <c r="AG892" s="205" t="s">
        <v>220</v>
      </c>
      <c r="AH892" s="205" t="n">
        <v>0</v>
      </c>
      <c r="AI892" s="205"/>
      <c r="AJ892" s="205"/>
      <c r="AK892" s="205"/>
      <c r="AL892" s="205"/>
      <c r="AM892" s="205"/>
      <c r="AN892" s="205"/>
      <c r="AO892" s="205"/>
      <c r="AP892" s="205"/>
      <c r="AQ892" s="205"/>
      <c r="AR892" s="205"/>
      <c r="AS892" s="205"/>
      <c r="AT892" s="205"/>
      <c r="AU892" s="205"/>
      <c r="AV892" s="205"/>
      <c r="AW892" s="205"/>
      <c r="AX892" s="205"/>
      <c r="AY892" s="205"/>
      <c r="AZ892" s="205"/>
      <c r="BA892" s="205"/>
      <c r="BB892" s="205"/>
      <c r="BC892" s="205"/>
      <c r="BD892" s="205"/>
      <c r="BE892" s="205"/>
      <c r="BF892" s="205"/>
      <c r="BG892" s="205"/>
      <c r="BH892" s="205"/>
    </row>
    <row r="893" customFormat="false" ht="12.75" hidden="false" customHeight="false" outlineLevel="1" collapsed="false">
      <c r="A893" s="206"/>
      <c r="B893" s="207"/>
      <c r="C893" s="210" t="s">
        <v>1167</v>
      </c>
      <c r="D893" s="211"/>
      <c r="E893" s="212"/>
      <c r="F893" s="204"/>
      <c r="G893" s="204"/>
      <c r="H893" s="204"/>
      <c r="I893" s="204"/>
      <c r="J893" s="204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5"/>
      <c r="Z893" s="205"/>
      <c r="AA893" s="205"/>
      <c r="AB893" s="205"/>
      <c r="AC893" s="205"/>
      <c r="AD893" s="205"/>
      <c r="AE893" s="205"/>
      <c r="AF893" s="205"/>
      <c r="AG893" s="205" t="s">
        <v>220</v>
      </c>
      <c r="AH893" s="205" t="n">
        <v>0</v>
      </c>
      <c r="AI893" s="205"/>
      <c r="AJ893" s="205"/>
      <c r="AK893" s="205"/>
      <c r="AL893" s="205"/>
      <c r="AM893" s="205"/>
      <c r="AN893" s="205"/>
      <c r="AO893" s="205"/>
      <c r="AP893" s="205"/>
      <c r="AQ893" s="205"/>
      <c r="AR893" s="205"/>
      <c r="AS893" s="205"/>
      <c r="AT893" s="205"/>
      <c r="AU893" s="205"/>
      <c r="AV893" s="205"/>
      <c r="AW893" s="205"/>
      <c r="AX893" s="205"/>
      <c r="AY893" s="205"/>
      <c r="AZ893" s="205"/>
      <c r="BA893" s="205"/>
      <c r="BB893" s="205"/>
      <c r="BC893" s="205"/>
      <c r="BD893" s="205"/>
      <c r="BE893" s="205"/>
      <c r="BF893" s="205"/>
      <c r="BG893" s="205"/>
      <c r="BH893" s="205"/>
    </row>
    <row r="894" customFormat="false" ht="12.75" hidden="false" customHeight="false" outlineLevel="1" collapsed="false">
      <c r="A894" s="206"/>
      <c r="B894" s="207"/>
      <c r="C894" s="210" t="s">
        <v>1168</v>
      </c>
      <c r="D894" s="211"/>
      <c r="E894" s="212"/>
      <c r="F894" s="204"/>
      <c r="G894" s="204"/>
      <c r="H894" s="204"/>
      <c r="I894" s="204"/>
      <c r="J894" s="204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5"/>
      <c r="Z894" s="205"/>
      <c r="AA894" s="205"/>
      <c r="AB894" s="205"/>
      <c r="AC894" s="205"/>
      <c r="AD894" s="205"/>
      <c r="AE894" s="205"/>
      <c r="AF894" s="205"/>
      <c r="AG894" s="205" t="s">
        <v>220</v>
      </c>
      <c r="AH894" s="205" t="n">
        <v>0</v>
      </c>
      <c r="AI894" s="205"/>
      <c r="AJ894" s="205"/>
      <c r="AK894" s="205"/>
      <c r="AL894" s="205"/>
      <c r="AM894" s="205"/>
      <c r="AN894" s="205"/>
      <c r="AO894" s="205"/>
      <c r="AP894" s="205"/>
      <c r="AQ894" s="205"/>
      <c r="AR894" s="205"/>
      <c r="AS894" s="205"/>
      <c r="AT894" s="205"/>
      <c r="AU894" s="205"/>
      <c r="AV894" s="205"/>
      <c r="AW894" s="205"/>
      <c r="AX894" s="205"/>
      <c r="AY894" s="205"/>
      <c r="AZ894" s="205"/>
      <c r="BA894" s="205"/>
      <c r="BB894" s="205"/>
      <c r="BC894" s="205"/>
      <c r="BD894" s="205"/>
      <c r="BE894" s="205"/>
      <c r="BF894" s="205"/>
      <c r="BG894" s="205"/>
      <c r="BH894" s="205"/>
    </row>
    <row r="895" customFormat="false" ht="12.75" hidden="false" customHeight="false" outlineLevel="1" collapsed="false">
      <c r="A895" s="206"/>
      <c r="B895" s="207"/>
      <c r="C895" s="210" t="s">
        <v>1169</v>
      </c>
      <c r="D895" s="211"/>
      <c r="E895" s="212" t="n">
        <v>94.93</v>
      </c>
      <c r="F895" s="204"/>
      <c r="G895" s="204"/>
      <c r="H895" s="204"/>
      <c r="I895" s="204"/>
      <c r="J895" s="204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5"/>
      <c r="Z895" s="205"/>
      <c r="AA895" s="205"/>
      <c r="AB895" s="205"/>
      <c r="AC895" s="205"/>
      <c r="AD895" s="205"/>
      <c r="AE895" s="205"/>
      <c r="AF895" s="205"/>
      <c r="AG895" s="205" t="s">
        <v>220</v>
      </c>
      <c r="AH895" s="205" t="n">
        <v>0</v>
      </c>
      <c r="AI895" s="205"/>
      <c r="AJ895" s="205"/>
      <c r="AK895" s="205"/>
      <c r="AL895" s="205"/>
      <c r="AM895" s="205"/>
      <c r="AN895" s="205"/>
      <c r="AO895" s="205"/>
      <c r="AP895" s="205"/>
      <c r="AQ895" s="205"/>
      <c r="AR895" s="205"/>
      <c r="AS895" s="205"/>
      <c r="AT895" s="205"/>
      <c r="AU895" s="205"/>
      <c r="AV895" s="205"/>
      <c r="AW895" s="205"/>
      <c r="AX895" s="205"/>
      <c r="AY895" s="205"/>
      <c r="AZ895" s="205"/>
      <c r="BA895" s="205"/>
      <c r="BB895" s="205"/>
      <c r="BC895" s="205"/>
      <c r="BD895" s="205"/>
      <c r="BE895" s="205"/>
      <c r="BF895" s="205"/>
      <c r="BG895" s="205"/>
      <c r="BH895" s="205"/>
    </row>
    <row r="896" customFormat="false" ht="12.75" hidden="false" customHeight="false" outlineLevel="1" collapsed="false">
      <c r="A896" s="196" t="n">
        <v>228</v>
      </c>
      <c r="B896" s="197" t="s">
        <v>1170</v>
      </c>
      <c r="C896" s="198" t="s">
        <v>1171</v>
      </c>
      <c r="D896" s="199" t="s">
        <v>380</v>
      </c>
      <c r="E896" s="200" t="n">
        <v>6.2</v>
      </c>
      <c r="F896" s="201"/>
      <c r="G896" s="202" t="n">
        <f aca="false">ROUND(E896*F896,2)</f>
        <v>0</v>
      </c>
      <c r="H896" s="201"/>
      <c r="I896" s="202" t="n">
        <f aca="false">ROUND(E896*H896,2)</f>
        <v>0</v>
      </c>
      <c r="J896" s="201"/>
      <c r="K896" s="202" t="n">
        <f aca="false">ROUND(E896*J896,2)</f>
        <v>0</v>
      </c>
      <c r="L896" s="202" t="n">
        <v>21</v>
      </c>
      <c r="M896" s="202" t="n">
        <f aca="false">G896*(1+L896/100)</f>
        <v>0</v>
      </c>
      <c r="N896" s="202" t="n">
        <v>4E-005</v>
      </c>
      <c r="O896" s="202" t="n">
        <f aca="false">ROUND(E896*N896,2)</f>
        <v>0</v>
      </c>
      <c r="P896" s="202" t="n">
        <v>0</v>
      </c>
      <c r="Q896" s="202" t="n">
        <f aca="false">ROUND(E896*P896,2)</f>
        <v>0</v>
      </c>
      <c r="R896" s="202" t="s">
        <v>1135</v>
      </c>
      <c r="S896" s="202" t="s">
        <v>213</v>
      </c>
      <c r="T896" s="203" t="s">
        <v>213</v>
      </c>
      <c r="U896" s="204" t="n">
        <v>0.07</v>
      </c>
      <c r="V896" s="204" t="n">
        <f aca="false">ROUND(E896*U896,2)</f>
        <v>0.43</v>
      </c>
      <c r="W896" s="204"/>
      <c r="X896" s="204" t="s">
        <v>165</v>
      </c>
      <c r="Y896" s="205"/>
      <c r="Z896" s="205"/>
      <c r="AA896" s="205"/>
      <c r="AB896" s="205"/>
      <c r="AC896" s="205"/>
      <c r="AD896" s="205"/>
      <c r="AE896" s="205"/>
      <c r="AF896" s="205"/>
      <c r="AG896" s="205" t="s">
        <v>920</v>
      </c>
      <c r="AH896" s="205"/>
      <c r="AI896" s="205"/>
      <c r="AJ896" s="205"/>
      <c r="AK896" s="205"/>
      <c r="AL896" s="205"/>
      <c r="AM896" s="205"/>
      <c r="AN896" s="205"/>
      <c r="AO896" s="205"/>
      <c r="AP896" s="205"/>
      <c r="AQ896" s="205"/>
      <c r="AR896" s="205"/>
      <c r="AS896" s="205"/>
      <c r="AT896" s="205"/>
      <c r="AU896" s="205"/>
      <c r="AV896" s="205"/>
      <c r="AW896" s="205"/>
      <c r="AX896" s="205"/>
      <c r="AY896" s="205"/>
      <c r="AZ896" s="205"/>
      <c r="BA896" s="205"/>
      <c r="BB896" s="205"/>
      <c r="BC896" s="205"/>
      <c r="BD896" s="205"/>
      <c r="BE896" s="205"/>
      <c r="BF896" s="205"/>
      <c r="BG896" s="205"/>
      <c r="BH896" s="205"/>
    </row>
    <row r="897" customFormat="false" ht="12.75" hidden="false" customHeight="true" outlineLevel="1" collapsed="false">
      <c r="A897" s="206"/>
      <c r="B897" s="207"/>
      <c r="C897" s="222" t="s">
        <v>1172</v>
      </c>
      <c r="D897" s="222"/>
      <c r="E897" s="222"/>
      <c r="F897" s="222"/>
      <c r="G897" s="222"/>
      <c r="H897" s="204"/>
      <c r="I897" s="204"/>
      <c r="J897" s="204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5"/>
      <c r="Z897" s="205"/>
      <c r="AA897" s="205"/>
      <c r="AB897" s="205"/>
      <c r="AC897" s="205"/>
      <c r="AD897" s="205"/>
      <c r="AE897" s="205"/>
      <c r="AF897" s="205"/>
      <c r="AG897" s="205" t="s">
        <v>217</v>
      </c>
      <c r="AH897" s="205"/>
      <c r="AI897" s="205"/>
      <c r="AJ897" s="205"/>
      <c r="AK897" s="205"/>
      <c r="AL897" s="205"/>
      <c r="AM897" s="205"/>
      <c r="AN897" s="205"/>
      <c r="AO897" s="205"/>
      <c r="AP897" s="205"/>
      <c r="AQ897" s="205"/>
      <c r="AR897" s="205"/>
      <c r="AS897" s="205"/>
      <c r="AT897" s="205"/>
      <c r="AU897" s="205"/>
      <c r="AV897" s="205"/>
      <c r="AW897" s="205"/>
      <c r="AX897" s="205"/>
      <c r="AY897" s="205"/>
      <c r="AZ897" s="205"/>
      <c r="BA897" s="205"/>
      <c r="BB897" s="205"/>
      <c r="BC897" s="205"/>
      <c r="BD897" s="205"/>
      <c r="BE897" s="205"/>
      <c r="BF897" s="205"/>
      <c r="BG897" s="205"/>
      <c r="BH897" s="205"/>
    </row>
    <row r="898" customFormat="false" ht="12.75" hidden="false" customHeight="false" outlineLevel="1" collapsed="false">
      <c r="A898" s="206"/>
      <c r="B898" s="207"/>
      <c r="C898" s="210" t="s">
        <v>1173</v>
      </c>
      <c r="D898" s="211"/>
      <c r="E898" s="212"/>
      <c r="F898" s="204"/>
      <c r="G898" s="204"/>
      <c r="H898" s="204"/>
      <c r="I898" s="204"/>
      <c r="J898" s="204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5"/>
      <c r="Z898" s="205"/>
      <c r="AA898" s="205"/>
      <c r="AB898" s="205"/>
      <c r="AC898" s="205"/>
      <c r="AD898" s="205"/>
      <c r="AE898" s="205"/>
      <c r="AF898" s="205"/>
      <c r="AG898" s="205" t="s">
        <v>220</v>
      </c>
      <c r="AH898" s="205" t="n">
        <v>0</v>
      </c>
      <c r="AI898" s="205"/>
      <c r="AJ898" s="205"/>
      <c r="AK898" s="205"/>
      <c r="AL898" s="205"/>
      <c r="AM898" s="205"/>
      <c r="AN898" s="205"/>
      <c r="AO898" s="205"/>
      <c r="AP898" s="205"/>
      <c r="AQ898" s="205"/>
      <c r="AR898" s="205"/>
      <c r="AS898" s="205"/>
      <c r="AT898" s="205"/>
      <c r="AU898" s="205"/>
      <c r="AV898" s="205"/>
      <c r="AW898" s="205"/>
      <c r="AX898" s="205"/>
      <c r="AY898" s="205"/>
      <c r="AZ898" s="205"/>
      <c r="BA898" s="205"/>
      <c r="BB898" s="205"/>
      <c r="BC898" s="205"/>
      <c r="BD898" s="205"/>
      <c r="BE898" s="205"/>
      <c r="BF898" s="205"/>
      <c r="BG898" s="205"/>
      <c r="BH898" s="205"/>
    </row>
    <row r="899" customFormat="false" ht="12.75" hidden="false" customHeight="false" outlineLevel="1" collapsed="false">
      <c r="A899" s="206"/>
      <c r="B899" s="207"/>
      <c r="C899" s="210" t="s">
        <v>1174</v>
      </c>
      <c r="D899" s="211"/>
      <c r="E899" s="212" t="n">
        <v>6.2</v>
      </c>
      <c r="F899" s="204"/>
      <c r="G899" s="204"/>
      <c r="H899" s="204"/>
      <c r="I899" s="204"/>
      <c r="J899" s="204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5"/>
      <c r="Z899" s="205"/>
      <c r="AA899" s="205"/>
      <c r="AB899" s="205"/>
      <c r="AC899" s="205"/>
      <c r="AD899" s="205"/>
      <c r="AE899" s="205"/>
      <c r="AF899" s="205"/>
      <c r="AG899" s="205" t="s">
        <v>220</v>
      </c>
      <c r="AH899" s="205" t="n">
        <v>0</v>
      </c>
      <c r="AI899" s="205"/>
      <c r="AJ899" s="205"/>
      <c r="AK899" s="205"/>
      <c r="AL899" s="205"/>
      <c r="AM899" s="205"/>
      <c r="AN899" s="205"/>
      <c r="AO899" s="205"/>
      <c r="AP899" s="205"/>
      <c r="AQ899" s="205"/>
      <c r="AR899" s="205"/>
      <c r="AS899" s="205"/>
      <c r="AT899" s="205"/>
      <c r="AU899" s="205"/>
      <c r="AV899" s="205"/>
      <c r="AW899" s="205"/>
      <c r="AX899" s="205"/>
      <c r="AY899" s="205"/>
      <c r="AZ899" s="205"/>
      <c r="BA899" s="205"/>
      <c r="BB899" s="205"/>
      <c r="BC899" s="205"/>
      <c r="BD899" s="205"/>
      <c r="BE899" s="205"/>
      <c r="BF899" s="205"/>
      <c r="BG899" s="205"/>
      <c r="BH899" s="205"/>
    </row>
    <row r="900" customFormat="false" ht="12.75" hidden="false" customHeight="false" outlineLevel="1" collapsed="false">
      <c r="A900" s="214" t="n">
        <v>229</v>
      </c>
      <c r="B900" s="215" t="s">
        <v>1175</v>
      </c>
      <c r="C900" s="216" t="s">
        <v>1176</v>
      </c>
      <c r="D900" s="217" t="s">
        <v>294</v>
      </c>
      <c r="E900" s="218" t="n">
        <v>93.25</v>
      </c>
      <c r="F900" s="219"/>
      <c r="G900" s="220" t="n">
        <f aca="false">ROUND(E900*F900,2)</f>
        <v>0</v>
      </c>
      <c r="H900" s="219"/>
      <c r="I900" s="220" t="n">
        <f aca="false">ROUND(E900*H900,2)</f>
        <v>0</v>
      </c>
      <c r="J900" s="219"/>
      <c r="K900" s="220" t="n">
        <f aca="false">ROUND(E900*J900,2)</f>
        <v>0</v>
      </c>
      <c r="L900" s="220" t="n">
        <v>21</v>
      </c>
      <c r="M900" s="220" t="n">
        <f aca="false">G900*(1+L900/100)</f>
        <v>0</v>
      </c>
      <c r="N900" s="220" t="n">
        <v>0.0012</v>
      </c>
      <c r="O900" s="220" t="n">
        <f aca="false">ROUND(E900*N900,2)</f>
        <v>0.11</v>
      </c>
      <c r="P900" s="220" t="n">
        <v>0</v>
      </c>
      <c r="Q900" s="220" t="n">
        <f aca="false">ROUND(E900*P900,2)</f>
        <v>0</v>
      </c>
      <c r="R900" s="220" t="s">
        <v>1135</v>
      </c>
      <c r="S900" s="220" t="s">
        <v>213</v>
      </c>
      <c r="T900" s="221" t="s">
        <v>213</v>
      </c>
      <c r="U900" s="204" t="n">
        <v>0</v>
      </c>
      <c r="V900" s="204" t="n">
        <f aca="false">ROUND(E900*U900,2)</f>
        <v>0</v>
      </c>
      <c r="W900" s="204"/>
      <c r="X900" s="204" t="s">
        <v>165</v>
      </c>
      <c r="Y900" s="205"/>
      <c r="Z900" s="205"/>
      <c r="AA900" s="205"/>
      <c r="AB900" s="205"/>
      <c r="AC900" s="205"/>
      <c r="AD900" s="205"/>
      <c r="AE900" s="205"/>
      <c r="AF900" s="205"/>
      <c r="AG900" s="205" t="s">
        <v>920</v>
      </c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5"/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5"/>
      <c r="BB900" s="205"/>
      <c r="BC900" s="205"/>
      <c r="BD900" s="205"/>
      <c r="BE900" s="205"/>
      <c r="BF900" s="205"/>
      <c r="BG900" s="205"/>
      <c r="BH900" s="205"/>
    </row>
    <row r="901" customFormat="false" ht="12.75" hidden="false" customHeight="false" outlineLevel="1" collapsed="false">
      <c r="A901" s="214" t="n">
        <v>230</v>
      </c>
      <c r="B901" s="215" t="s">
        <v>1177</v>
      </c>
      <c r="C901" s="216" t="s">
        <v>1178</v>
      </c>
      <c r="D901" s="217" t="s">
        <v>380</v>
      </c>
      <c r="E901" s="218" t="n">
        <v>35</v>
      </c>
      <c r="F901" s="219"/>
      <c r="G901" s="220" t="n">
        <f aca="false">ROUND(E901*F901,2)</f>
        <v>0</v>
      </c>
      <c r="H901" s="219"/>
      <c r="I901" s="220" t="n">
        <f aca="false">ROUND(E901*H901,2)</f>
        <v>0</v>
      </c>
      <c r="J901" s="219"/>
      <c r="K901" s="220" t="n">
        <f aca="false">ROUND(E901*J901,2)</f>
        <v>0</v>
      </c>
      <c r="L901" s="220" t="n">
        <v>21</v>
      </c>
      <c r="M901" s="220" t="n">
        <f aca="false">G901*(1+L901/100)</f>
        <v>0</v>
      </c>
      <c r="N901" s="220" t="n">
        <v>0.00022</v>
      </c>
      <c r="O901" s="220" t="n">
        <f aca="false">ROUND(E901*N901,2)</f>
        <v>0.01</v>
      </c>
      <c r="P901" s="220" t="n">
        <v>0</v>
      </c>
      <c r="Q901" s="220" t="n">
        <f aca="false">ROUND(E901*P901,2)</f>
        <v>0</v>
      </c>
      <c r="R901" s="220" t="s">
        <v>423</v>
      </c>
      <c r="S901" s="220" t="s">
        <v>213</v>
      </c>
      <c r="T901" s="221" t="s">
        <v>213</v>
      </c>
      <c r="U901" s="204" t="n">
        <v>0</v>
      </c>
      <c r="V901" s="204" t="n">
        <f aca="false">ROUND(E901*U901,2)</f>
        <v>0</v>
      </c>
      <c r="W901" s="204"/>
      <c r="X901" s="204" t="s">
        <v>424</v>
      </c>
      <c r="Y901" s="205"/>
      <c r="Z901" s="205"/>
      <c r="AA901" s="205"/>
      <c r="AB901" s="205"/>
      <c r="AC901" s="205"/>
      <c r="AD901" s="205"/>
      <c r="AE901" s="205"/>
      <c r="AF901" s="205"/>
      <c r="AG901" s="205" t="s">
        <v>425</v>
      </c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5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5"/>
      <c r="BB901" s="205"/>
      <c r="BC901" s="205"/>
      <c r="BD901" s="205"/>
      <c r="BE901" s="205"/>
      <c r="BF901" s="205"/>
      <c r="BG901" s="205"/>
      <c r="BH901" s="205"/>
    </row>
    <row r="902" customFormat="false" ht="22.5" hidden="false" customHeight="false" outlineLevel="1" collapsed="false">
      <c r="A902" s="196" t="n">
        <v>231</v>
      </c>
      <c r="B902" s="197" t="s">
        <v>1179</v>
      </c>
      <c r="C902" s="198" t="s">
        <v>1180</v>
      </c>
      <c r="D902" s="199" t="s">
        <v>294</v>
      </c>
      <c r="E902" s="200" t="n">
        <v>104.423</v>
      </c>
      <c r="F902" s="201"/>
      <c r="G902" s="202" t="n">
        <f aca="false">ROUND(E902*F902,2)</f>
        <v>0</v>
      </c>
      <c r="H902" s="201"/>
      <c r="I902" s="202" t="n">
        <f aca="false">ROUND(E902*H902,2)</f>
        <v>0</v>
      </c>
      <c r="J902" s="201"/>
      <c r="K902" s="202" t="n">
        <f aca="false">ROUND(E902*J902,2)</f>
        <v>0</v>
      </c>
      <c r="L902" s="202" t="n">
        <v>21</v>
      </c>
      <c r="M902" s="202" t="n">
        <f aca="false">G902*(1+L902/100)</f>
        <v>0</v>
      </c>
      <c r="N902" s="202" t="n">
        <v>0.0192</v>
      </c>
      <c r="O902" s="202" t="n">
        <f aca="false">ROUND(E902*N902,2)</f>
        <v>2</v>
      </c>
      <c r="P902" s="202" t="n">
        <v>0</v>
      </c>
      <c r="Q902" s="202" t="n">
        <f aca="false">ROUND(E902*P902,2)</f>
        <v>0</v>
      </c>
      <c r="R902" s="202" t="s">
        <v>423</v>
      </c>
      <c r="S902" s="202" t="s">
        <v>213</v>
      </c>
      <c r="T902" s="203" t="s">
        <v>213</v>
      </c>
      <c r="U902" s="204" t="n">
        <v>0</v>
      </c>
      <c r="V902" s="204" t="n">
        <f aca="false">ROUND(E902*U902,2)</f>
        <v>0</v>
      </c>
      <c r="W902" s="204"/>
      <c r="X902" s="204" t="s">
        <v>424</v>
      </c>
      <c r="Y902" s="205"/>
      <c r="Z902" s="205"/>
      <c r="AA902" s="205"/>
      <c r="AB902" s="205"/>
      <c r="AC902" s="205"/>
      <c r="AD902" s="205"/>
      <c r="AE902" s="205"/>
      <c r="AF902" s="205"/>
      <c r="AG902" s="205" t="s">
        <v>425</v>
      </c>
      <c r="AH902" s="205"/>
      <c r="AI902" s="205"/>
      <c r="AJ902" s="205"/>
      <c r="AK902" s="205"/>
      <c r="AL902" s="205"/>
      <c r="AM902" s="205"/>
      <c r="AN902" s="205"/>
      <c r="AO902" s="205"/>
      <c r="AP902" s="205"/>
      <c r="AQ902" s="205"/>
      <c r="AR902" s="205"/>
      <c r="AS902" s="205"/>
      <c r="AT902" s="205"/>
      <c r="AU902" s="205"/>
      <c r="AV902" s="205"/>
      <c r="AW902" s="205"/>
      <c r="AX902" s="205"/>
      <c r="AY902" s="205"/>
      <c r="AZ902" s="205"/>
      <c r="BA902" s="205"/>
      <c r="BB902" s="205"/>
      <c r="BC902" s="205"/>
      <c r="BD902" s="205"/>
      <c r="BE902" s="205"/>
      <c r="BF902" s="205"/>
      <c r="BG902" s="205"/>
      <c r="BH902" s="205"/>
    </row>
    <row r="903" customFormat="false" ht="12.75" hidden="false" customHeight="false" outlineLevel="1" collapsed="false">
      <c r="A903" s="206"/>
      <c r="B903" s="207"/>
      <c r="C903" s="210" t="s">
        <v>1181</v>
      </c>
      <c r="D903" s="211"/>
      <c r="E903" s="212"/>
      <c r="F903" s="204"/>
      <c r="G903" s="204"/>
      <c r="H903" s="204"/>
      <c r="I903" s="204"/>
      <c r="J903" s="204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5"/>
      <c r="Z903" s="205"/>
      <c r="AA903" s="205"/>
      <c r="AB903" s="205"/>
      <c r="AC903" s="205"/>
      <c r="AD903" s="205"/>
      <c r="AE903" s="205"/>
      <c r="AF903" s="205"/>
      <c r="AG903" s="205" t="s">
        <v>220</v>
      </c>
      <c r="AH903" s="205" t="n">
        <v>0</v>
      </c>
      <c r="AI903" s="205"/>
      <c r="AJ903" s="205"/>
      <c r="AK903" s="205"/>
      <c r="AL903" s="205"/>
      <c r="AM903" s="205"/>
      <c r="AN903" s="205"/>
      <c r="AO903" s="205"/>
      <c r="AP903" s="205"/>
      <c r="AQ903" s="205"/>
      <c r="AR903" s="205"/>
      <c r="AS903" s="205"/>
      <c r="AT903" s="205"/>
      <c r="AU903" s="205"/>
      <c r="AV903" s="205"/>
      <c r="AW903" s="205"/>
      <c r="AX903" s="205"/>
      <c r="AY903" s="205"/>
      <c r="AZ903" s="205"/>
      <c r="BA903" s="205"/>
      <c r="BB903" s="205"/>
      <c r="BC903" s="205"/>
      <c r="BD903" s="205"/>
      <c r="BE903" s="205"/>
      <c r="BF903" s="205"/>
      <c r="BG903" s="205"/>
      <c r="BH903" s="205"/>
    </row>
    <row r="904" customFormat="false" ht="12.75" hidden="false" customHeight="false" outlineLevel="1" collapsed="false">
      <c r="A904" s="206"/>
      <c r="B904" s="207"/>
      <c r="C904" s="210" t="s">
        <v>1182</v>
      </c>
      <c r="D904" s="211"/>
      <c r="E904" s="212" t="n">
        <v>104.423</v>
      </c>
      <c r="F904" s="204"/>
      <c r="G904" s="204"/>
      <c r="H904" s="204"/>
      <c r="I904" s="204"/>
      <c r="J904" s="204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5"/>
      <c r="Z904" s="205"/>
      <c r="AA904" s="205"/>
      <c r="AB904" s="205"/>
      <c r="AC904" s="205"/>
      <c r="AD904" s="205"/>
      <c r="AE904" s="205"/>
      <c r="AF904" s="205"/>
      <c r="AG904" s="205" t="s">
        <v>220</v>
      </c>
      <c r="AH904" s="205" t="n">
        <v>0</v>
      </c>
      <c r="AI904" s="205"/>
      <c r="AJ904" s="205"/>
      <c r="AK904" s="205"/>
      <c r="AL904" s="205"/>
      <c r="AM904" s="205"/>
      <c r="AN904" s="205"/>
      <c r="AO904" s="205"/>
      <c r="AP904" s="205"/>
      <c r="AQ904" s="205"/>
      <c r="AR904" s="205"/>
      <c r="AS904" s="205"/>
      <c r="AT904" s="205"/>
      <c r="AU904" s="205"/>
      <c r="AV904" s="205"/>
      <c r="AW904" s="205"/>
      <c r="AX904" s="205"/>
      <c r="AY904" s="205"/>
      <c r="AZ904" s="205"/>
      <c r="BA904" s="205"/>
      <c r="BB904" s="205"/>
      <c r="BC904" s="205"/>
      <c r="BD904" s="205"/>
      <c r="BE904" s="205"/>
      <c r="BF904" s="205"/>
      <c r="BG904" s="205"/>
      <c r="BH904" s="205"/>
    </row>
    <row r="905" customFormat="false" ht="22.5" hidden="false" customHeight="false" outlineLevel="1" collapsed="false">
      <c r="A905" s="196" t="n">
        <v>232</v>
      </c>
      <c r="B905" s="197" t="s">
        <v>1183</v>
      </c>
      <c r="C905" s="198" t="s">
        <v>1184</v>
      </c>
      <c r="D905" s="199" t="s">
        <v>343</v>
      </c>
      <c r="E905" s="200" t="n">
        <v>496.46667</v>
      </c>
      <c r="F905" s="201"/>
      <c r="G905" s="202" t="n">
        <f aca="false">ROUND(E905*F905,2)</f>
        <v>0</v>
      </c>
      <c r="H905" s="201"/>
      <c r="I905" s="202" t="n">
        <f aca="false">ROUND(E905*H905,2)</f>
        <v>0</v>
      </c>
      <c r="J905" s="201"/>
      <c r="K905" s="202" t="n">
        <f aca="false">ROUND(E905*J905,2)</f>
        <v>0</v>
      </c>
      <c r="L905" s="202" t="n">
        <v>21</v>
      </c>
      <c r="M905" s="202" t="n">
        <f aca="false">G905*(1+L905/100)</f>
        <v>0</v>
      </c>
      <c r="N905" s="202" t="n">
        <v>0.00043</v>
      </c>
      <c r="O905" s="202" t="n">
        <f aca="false">ROUND(E905*N905,2)</f>
        <v>0.21</v>
      </c>
      <c r="P905" s="202" t="n">
        <v>0</v>
      </c>
      <c r="Q905" s="202" t="n">
        <f aca="false">ROUND(E905*P905,2)</f>
        <v>0</v>
      </c>
      <c r="R905" s="202" t="s">
        <v>423</v>
      </c>
      <c r="S905" s="202" t="s">
        <v>213</v>
      </c>
      <c r="T905" s="203" t="s">
        <v>213</v>
      </c>
      <c r="U905" s="204" t="n">
        <v>0</v>
      </c>
      <c r="V905" s="204" t="n">
        <f aca="false">ROUND(E905*U905,2)</f>
        <v>0</v>
      </c>
      <c r="W905" s="204"/>
      <c r="X905" s="204" t="s">
        <v>424</v>
      </c>
      <c r="Y905" s="205"/>
      <c r="Z905" s="205"/>
      <c r="AA905" s="205"/>
      <c r="AB905" s="205"/>
      <c r="AC905" s="205"/>
      <c r="AD905" s="205"/>
      <c r="AE905" s="205"/>
      <c r="AF905" s="205"/>
      <c r="AG905" s="205" t="s">
        <v>425</v>
      </c>
      <c r="AH905" s="205"/>
      <c r="AI905" s="205"/>
      <c r="AJ905" s="205"/>
      <c r="AK905" s="205"/>
      <c r="AL905" s="205"/>
      <c r="AM905" s="205"/>
      <c r="AN905" s="205"/>
      <c r="AO905" s="205"/>
      <c r="AP905" s="205"/>
      <c r="AQ905" s="205"/>
      <c r="AR905" s="205"/>
      <c r="AS905" s="205"/>
      <c r="AT905" s="205"/>
      <c r="AU905" s="205"/>
      <c r="AV905" s="205"/>
      <c r="AW905" s="205"/>
      <c r="AX905" s="205"/>
      <c r="AY905" s="205"/>
      <c r="AZ905" s="205"/>
      <c r="BA905" s="205"/>
      <c r="BB905" s="205"/>
      <c r="BC905" s="205"/>
      <c r="BD905" s="205"/>
      <c r="BE905" s="205"/>
      <c r="BF905" s="205"/>
      <c r="BG905" s="205"/>
      <c r="BH905" s="205"/>
    </row>
    <row r="906" customFormat="false" ht="12.75" hidden="false" customHeight="false" outlineLevel="1" collapsed="false">
      <c r="A906" s="206"/>
      <c r="B906" s="207"/>
      <c r="C906" s="210" t="s">
        <v>1185</v>
      </c>
      <c r="D906" s="211"/>
      <c r="E906" s="212"/>
      <c r="F906" s="204"/>
      <c r="G906" s="204"/>
      <c r="H906" s="204"/>
      <c r="I906" s="204"/>
      <c r="J906" s="204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5"/>
      <c r="Z906" s="205"/>
      <c r="AA906" s="205"/>
      <c r="AB906" s="205"/>
      <c r="AC906" s="205"/>
      <c r="AD906" s="205"/>
      <c r="AE906" s="205"/>
      <c r="AF906" s="205"/>
      <c r="AG906" s="205" t="s">
        <v>220</v>
      </c>
      <c r="AH906" s="205" t="n">
        <v>0</v>
      </c>
      <c r="AI906" s="205"/>
      <c r="AJ906" s="205"/>
      <c r="AK906" s="205"/>
      <c r="AL906" s="205"/>
      <c r="AM906" s="205"/>
      <c r="AN906" s="205"/>
      <c r="AO906" s="205"/>
      <c r="AP906" s="205"/>
      <c r="AQ906" s="205"/>
      <c r="AR906" s="205"/>
      <c r="AS906" s="205"/>
      <c r="AT906" s="205"/>
      <c r="AU906" s="205"/>
      <c r="AV906" s="205"/>
      <c r="AW906" s="205"/>
      <c r="AX906" s="205"/>
      <c r="AY906" s="205"/>
      <c r="AZ906" s="205"/>
      <c r="BA906" s="205"/>
      <c r="BB906" s="205"/>
      <c r="BC906" s="205"/>
      <c r="BD906" s="205"/>
      <c r="BE906" s="205"/>
      <c r="BF906" s="205"/>
      <c r="BG906" s="205"/>
      <c r="BH906" s="205"/>
    </row>
    <row r="907" customFormat="false" ht="12.75" hidden="false" customHeight="false" outlineLevel="1" collapsed="false">
      <c r="A907" s="206"/>
      <c r="B907" s="207"/>
      <c r="C907" s="210" t="s">
        <v>1186</v>
      </c>
      <c r="D907" s="211"/>
      <c r="E907" s="212" t="n">
        <v>496.47</v>
      </c>
      <c r="F907" s="204"/>
      <c r="G907" s="204"/>
      <c r="H907" s="204"/>
      <c r="I907" s="204"/>
      <c r="J907" s="204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5"/>
      <c r="Z907" s="205"/>
      <c r="AA907" s="205"/>
      <c r="AB907" s="205"/>
      <c r="AC907" s="205"/>
      <c r="AD907" s="205"/>
      <c r="AE907" s="205"/>
      <c r="AF907" s="205"/>
      <c r="AG907" s="205" t="s">
        <v>220</v>
      </c>
      <c r="AH907" s="205" t="n">
        <v>0</v>
      </c>
      <c r="AI907" s="205"/>
      <c r="AJ907" s="205"/>
      <c r="AK907" s="205"/>
      <c r="AL907" s="205"/>
      <c r="AM907" s="205"/>
      <c r="AN907" s="205"/>
      <c r="AO907" s="205"/>
      <c r="AP907" s="205"/>
      <c r="AQ907" s="205"/>
      <c r="AR907" s="205"/>
      <c r="AS907" s="205"/>
      <c r="AT907" s="205"/>
      <c r="AU907" s="205"/>
      <c r="AV907" s="205"/>
      <c r="AW907" s="205"/>
      <c r="AX907" s="205"/>
      <c r="AY907" s="205"/>
      <c r="AZ907" s="205"/>
      <c r="BA907" s="205"/>
      <c r="BB907" s="205"/>
      <c r="BC907" s="205"/>
      <c r="BD907" s="205"/>
      <c r="BE907" s="205"/>
      <c r="BF907" s="205"/>
      <c r="BG907" s="205"/>
      <c r="BH907" s="205"/>
    </row>
    <row r="908" customFormat="false" ht="12.75" hidden="false" customHeight="false" outlineLevel="1" collapsed="false">
      <c r="A908" s="196" t="n">
        <v>233</v>
      </c>
      <c r="B908" s="197" t="s">
        <v>1187</v>
      </c>
      <c r="C908" s="198" t="s">
        <v>1188</v>
      </c>
      <c r="D908" s="199" t="s">
        <v>261</v>
      </c>
      <c r="E908" s="200" t="n">
        <v>2.69104</v>
      </c>
      <c r="F908" s="201"/>
      <c r="G908" s="202" t="n">
        <f aca="false">ROUND(E908*F908,2)</f>
        <v>0</v>
      </c>
      <c r="H908" s="201"/>
      <c r="I908" s="202" t="n">
        <f aca="false">ROUND(E908*H908,2)</f>
        <v>0</v>
      </c>
      <c r="J908" s="201"/>
      <c r="K908" s="202" t="n">
        <f aca="false">ROUND(E908*J908,2)</f>
        <v>0</v>
      </c>
      <c r="L908" s="202" t="n">
        <v>21</v>
      </c>
      <c r="M908" s="202" t="n">
        <f aca="false">G908*(1+L908/100)</f>
        <v>0</v>
      </c>
      <c r="N908" s="202" t="n">
        <v>0</v>
      </c>
      <c r="O908" s="202" t="n">
        <f aca="false">ROUND(E908*N908,2)</f>
        <v>0</v>
      </c>
      <c r="P908" s="202" t="n">
        <v>0</v>
      </c>
      <c r="Q908" s="202" t="n">
        <f aca="false">ROUND(E908*P908,2)</f>
        <v>0</v>
      </c>
      <c r="R908" s="202" t="s">
        <v>1135</v>
      </c>
      <c r="S908" s="202" t="s">
        <v>213</v>
      </c>
      <c r="T908" s="203" t="s">
        <v>213</v>
      </c>
      <c r="U908" s="204" t="n">
        <v>1.305</v>
      </c>
      <c r="V908" s="204" t="n">
        <f aca="false">ROUND(E908*U908,2)</f>
        <v>3.51</v>
      </c>
      <c r="W908" s="204"/>
      <c r="X908" s="204" t="s">
        <v>905</v>
      </c>
      <c r="Y908" s="205"/>
      <c r="Z908" s="205"/>
      <c r="AA908" s="205"/>
      <c r="AB908" s="205"/>
      <c r="AC908" s="205"/>
      <c r="AD908" s="205"/>
      <c r="AE908" s="205"/>
      <c r="AF908" s="205"/>
      <c r="AG908" s="205" t="s">
        <v>906</v>
      </c>
      <c r="AH908" s="205"/>
      <c r="AI908" s="205"/>
      <c r="AJ908" s="205"/>
      <c r="AK908" s="205"/>
      <c r="AL908" s="205"/>
      <c r="AM908" s="205"/>
      <c r="AN908" s="205"/>
      <c r="AO908" s="205"/>
      <c r="AP908" s="205"/>
      <c r="AQ908" s="205"/>
      <c r="AR908" s="205"/>
      <c r="AS908" s="205"/>
      <c r="AT908" s="205"/>
      <c r="AU908" s="205"/>
      <c r="AV908" s="205"/>
      <c r="AW908" s="205"/>
      <c r="AX908" s="205"/>
      <c r="AY908" s="205"/>
      <c r="AZ908" s="205"/>
      <c r="BA908" s="205"/>
      <c r="BB908" s="205"/>
      <c r="BC908" s="205"/>
      <c r="BD908" s="205"/>
      <c r="BE908" s="205"/>
      <c r="BF908" s="205"/>
      <c r="BG908" s="205"/>
      <c r="BH908" s="205"/>
    </row>
    <row r="909" customFormat="false" ht="12.75" hidden="false" customHeight="true" outlineLevel="1" collapsed="false">
      <c r="A909" s="206"/>
      <c r="B909" s="207"/>
      <c r="C909" s="208" t="s">
        <v>984</v>
      </c>
      <c r="D909" s="208"/>
      <c r="E909" s="208"/>
      <c r="F909" s="208"/>
      <c r="G909" s="208"/>
      <c r="H909" s="204"/>
      <c r="I909" s="204"/>
      <c r="J909" s="204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5"/>
      <c r="Z909" s="205"/>
      <c r="AA909" s="205"/>
      <c r="AB909" s="205"/>
      <c r="AC909" s="205"/>
      <c r="AD909" s="205"/>
      <c r="AE909" s="205"/>
      <c r="AF909" s="205"/>
      <c r="AG909" s="205" t="s">
        <v>216</v>
      </c>
      <c r="AH909" s="205"/>
      <c r="AI909" s="205"/>
      <c r="AJ909" s="205"/>
      <c r="AK909" s="205"/>
      <c r="AL909" s="205"/>
      <c r="AM909" s="205"/>
      <c r="AN909" s="205"/>
      <c r="AO909" s="205"/>
      <c r="AP909" s="205"/>
      <c r="AQ909" s="205"/>
      <c r="AR909" s="205"/>
      <c r="AS909" s="205"/>
      <c r="AT909" s="205"/>
      <c r="AU909" s="205"/>
      <c r="AV909" s="205"/>
      <c r="AW909" s="205"/>
      <c r="AX909" s="205"/>
      <c r="AY909" s="205"/>
      <c r="AZ909" s="205"/>
      <c r="BA909" s="205"/>
      <c r="BB909" s="205"/>
      <c r="BC909" s="205"/>
      <c r="BD909" s="205"/>
      <c r="BE909" s="205"/>
      <c r="BF909" s="205"/>
      <c r="BG909" s="205"/>
      <c r="BH909" s="205"/>
    </row>
    <row r="910" customFormat="false" ht="12.75" hidden="false" customHeight="false" outlineLevel="0" collapsed="false">
      <c r="A910" s="188" t="s">
        <v>207</v>
      </c>
      <c r="B910" s="189" t="s">
        <v>137</v>
      </c>
      <c r="C910" s="190" t="s">
        <v>138</v>
      </c>
      <c r="D910" s="191"/>
      <c r="E910" s="192"/>
      <c r="F910" s="193"/>
      <c r="G910" s="193" t="n">
        <f aca="false">SUMIF(AG911:AG926,"&lt;&gt;NOR",G911:G926)</f>
        <v>0</v>
      </c>
      <c r="H910" s="193"/>
      <c r="I910" s="193" t="n">
        <f aca="false">SUM(I911:I926)</f>
        <v>0</v>
      </c>
      <c r="J910" s="193"/>
      <c r="K910" s="193" t="n">
        <f aca="false">SUM(K911:K926)</f>
        <v>0</v>
      </c>
      <c r="L910" s="193"/>
      <c r="M910" s="193" t="n">
        <f aca="false">SUM(M911:M926)</f>
        <v>0</v>
      </c>
      <c r="N910" s="193"/>
      <c r="O910" s="193" t="n">
        <f aca="false">SUM(O911:O926)</f>
        <v>0.43</v>
      </c>
      <c r="P910" s="193"/>
      <c r="Q910" s="193" t="n">
        <f aca="false">SUM(Q911:Q926)</f>
        <v>0</v>
      </c>
      <c r="R910" s="193"/>
      <c r="S910" s="193"/>
      <c r="T910" s="194"/>
      <c r="U910" s="195"/>
      <c r="V910" s="195" t="n">
        <f aca="false">SUM(V911:V926)</f>
        <v>23.54</v>
      </c>
      <c r="W910" s="195"/>
      <c r="X910" s="195"/>
      <c r="AG910" s="0" t="s">
        <v>208</v>
      </c>
    </row>
    <row r="911" customFormat="false" ht="22.5" hidden="false" customHeight="false" outlineLevel="1" collapsed="false">
      <c r="A911" s="196" t="n">
        <v>234</v>
      </c>
      <c r="B911" s="197" t="s">
        <v>1189</v>
      </c>
      <c r="C911" s="198" t="s">
        <v>1190</v>
      </c>
      <c r="D911" s="199" t="s">
        <v>294</v>
      </c>
      <c r="E911" s="200" t="n">
        <v>15.2</v>
      </c>
      <c r="F911" s="201"/>
      <c r="G911" s="202" t="n">
        <f aca="false">ROUND(E911*F911,2)</f>
        <v>0</v>
      </c>
      <c r="H911" s="201"/>
      <c r="I911" s="202" t="n">
        <f aca="false">ROUND(E911*H911,2)</f>
        <v>0</v>
      </c>
      <c r="J911" s="201"/>
      <c r="K911" s="202" t="n">
        <f aca="false">ROUND(E911*J911,2)</f>
        <v>0</v>
      </c>
      <c r="L911" s="202" t="n">
        <v>21</v>
      </c>
      <c r="M911" s="202" t="n">
        <f aca="false">G911*(1+L911/100)</f>
        <v>0</v>
      </c>
      <c r="N911" s="202" t="n">
        <v>0.00487</v>
      </c>
      <c r="O911" s="202" t="n">
        <f aca="false">ROUND(E911*N911,2)</f>
        <v>0.07</v>
      </c>
      <c r="P911" s="202" t="n">
        <v>0</v>
      </c>
      <c r="Q911" s="202" t="n">
        <f aca="false">ROUND(E911*P911,2)</f>
        <v>0</v>
      </c>
      <c r="R911" s="202" t="s">
        <v>1135</v>
      </c>
      <c r="S911" s="202" t="s">
        <v>213</v>
      </c>
      <c r="T911" s="203" t="s">
        <v>213</v>
      </c>
      <c r="U911" s="204" t="n">
        <v>1.126</v>
      </c>
      <c r="V911" s="204" t="n">
        <f aca="false">ROUND(E911*U911,2)</f>
        <v>17.12</v>
      </c>
      <c r="W911" s="204"/>
      <c r="X911" s="204" t="s">
        <v>165</v>
      </c>
      <c r="Y911" s="205"/>
      <c r="Z911" s="205"/>
      <c r="AA911" s="205"/>
      <c r="AB911" s="205"/>
      <c r="AC911" s="205"/>
      <c r="AD911" s="205"/>
      <c r="AE911" s="205"/>
      <c r="AF911" s="205"/>
      <c r="AG911" s="205" t="s">
        <v>920</v>
      </c>
      <c r="AH911" s="205"/>
      <c r="AI911" s="205"/>
      <c r="AJ911" s="205"/>
      <c r="AK911" s="205"/>
      <c r="AL911" s="205"/>
      <c r="AM911" s="205"/>
      <c r="AN911" s="205"/>
      <c r="AO911" s="205"/>
      <c r="AP911" s="205"/>
      <c r="AQ911" s="205"/>
      <c r="AR911" s="205"/>
      <c r="AS911" s="205"/>
      <c r="AT911" s="205"/>
      <c r="AU911" s="205"/>
      <c r="AV911" s="205"/>
      <c r="AW911" s="205"/>
      <c r="AX911" s="205"/>
      <c r="AY911" s="205"/>
      <c r="AZ911" s="205"/>
      <c r="BA911" s="205"/>
      <c r="BB911" s="205"/>
      <c r="BC911" s="205"/>
      <c r="BD911" s="205"/>
      <c r="BE911" s="205"/>
      <c r="BF911" s="205"/>
      <c r="BG911" s="205"/>
      <c r="BH911" s="205"/>
    </row>
    <row r="912" customFormat="false" ht="12.75" hidden="false" customHeight="false" outlineLevel="1" collapsed="false">
      <c r="A912" s="206"/>
      <c r="B912" s="207"/>
      <c r="C912" s="210" t="s">
        <v>592</v>
      </c>
      <c r="D912" s="211"/>
      <c r="E912" s="212"/>
      <c r="F912" s="204"/>
      <c r="G912" s="204"/>
      <c r="H912" s="204"/>
      <c r="I912" s="204"/>
      <c r="J912" s="204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5"/>
      <c r="Z912" s="205"/>
      <c r="AA912" s="205"/>
      <c r="AB912" s="205"/>
      <c r="AC912" s="205"/>
      <c r="AD912" s="205"/>
      <c r="AE912" s="205"/>
      <c r="AF912" s="205"/>
      <c r="AG912" s="205" t="s">
        <v>220</v>
      </c>
      <c r="AH912" s="205" t="n">
        <v>0</v>
      </c>
      <c r="AI912" s="205"/>
      <c r="AJ912" s="205"/>
      <c r="AK912" s="205"/>
      <c r="AL912" s="205"/>
      <c r="AM912" s="205"/>
      <c r="AN912" s="205"/>
      <c r="AO912" s="205"/>
      <c r="AP912" s="205"/>
      <c r="AQ912" s="205"/>
      <c r="AR912" s="205"/>
      <c r="AS912" s="205"/>
      <c r="AT912" s="205"/>
      <c r="AU912" s="205"/>
      <c r="AV912" s="205"/>
      <c r="AW912" s="205"/>
      <c r="AX912" s="205"/>
      <c r="AY912" s="205"/>
      <c r="AZ912" s="205"/>
      <c r="BA912" s="205"/>
      <c r="BB912" s="205"/>
      <c r="BC912" s="205"/>
      <c r="BD912" s="205"/>
      <c r="BE912" s="205"/>
      <c r="BF912" s="205"/>
      <c r="BG912" s="205"/>
      <c r="BH912" s="205"/>
    </row>
    <row r="913" customFormat="false" ht="12.75" hidden="false" customHeight="false" outlineLevel="1" collapsed="false">
      <c r="A913" s="206"/>
      <c r="B913" s="207"/>
      <c r="C913" s="210" t="s">
        <v>593</v>
      </c>
      <c r="D913" s="211"/>
      <c r="E913" s="212" t="n">
        <v>15.2</v>
      </c>
      <c r="F913" s="204"/>
      <c r="G913" s="204"/>
      <c r="H913" s="204"/>
      <c r="I913" s="204"/>
      <c r="J913" s="204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5"/>
      <c r="Z913" s="205"/>
      <c r="AA913" s="205"/>
      <c r="AB913" s="205"/>
      <c r="AC913" s="205"/>
      <c r="AD913" s="205"/>
      <c r="AE913" s="205"/>
      <c r="AF913" s="205"/>
      <c r="AG913" s="205" t="s">
        <v>220</v>
      </c>
      <c r="AH913" s="205" t="n">
        <v>0</v>
      </c>
      <c r="AI913" s="205"/>
      <c r="AJ913" s="205"/>
      <c r="AK913" s="205"/>
      <c r="AL913" s="205"/>
      <c r="AM913" s="205"/>
      <c r="AN913" s="205"/>
      <c r="AO913" s="205"/>
      <c r="AP913" s="205"/>
      <c r="AQ913" s="205"/>
      <c r="AR913" s="205"/>
      <c r="AS913" s="205"/>
      <c r="AT913" s="205"/>
      <c r="AU913" s="205"/>
      <c r="AV913" s="205"/>
      <c r="AW913" s="205"/>
      <c r="AX913" s="205"/>
      <c r="AY913" s="205"/>
      <c r="AZ913" s="205"/>
      <c r="BA913" s="205"/>
      <c r="BB913" s="205"/>
      <c r="BC913" s="205"/>
      <c r="BD913" s="205"/>
      <c r="BE913" s="205"/>
      <c r="BF913" s="205"/>
      <c r="BG913" s="205"/>
      <c r="BH913" s="205"/>
    </row>
    <row r="914" customFormat="false" ht="22.5" hidden="false" customHeight="false" outlineLevel="1" collapsed="false">
      <c r="A914" s="214" t="n">
        <v>235</v>
      </c>
      <c r="B914" s="215" t="s">
        <v>1191</v>
      </c>
      <c r="C914" s="216" t="s">
        <v>1192</v>
      </c>
      <c r="D914" s="217" t="s">
        <v>294</v>
      </c>
      <c r="E914" s="218" t="n">
        <v>15.2</v>
      </c>
      <c r="F914" s="219"/>
      <c r="G914" s="220" t="n">
        <f aca="false">ROUND(E914*F914,2)</f>
        <v>0</v>
      </c>
      <c r="H914" s="219"/>
      <c r="I914" s="220" t="n">
        <f aca="false">ROUND(E914*H914,2)</f>
        <v>0</v>
      </c>
      <c r="J914" s="219"/>
      <c r="K914" s="220" t="n">
        <f aca="false">ROUND(E914*J914,2)</f>
        <v>0</v>
      </c>
      <c r="L914" s="220" t="n">
        <v>21</v>
      </c>
      <c r="M914" s="220" t="n">
        <f aca="false">G914*(1+L914/100)</f>
        <v>0</v>
      </c>
      <c r="N914" s="220" t="n">
        <v>0.0004</v>
      </c>
      <c r="O914" s="220" t="n">
        <f aca="false">ROUND(E914*N914,2)</f>
        <v>0.01</v>
      </c>
      <c r="P914" s="220" t="n">
        <v>0</v>
      </c>
      <c r="Q914" s="220" t="n">
        <f aca="false">ROUND(E914*P914,2)</f>
        <v>0</v>
      </c>
      <c r="R914" s="220" t="s">
        <v>1135</v>
      </c>
      <c r="S914" s="220" t="s">
        <v>213</v>
      </c>
      <c r="T914" s="221" t="s">
        <v>213</v>
      </c>
      <c r="U914" s="204" t="n">
        <v>0</v>
      </c>
      <c r="V914" s="204" t="n">
        <f aca="false">ROUND(E914*U914,2)</f>
        <v>0</v>
      </c>
      <c r="W914" s="204"/>
      <c r="X914" s="204" t="s">
        <v>165</v>
      </c>
      <c r="Y914" s="205"/>
      <c r="Z914" s="205"/>
      <c r="AA914" s="205"/>
      <c r="AB914" s="205"/>
      <c r="AC914" s="205"/>
      <c r="AD914" s="205"/>
      <c r="AE914" s="205"/>
      <c r="AF914" s="205"/>
      <c r="AG914" s="205" t="s">
        <v>920</v>
      </c>
      <c r="AH914" s="205"/>
      <c r="AI914" s="205"/>
      <c r="AJ914" s="205"/>
      <c r="AK914" s="205"/>
      <c r="AL914" s="205"/>
      <c r="AM914" s="205"/>
      <c r="AN914" s="205"/>
      <c r="AO914" s="205"/>
      <c r="AP914" s="205"/>
      <c r="AQ914" s="205"/>
      <c r="AR914" s="205"/>
      <c r="AS914" s="205"/>
      <c r="AT914" s="205"/>
      <c r="AU914" s="205"/>
      <c r="AV914" s="205"/>
      <c r="AW914" s="205"/>
      <c r="AX914" s="205"/>
      <c r="AY914" s="205"/>
      <c r="AZ914" s="205"/>
      <c r="BA914" s="205"/>
      <c r="BB914" s="205"/>
      <c r="BC914" s="205"/>
      <c r="BD914" s="205"/>
      <c r="BE914" s="205"/>
      <c r="BF914" s="205"/>
      <c r="BG914" s="205"/>
      <c r="BH914" s="205"/>
    </row>
    <row r="915" customFormat="false" ht="12.75" hidden="false" customHeight="false" outlineLevel="1" collapsed="false">
      <c r="A915" s="196" t="n">
        <v>236</v>
      </c>
      <c r="B915" s="197" t="s">
        <v>1193</v>
      </c>
      <c r="C915" s="198" t="s">
        <v>1194</v>
      </c>
      <c r="D915" s="199" t="s">
        <v>380</v>
      </c>
      <c r="E915" s="200" t="n">
        <v>5.1</v>
      </c>
      <c r="F915" s="201"/>
      <c r="G915" s="202" t="n">
        <f aca="false">ROUND(E915*F915,2)</f>
        <v>0</v>
      </c>
      <c r="H915" s="201"/>
      <c r="I915" s="202" t="n">
        <f aca="false">ROUND(E915*H915,2)</f>
        <v>0</v>
      </c>
      <c r="J915" s="201"/>
      <c r="K915" s="202" t="n">
        <f aca="false">ROUND(E915*J915,2)</f>
        <v>0</v>
      </c>
      <c r="L915" s="202" t="n">
        <v>21</v>
      </c>
      <c r="M915" s="202" t="n">
        <f aca="false">G915*(1+L915/100)</f>
        <v>0</v>
      </c>
      <c r="N915" s="202" t="n">
        <v>0</v>
      </c>
      <c r="O915" s="202" t="n">
        <f aca="false">ROUND(E915*N915,2)</f>
        <v>0</v>
      </c>
      <c r="P915" s="202" t="n">
        <v>0</v>
      </c>
      <c r="Q915" s="202" t="n">
        <f aca="false">ROUND(E915*P915,2)</f>
        <v>0</v>
      </c>
      <c r="R915" s="202" t="s">
        <v>1135</v>
      </c>
      <c r="S915" s="202" t="s">
        <v>213</v>
      </c>
      <c r="T915" s="203" t="s">
        <v>213</v>
      </c>
      <c r="U915" s="204" t="n">
        <v>0.12</v>
      </c>
      <c r="V915" s="204" t="n">
        <f aca="false">ROUND(E915*U915,2)</f>
        <v>0.61</v>
      </c>
      <c r="W915" s="204"/>
      <c r="X915" s="204" t="s">
        <v>165</v>
      </c>
      <c r="Y915" s="205"/>
      <c r="Z915" s="205"/>
      <c r="AA915" s="205"/>
      <c r="AB915" s="205"/>
      <c r="AC915" s="205"/>
      <c r="AD915" s="205"/>
      <c r="AE915" s="205"/>
      <c r="AF915" s="205"/>
      <c r="AG915" s="205" t="s">
        <v>920</v>
      </c>
      <c r="AH915" s="205"/>
      <c r="AI915" s="205"/>
      <c r="AJ915" s="205"/>
      <c r="AK915" s="205"/>
      <c r="AL915" s="205"/>
      <c r="AM915" s="205"/>
      <c r="AN915" s="205"/>
      <c r="AO915" s="205"/>
      <c r="AP915" s="205"/>
      <c r="AQ915" s="205"/>
      <c r="AR915" s="205"/>
      <c r="AS915" s="205"/>
      <c r="AT915" s="205"/>
      <c r="AU915" s="205"/>
      <c r="AV915" s="205"/>
      <c r="AW915" s="205"/>
      <c r="AX915" s="205"/>
      <c r="AY915" s="205"/>
      <c r="AZ915" s="205"/>
      <c r="BA915" s="205"/>
      <c r="BB915" s="205"/>
      <c r="BC915" s="205"/>
      <c r="BD915" s="205"/>
      <c r="BE915" s="205"/>
      <c r="BF915" s="205"/>
      <c r="BG915" s="205"/>
      <c r="BH915" s="205"/>
    </row>
    <row r="916" customFormat="false" ht="12.75" hidden="false" customHeight="false" outlineLevel="1" collapsed="false">
      <c r="A916" s="206"/>
      <c r="B916" s="207"/>
      <c r="C916" s="210" t="s">
        <v>1195</v>
      </c>
      <c r="D916" s="211"/>
      <c r="E916" s="212"/>
      <c r="F916" s="204"/>
      <c r="G916" s="204"/>
      <c r="H916" s="204"/>
      <c r="I916" s="204"/>
      <c r="J916" s="204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5"/>
      <c r="Z916" s="205"/>
      <c r="AA916" s="205"/>
      <c r="AB916" s="205"/>
      <c r="AC916" s="205"/>
      <c r="AD916" s="205"/>
      <c r="AE916" s="205"/>
      <c r="AF916" s="205"/>
      <c r="AG916" s="205" t="s">
        <v>220</v>
      </c>
      <c r="AH916" s="205" t="n">
        <v>0</v>
      </c>
      <c r="AI916" s="205"/>
      <c r="AJ916" s="205"/>
      <c r="AK916" s="205"/>
      <c r="AL916" s="205"/>
      <c r="AM916" s="205"/>
      <c r="AN916" s="205"/>
      <c r="AO916" s="205"/>
      <c r="AP916" s="205"/>
      <c r="AQ916" s="205"/>
      <c r="AR916" s="205"/>
      <c r="AS916" s="205"/>
      <c r="AT916" s="205"/>
      <c r="AU916" s="205"/>
      <c r="AV916" s="205"/>
      <c r="AW916" s="205"/>
      <c r="AX916" s="205"/>
      <c r="AY916" s="205"/>
      <c r="AZ916" s="205"/>
      <c r="BA916" s="205"/>
      <c r="BB916" s="205"/>
      <c r="BC916" s="205"/>
      <c r="BD916" s="205"/>
      <c r="BE916" s="205"/>
      <c r="BF916" s="205"/>
      <c r="BG916" s="205"/>
      <c r="BH916" s="205"/>
    </row>
    <row r="917" customFormat="false" ht="12.75" hidden="false" customHeight="false" outlineLevel="1" collapsed="false">
      <c r="A917" s="206"/>
      <c r="B917" s="207"/>
      <c r="C917" s="210" t="s">
        <v>1196</v>
      </c>
      <c r="D917" s="211"/>
      <c r="E917" s="212" t="n">
        <v>5.1</v>
      </c>
      <c r="F917" s="204"/>
      <c r="G917" s="204"/>
      <c r="H917" s="204"/>
      <c r="I917" s="204"/>
      <c r="J917" s="204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5"/>
      <c r="Z917" s="205"/>
      <c r="AA917" s="205"/>
      <c r="AB917" s="205"/>
      <c r="AC917" s="205"/>
      <c r="AD917" s="205"/>
      <c r="AE917" s="205"/>
      <c r="AF917" s="205"/>
      <c r="AG917" s="205" t="s">
        <v>220</v>
      </c>
      <c r="AH917" s="205" t="n">
        <v>0</v>
      </c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 s="205"/>
      <c r="AT917" s="205"/>
      <c r="AU917" s="205"/>
      <c r="AV917" s="205"/>
      <c r="AW917" s="205"/>
      <c r="AX917" s="205"/>
      <c r="AY917" s="205"/>
      <c r="AZ917" s="205"/>
      <c r="BA917" s="205"/>
      <c r="BB917" s="205"/>
      <c r="BC917" s="205"/>
      <c r="BD917" s="205"/>
      <c r="BE917" s="205"/>
      <c r="BF917" s="205"/>
      <c r="BG917" s="205"/>
      <c r="BH917" s="205"/>
    </row>
    <row r="918" customFormat="false" ht="22.5" hidden="false" customHeight="false" outlineLevel="1" collapsed="false">
      <c r="A918" s="196" t="n">
        <v>237</v>
      </c>
      <c r="B918" s="197" t="s">
        <v>1197</v>
      </c>
      <c r="C918" s="198" t="s">
        <v>1198</v>
      </c>
      <c r="D918" s="199" t="s">
        <v>294</v>
      </c>
      <c r="E918" s="200" t="n">
        <v>4.72</v>
      </c>
      <c r="F918" s="201"/>
      <c r="G918" s="202" t="n">
        <f aca="false">ROUND(E918*F918,2)</f>
        <v>0</v>
      </c>
      <c r="H918" s="201"/>
      <c r="I918" s="202" t="n">
        <f aca="false">ROUND(E918*H918,2)</f>
        <v>0</v>
      </c>
      <c r="J918" s="201"/>
      <c r="K918" s="202" t="n">
        <f aca="false">ROUND(E918*J918,2)</f>
        <v>0</v>
      </c>
      <c r="L918" s="202" t="n">
        <v>21</v>
      </c>
      <c r="M918" s="202" t="n">
        <f aca="false">G918*(1+L918/100)</f>
        <v>0</v>
      </c>
      <c r="N918" s="202" t="n">
        <v>0.00552</v>
      </c>
      <c r="O918" s="202" t="n">
        <f aca="false">ROUND(E918*N918,2)</f>
        <v>0.03</v>
      </c>
      <c r="P918" s="202" t="n">
        <v>0</v>
      </c>
      <c r="Q918" s="202" t="n">
        <f aca="false">ROUND(E918*P918,2)</f>
        <v>0</v>
      </c>
      <c r="R918" s="202" t="s">
        <v>1135</v>
      </c>
      <c r="S918" s="202" t="s">
        <v>213</v>
      </c>
      <c r="T918" s="203" t="s">
        <v>213</v>
      </c>
      <c r="U918" s="204" t="n">
        <v>1.11376</v>
      </c>
      <c r="V918" s="204" t="n">
        <f aca="false">ROUND(E918*U918,2)</f>
        <v>5.26</v>
      </c>
      <c r="W918" s="204"/>
      <c r="X918" s="204" t="s">
        <v>165</v>
      </c>
      <c r="Y918" s="205"/>
      <c r="Z918" s="205"/>
      <c r="AA918" s="205"/>
      <c r="AB918" s="205"/>
      <c r="AC918" s="205"/>
      <c r="AD918" s="205"/>
      <c r="AE918" s="205"/>
      <c r="AF918" s="205"/>
      <c r="AG918" s="205" t="s">
        <v>920</v>
      </c>
      <c r="AH918" s="205"/>
      <c r="AI918" s="205"/>
      <c r="AJ918" s="205"/>
      <c r="AK918" s="205"/>
      <c r="AL918" s="205"/>
      <c r="AM918" s="205"/>
      <c r="AN918" s="205"/>
      <c r="AO918" s="205"/>
      <c r="AP918" s="205"/>
      <c r="AQ918" s="205"/>
      <c r="AR918" s="205"/>
      <c r="AS918" s="205"/>
      <c r="AT918" s="205"/>
      <c r="AU918" s="205"/>
      <c r="AV918" s="205"/>
      <c r="AW918" s="205"/>
      <c r="AX918" s="205"/>
      <c r="AY918" s="205"/>
      <c r="AZ918" s="205"/>
      <c r="BA918" s="205"/>
      <c r="BB918" s="205"/>
      <c r="BC918" s="205"/>
      <c r="BD918" s="205"/>
      <c r="BE918" s="205"/>
      <c r="BF918" s="205"/>
      <c r="BG918" s="205"/>
      <c r="BH918" s="205"/>
    </row>
    <row r="919" customFormat="false" ht="12.75" hidden="false" customHeight="false" outlineLevel="1" collapsed="false">
      <c r="A919" s="206"/>
      <c r="B919" s="207"/>
      <c r="C919" s="210" t="s">
        <v>665</v>
      </c>
      <c r="D919" s="211"/>
      <c r="E919" s="212"/>
      <c r="F919" s="204"/>
      <c r="G919" s="204"/>
      <c r="H919" s="204"/>
      <c r="I919" s="204"/>
      <c r="J919" s="204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5"/>
      <c r="Z919" s="205"/>
      <c r="AA919" s="205"/>
      <c r="AB919" s="205"/>
      <c r="AC919" s="205"/>
      <c r="AD919" s="205"/>
      <c r="AE919" s="205"/>
      <c r="AF919" s="205"/>
      <c r="AG919" s="205" t="s">
        <v>220</v>
      </c>
      <c r="AH919" s="205" t="n">
        <v>0</v>
      </c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</row>
    <row r="920" customFormat="false" ht="12.75" hidden="false" customHeight="false" outlineLevel="1" collapsed="false">
      <c r="A920" s="206"/>
      <c r="B920" s="207"/>
      <c r="C920" s="210" t="s">
        <v>666</v>
      </c>
      <c r="D920" s="211"/>
      <c r="E920" s="212" t="n">
        <v>4.72</v>
      </c>
      <c r="F920" s="204"/>
      <c r="G920" s="204"/>
      <c r="H920" s="204"/>
      <c r="I920" s="204"/>
      <c r="J920" s="204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5"/>
      <c r="Z920" s="205"/>
      <c r="AA920" s="205"/>
      <c r="AB920" s="205"/>
      <c r="AC920" s="205"/>
      <c r="AD920" s="205"/>
      <c r="AE920" s="205"/>
      <c r="AF920" s="205"/>
      <c r="AG920" s="205" t="s">
        <v>220</v>
      </c>
      <c r="AH920" s="205" t="n">
        <v>0</v>
      </c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</row>
    <row r="921" customFormat="false" ht="12.75" hidden="false" customHeight="false" outlineLevel="1" collapsed="false">
      <c r="A921" s="214" t="n">
        <v>238</v>
      </c>
      <c r="B921" s="215" t="s">
        <v>1199</v>
      </c>
      <c r="C921" s="216" t="s">
        <v>1200</v>
      </c>
      <c r="D921" s="217" t="s">
        <v>380</v>
      </c>
      <c r="E921" s="218" t="n">
        <v>6</v>
      </c>
      <c r="F921" s="219"/>
      <c r="G921" s="220" t="n">
        <f aca="false">ROUND(E921*F921,2)</f>
        <v>0</v>
      </c>
      <c r="H921" s="219"/>
      <c r="I921" s="220" t="n">
        <f aca="false">ROUND(E921*H921,2)</f>
        <v>0</v>
      </c>
      <c r="J921" s="219"/>
      <c r="K921" s="220" t="n">
        <f aca="false">ROUND(E921*J921,2)</f>
        <v>0</v>
      </c>
      <c r="L921" s="220" t="n">
        <v>21</v>
      </c>
      <c r="M921" s="220" t="n">
        <f aca="false">G921*(1+L921/100)</f>
        <v>0</v>
      </c>
      <c r="N921" s="220" t="n">
        <v>0.00022</v>
      </c>
      <c r="O921" s="220" t="n">
        <f aca="false">ROUND(E921*N921,2)</f>
        <v>0</v>
      </c>
      <c r="P921" s="220" t="n">
        <v>0</v>
      </c>
      <c r="Q921" s="220" t="n">
        <f aca="false">ROUND(E921*P921,2)</f>
        <v>0</v>
      </c>
      <c r="R921" s="220" t="s">
        <v>423</v>
      </c>
      <c r="S921" s="220" t="s">
        <v>213</v>
      </c>
      <c r="T921" s="221" t="s">
        <v>213</v>
      </c>
      <c r="U921" s="204" t="n">
        <v>0</v>
      </c>
      <c r="V921" s="204" t="n">
        <f aca="false">ROUND(E921*U921,2)</f>
        <v>0</v>
      </c>
      <c r="W921" s="204"/>
      <c r="X921" s="204" t="s">
        <v>424</v>
      </c>
      <c r="Y921" s="205"/>
      <c r="Z921" s="205"/>
      <c r="AA921" s="205"/>
      <c r="AB921" s="205"/>
      <c r="AC921" s="205"/>
      <c r="AD921" s="205"/>
      <c r="AE921" s="205"/>
      <c r="AF921" s="205"/>
      <c r="AG921" s="205" t="s">
        <v>425</v>
      </c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</row>
    <row r="922" customFormat="false" ht="22.5" hidden="false" customHeight="false" outlineLevel="1" collapsed="false">
      <c r="A922" s="214" t="n">
        <v>239</v>
      </c>
      <c r="B922" s="215" t="s">
        <v>1201</v>
      </c>
      <c r="C922" s="216" t="s">
        <v>1202</v>
      </c>
      <c r="D922" s="217" t="s">
        <v>294</v>
      </c>
      <c r="E922" s="218" t="n">
        <v>6</v>
      </c>
      <c r="F922" s="219"/>
      <c r="G922" s="220" t="n">
        <f aca="false">ROUND(E922*F922,2)</f>
        <v>0</v>
      </c>
      <c r="H922" s="219"/>
      <c r="I922" s="220" t="n">
        <f aca="false">ROUND(E922*H922,2)</f>
        <v>0</v>
      </c>
      <c r="J922" s="219"/>
      <c r="K922" s="220" t="n">
        <f aca="false">ROUND(E922*J922,2)</f>
        <v>0</v>
      </c>
      <c r="L922" s="220" t="n">
        <v>21</v>
      </c>
      <c r="M922" s="220" t="n">
        <f aca="false">G922*(1+L922/100)</f>
        <v>0</v>
      </c>
      <c r="N922" s="220" t="n">
        <v>0.015</v>
      </c>
      <c r="O922" s="220" t="n">
        <f aca="false">ROUND(E922*N922,2)</f>
        <v>0.09</v>
      </c>
      <c r="P922" s="220" t="n">
        <v>0</v>
      </c>
      <c r="Q922" s="220" t="n">
        <f aca="false">ROUND(E922*P922,2)</f>
        <v>0</v>
      </c>
      <c r="R922" s="220" t="s">
        <v>423</v>
      </c>
      <c r="S922" s="220" t="s">
        <v>213</v>
      </c>
      <c r="T922" s="221" t="s">
        <v>213</v>
      </c>
      <c r="U922" s="204" t="n">
        <v>0</v>
      </c>
      <c r="V922" s="204" t="n">
        <f aca="false">ROUND(E922*U922,2)</f>
        <v>0</v>
      </c>
      <c r="W922" s="204"/>
      <c r="X922" s="204" t="s">
        <v>424</v>
      </c>
      <c r="Y922" s="205"/>
      <c r="Z922" s="205"/>
      <c r="AA922" s="205"/>
      <c r="AB922" s="205"/>
      <c r="AC922" s="205"/>
      <c r="AD922" s="205"/>
      <c r="AE922" s="205"/>
      <c r="AF922" s="205"/>
      <c r="AG922" s="205" t="s">
        <v>1203</v>
      </c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</row>
    <row r="923" customFormat="false" ht="12.75" hidden="false" customHeight="false" outlineLevel="1" collapsed="false">
      <c r="A923" s="196" t="n">
        <v>240</v>
      </c>
      <c r="B923" s="197" t="s">
        <v>1204</v>
      </c>
      <c r="C923" s="198" t="s">
        <v>1205</v>
      </c>
      <c r="D923" s="199" t="s">
        <v>294</v>
      </c>
      <c r="E923" s="200" t="n">
        <v>16.72</v>
      </c>
      <c r="F923" s="201"/>
      <c r="G923" s="202" t="n">
        <f aca="false">ROUND(E923*F923,2)</f>
        <v>0</v>
      </c>
      <c r="H923" s="201"/>
      <c r="I923" s="202" t="n">
        <f aca="false">ROUND(E923*H923,2)</f>
        <v>0</v>
      </c>
      <c r="J923" s="201"/>
      <c r="K923" s="202" t="n">
        <f aca="false">ROUND(E923*J923,2)</f>
        <v>0</v>
      </c>
      <c r="L923" s="202" t="n">
        <v>21</v>
      </c>
      <c r="M923" s="202" t="n">
        <f aca="false">G923*(1+L923/100)</f>
        <v>0</v>
      </c>
      <c r="N923" s="202" t="n">
        <v>0.0136</v>
      </c>
      <c r="O923" s="202" t="n">
        <f aca="false">ROUND(E923*N923,2)</f>
        <v>0.23</v>
      </c>
      <c r="P923" s="202" t="n">
        <v>0</v>
      </c>
      <c r="Q923" s="202" t="n">
        <f aca="false">ROUND(E923*P923,2)</f>
        <v>0</v>
      </c>
      <c r="R923" s="202" t="s">
        <v>423</v>
      </c>
      <c r="S923" s="202" t="s">
        <v>213</v>
      </c>
      <c r="T923" s="203" t="s">
        <v>213</v>
      </c>
      <c r="U923" s="204" t="n">
        <v>0</v>
      </c>
      <c r="V923" s="204" t="n">
        <f aca="false">ROUND(E923*U923,2)</f>
        <v>0</v>
      </c>
      <c r="W923" s="204"/>
      <c r="X923" s="204" t="s">
        <v>424</v>
      </c>
      <c r="Y923" s="205"/>
      <c r="Z923" s="205"/>
      <c r="AA923" s="205"/>
      <c r="AB923" s="205"/>
      <c r="AC923" s="205"/>
      <c r="AD923" s="205"/>
      <c r="AE923" s="205"/>
      <c r="AF923" s="205"/>
      <c r="AG923" s="205" t="s">
        <v>425</v>
      </c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</row>
    <row r="924" customFormat="false" ht="12.75" hidden="false" customHeight="false" outlineLevel="1" collapsed="false">
      <c r="A924" s="206"/>
      <c r="B924" s="207"/>
      <c r="C924" s="210" t="s">
        <v>1206</v>
      </c>
      <c r="D924" s="211"/>
      <c r="E924" s="212"/>
      <c r="F924" s="204"/>
      <c r="G924" s="204"/>
      <c r="H924" s="204"/>
      <c r="I924" s="204"/>
      <c r="J924" s="204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5"/>
      <c r="Z924" s="205"/>
      <c r="AA924" s="205"/>
      <c r="AB924" s="205"/>
      <c r="AC924" s="205"/>
      <c r="AD924" s="205"/>
      <c r="AE924" s="205"/>
      <c r="AF924" s="205"/>
      <c r="AG924" s="205" t="s">
        <v>220</v>
      </c>
      <c r="AH924" s="205" t="n">
        <v>0</v>
      </c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</row>
    <row r="925" customFormat="false" ht="12.75" hidden="false" customHeight="false" outlineLevel="1" collapsed="false">
      <c r="A925" s="206"/>
      <c r="B925" s="207"/>
      <c r="C925" s="210" t="s">
        <v>1207</v>
      </c>
      <c r="D925" s="211"/>
      <c r="E925" s="212" t="n">
        <v>16.72</v>
      </c>
      <c r="F925" s="204"/>
      <c r="G925" s="204"/>
      <c r="H925" s="204"/>
      <c r="I925" s="204"/>
      <c r="J925" s="204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5"/>
      <c r="Z925" s="205"/>
      <c r="AA925" s="205"/>
      <c r="AB925" s="205"/>
      <c r="AC925" s="205"/>
      <c r="AD925" s="205"/>
      <c r="AE925" s="205"/>
      <c r="AF925" s="205"/>
      <c r="AG925" s="205" t="s">
        <v>220</v>
      </c>
      <c r="AH925" s="205" t="n">
        <v>0</v>
      </c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</row>
    <row r="926" customFormat="false" ht="12.75" hidden="false" customHeight="false" outlineLevel="1" collapsed="false">
      <c r="A926" s="214" t="n">
        <v>241</v>
      </c>
      <c r="B926" s="215" t="s">
        <v>1208</v>
      </c>
      <c r="C926" s="216" t="s">
        <v>1209</v>
      </c>
      <c r="D926" s="217" t="s">
        <v>261</v>
      </c>
      <c r="E926" s="218" t="n">
        <v>0.42487</v>
      </c>
      <c r="F926" s="219"/>
      <c r="G926" s="220" t="n">
        <f aca="false">ROUND(E926*F926,2)</f>
        <v>0</v>
      </c>
      <c r="H926" s="219"/>
      <c r="I926" s="220" t="n">
        <f aca="false">ROUND(E926*H926,2)</f>
        <v>0</v>
      </c>
      <c r="J926" s="219"/>
      <c r="K926" s="220" t="n">
        <f aca="false">ROUND(E926*J926,2)</f>
        <v>0</v>
      </c>
      <c r="L926" s="220" t="n">
        <v>21</v>
      </c>
      <c r="M926" s="220" t="n">
        <f aca="false">G926*(1+L926/100)</f>
        <v>0</v>
      </c>
      <c r="N926" s="220" t="n">
        <v>0</v>
      </c>
      <c r="O926" s="220" t="n">
        <f aca="false">ROUND(E926*N926,2)</f>
        <v>0</v>
      </c>
      <c r="P926" s="220" t="n">
        <v>0</v>
      </c>
      <c r="Q926" s="220" t="n">
        <f aca="false">ROUND(E926*P926,2)</f>
        <v>0</v>
      </c>
      <c r="R926" s="220" t="s">
        <v>1135</v>
      </c>
      <c r="S926" s="220" t="s">
        <v>213</v>
      </c>
      <c r="T926" s="221" t="s">
        <v>213</v>
      </c>
      <c r="U926" s="204" t="n">
        <v>1.305</v>
      </c>
      <c r="V926" s="204" t="n">
        <f aca="false">ROUND(E926*U926,2)</f>
        <v>0.55</v>
      </c>
      <c r="W926" s="204"/>
      <c r="X926" s="204" t="s">
        <v>905</v>
      </c>
      <c r="Y926" s="205"/>
      <c r="Z926" s="205"/>
      <c r="AA926" s="205"/>
      <c r="AB926" s="205"/>
      <c r="AC926" s="205"/>
      <c r="AD926" s="205"/>
      <c r="AE926" s="205"/>
      <c r="AF926" s="205"/>
      <c r="AG926" s="205" t="s">
        <v>906</v>
      </c>
      <c r="AH926" s="205"/>
      <c r="AI926" s="205"/>
      <c r="AJ926" s="205"/>
      <c r="AK926" s="205"/>
      <c r="AL926" s="205"/>
      <c r="AM926" s="205"/>
      <c r="AN926" s="205"/>
      <c r="AO926" s="205"/>
      <c r="AP926" s="205"/>
      <c r="AQ926" s="205"/>
      <c r="AR926" s="205"/>
      <c r="AS926" s="205"/>
      <c r="AT926" s="205"/>
      <c r="AU926" s="205"/>
      <c r="AV926" s="205"/>
      <c r="AW926" s="205"/>
      <c r="AX926" s="205"/>
      <c r="AY926" s="205"/>
      <c r="AZ926" s="205"/>
      <c r="BA926" s="205"/>
      <c r="BB926" s="205"/>
      <c r="BC926" s="205"/>
      <c r="BD926" s="205"/>
      <c r="BE926" s="205"/>
      <c r="BF926" s="205"/>
      <c r="BG926" s="205"/>
      <c r="BH926" s="205"/>
    </row>
    <row r="927" customFormat="false" ht="12.75" hidden="false" customHeight="false" outlineLevel="0" collapsed="false">
      <c r="A927" s="188" t="s">
        <v>207</v>
      </c>
      <c r="B927" s="189" t="s">
        <v>139</v>
      </c>
      <c r="C927" s="190" t="s">
        <v>140</v>
      </c>
      <c r="D927" s="191"/>
      <c r="E927" s="192"/>
      <c r="F927" s="193"/>
      <c r="G927" s="193" t="n">
        <f aca="false">SUMIF(AG928:AG944,"&lt;&gt;NOR",G928:G944)</f>
        <v>0</v>
      </c>
      <c r="H927" s="193"/>
      <c r="I927" s="193" t="n">
        <f aca="false">SUM(I928:I944)</f>
        <v>0</v>
      </c>
      <c r="J927" s="193"/>
      <c r="K927" s="193" t="n">
        <f aca="false">SUM(K928:K944)</f>
        <v>0</v>
      </c>
      <c r="L927" s="193"/>
      <c r="M927" s="193" t="n">
        <f aca="false">SUM(M928:M944)</f>
        <v>0</v>
      </c>
      <c r="N927" s="193"/>
      <c r="O927" s="193" t="n">
        <f aca="false">SUM(O928:O944)</f>
        <v>8.43</v>
      </c>
      <c r="P927" s="193"/>
      <c r="Q927" s="193" t="n">
        <f aca="false">SUM(Q928:Q944)</f>
        <v>0</v>
      </c>
      <c r="R927" s="193"/>
      <c r="S927" s="193"/>
      <c r="T927" s="194"/>
      <c r="U927" s="195"/>
      <c r="V927" s="195" t="n">
        <f aca="false">SUM(V928:V944)</f>
        <v>92.87</v>
      </c>
      <c r="W927" s="195"/>
      <c r="X927" s="195"/>
      <c r="AG927" s="0" t="s">
        <v>208</v>
      </c>
    </row>
    <row r="928" customFormat="false" ht="22.5" hidden="false" customHeight="false" outlineLevel="1" collapsed="false">
      <c r="A928" s="196" t="n">
        <v>242</v>
      </c>
      <c r="B928" s="197" t="s">
        <v>1210</v>
      </c>
      <c r="C928" s="198" t="s">
        <v>1211</v>
      </c>
      <c r="D928" s="199" t="s">
        <v>380</v>
      </c>
      <c r="E928" s="200" t="n">
        <v>67.4</v>
      </c>
      <c r="F928" s="201"/>
      <c r="G928" s="202" t="n">
        <f aca="false">ROUND(E928*F928,2)</f>
        <v>0</v>
      </c>
      <c r="H928" s="201"/>
      <c r="I928" s="202" t="n">
        <f aca="false">ROUND(E928*H928,2)</f>
        <v>0</v>
      </c>
      <c r="J928" s="201"/>
      <c r="K928" s="202" t="n">
        <f aca="false">ROUND(E928*J928,2)</f>
        <v>0</v>
      </c>
      <c r="L928" s="202" t="n">
        <v>21</v>
      </c>
      <c r="M928" s="202" t="n">
        <f aca="false">G928*(1+L928/100)</f>
        <v>0</v>
      </c>
      <c r="N928" s="202" t="n">
        <v>0.04798</v>
      </c>
      <c r="O928" s="202" t="n">
        <f aca="false">ROUND(E928*N928,2)</f>
        <v>3.23</v>
      </c>
      <c r="P928" s="202" t="n">
        <v>0</v>
      </c>
      <c r="Q928" s="202" t="n">
        <f aca="false">ROUND(E928*P928,2)</f>
        <v>0</v>
      </c>
      <c r="R928" s="202" t="s">
        <v>1212</v>
      </c>
      <c r="S928" s="202" t="s">
        <v>213</v>
      </c>
      <c r="T928" s="203" t="s">
        <v>213</v>
      </c>
      <c r="U928" s="204" t="n">
        <v>0.652</v>
      </c>
      <c r="V928" s="204" t="n">
        <f aca="false">ROUND(E928*U928,2)</f>
        <v>43.94</v>
      </c>
      <c r="W928" s="204"/>
      <c r="X928" s="204" t="s">
        <v>165</v>
      </c>
      <c r="Y928" s="205"/>
      <c r="Z928" s="205"/>
      <c r="AA928" s="205"/>
      <c r="AB928" s="205"/>
      <c r="AC928" s="205"/>
      <c r="AD928" s="205"/>
      <c r="AE928" s="205"/>
      <c r="AF928" s="205"/>
      <c r="AG928" s="205" t="s">
        <v>920</v>
      </c>
      <c r="AH928" s="205"/>
      <c r="AI928" s="205"/>
      <c r="AJ928" s="205"/>
      <c r="AK928" s="205"/>
      <c r="AL928" s="205"/>
      <c r="AM928" s="205"/>
      <c r="AN928" s="205"/>
      <c r="AO928" s="205"/>
      <c r="AP928" s="205"/>
      <c r="AQ928" s="205"/>
      <c r="AR928" s="205"/>
      <c r="AS928" s="205"/>
      <c r="AT928" s="205"/>
      <c r="AU928" s="205"/>
      <c r="AV928" s="205"/>
      <c r="AW928" s="205"/>
      <c r="AX928" s="205"/>
      <c r="AY928" s="205"/>
      <c r="AZ928" s="205"/>
      <c r="BA928" s="205"/>
      <c r="BB928" s="205"/>
      <c r="BC928" s="205"/>
      <c r="BD928" s="205"/>
      <c r="BE928" s="205"/>
      <c r="BF928" s="205"/>
      <c r="BG928" s="205"/>
      <c r="BH928" s="205"/>
    </row>
    <row r="929" customFormat="false" ht="12.75" hidden="false" customHeight="true" outlineLevel="1" collapsed="false">
      <c r="A929" s="206"/>
      <c r="B929" s="207"/>
      <c r="C929" s="208" t="s">
        <v>1213</v>
      </c>
      <c r="D929" s="208"/>
      <c r="E929" s="208"/>
      <c r="F929" s="208"/>
      <c r="G929" s="208"/>
      <c r="H929" s="204"/>
      <c r="I929" s="204"/>
      <c r="J929" s="204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5"/>
      <c r="Z929" s="205"/>
      <c r="AA929" s="205"/>
      <c r="AB929" s="205"/>
      <c r="AC929" s="205"/>
      <c r="AD929" s="205"/>
      <c r="AE929" s="205"/>
      <c r="AF929" s="205"/>
      <c r="AG929" s="205" t="s">
        <v>216</v>
      </c>
      <c r="AH929" s="205"/>
      <c r="AI929" s="205"/>
      <c r="AJ929" s="205"/>
      <c r="AK929" s="205"/>
      <c r="AL929" s="205"/>
      <c r="AM929" s="205"/>
      <c r="AN929" s="205"/>
      <c r="AO929" s="205"/>
      <c r="AP929" s="205"/>
      <c r="AQ929" s="205"/>
      <c r="AR929" s="205"/>
      <c r="AS929" s="205"/>
      <c r="AT929" s="205"/>
      <c r="AU929" s="205"/>
      <c r="AV929" s="205"/>
      <c r="AW929" s="205"/>
      <c r="AX929" s="205"/>
      <c r="AY929" s="205"/>
      <c r="AZ929" s="205"/>
      <c r="BA929" s="205"/>
      <c r="BB929" s="205"/>
      <c r="BC929" s="205"/>
      <c r="BD929" s="205"/>
      <c r="BE929" s="205"/>
      <c r="BF929" s="205"/>
      <c r="BG929" s="205"/>
      <c r="BH929" s="205"/>
    </row>
    <row r="930" customFormat="false" ht="12.75" hidden="false" customHeight="true" outlineLevel="1" collapsed="false">
      <c r="A930" s="206"/>
      <c r="B930" s="207"/>
      <c r="C930" s="209" t="s">
        <v>1213</v>
      </c>
      <c r="D930" s="209"/>
      <c r="E930" s="209"/>
      <c r="F930" s="209"/>
      <c r="G930" s="209"/>
      <c r="H930" s="204"/>
      <c r="I930" s="204"/>
      <c r="J930" s="204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5"/>
      <c r="Z930" s="205"/>
      <c r="AA930" s="205"/>
      <c r="AB930" s="205"/>
      <c r="AC930" s="205"/>
      <c r="AD930" s="205"/>
      <c r="AE930" s="205"/>
      <c r="AF930" s="205"/>
      <c r="AG930" s="205" t="s">
        <v>217</v>
      </c>
      <c r="AH930" s="205"/>
      <c r="AI930" s="205"/>
      <c r="AJ930" s="205"/>
      <c r="AK930" s="205"/>
      <c r="AL930" s="205"/>
      <c r="AM930" s="205"/>
      <c r="AN930" s="205"/>
      <c r="AO930" s="205"/>
      <c r="AP930" s="205"/>
      <c r="AQ930" s="205"/>
      <c r="AR930" s="205"/>
      <c r="AS930" s="205"/>
      <c r="AT930" s="205"/>
      <c r="AU930" s="205"/>
      <c r="AV930" s="205"/>
      <c r="AW930" s="205"/>
      <c r="AX930" s="205"/>
      <c r="AY930" s="205"/>
      <c r="AZ930" s="205"/>
      <c r="BA930" s="205"/>
      <c r="BB930" s="205"/>
      <c r="BC930" s="205"/>
      <c r="BD930" s="205"/>
      <c r="BE930" s="205"/>
      <c r="BF930" s="205"/>
      <c r="BG930" s="205"/>
      <c r="BH930" s="205"/>
    </row>
    <row r="931" customFormat="false" ht="12.75" hidden="false" customHeight="false" outlineLevel="1" collapsed="false">
      <c r="A931" s="206"/>
      <c r="B931" s="207"/>
      <c r="C931" s="210" t="s">
        <v>1214</v>
      </c>
      <c r="D931" s="211"/>
      <c r="E931" s="212"/>
      <c r="F931" s="204"/>
      <c r="G931" s="204"/>
      <c r="H931" s="204"/>
      <c r="I931" s="204"/>
      <c r="J931" s="204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5"/>
      <c r="Z931" s="205"/>
      <c r="AA931" s="205"/>
      <c r="AB931" s="205"/>
      <c r="AC931" s="205"/>
      <c r="AD931" s="205"/>
      <c r="AE931" s="205"/>
      <c r="AF931" s="205"/>
      <c r="AG931" s="205" t="s">
        <v>220</v>
      </c>
      <c r="AH931" s="205" t="n">
        <v>0</v>
      </c>
      <c r="AI931" s="205"/>
      <c r="AJ931" s="205"/>
      <c r="AK931" s="205"/>
      <c r="AL931" s="205"/>
      <c r="AM931" s="205"/>
      <c r="AN931" s="205"/>
      <c r="AO931" s="205"/>
      <c r="AP931" s="205"/>
      <c r="AQ931" s="205"/>
      <c r="AR931" s="205"/>
      <c r="AS931" s="205"/>
      <c r="AT931" s="205"/>
      <c r="AU931" s="205"/>
      <c r="AV931" s="205"/>
      <c r="AW931" s="205"/>
      <c r="AX931" s="205"/>
      <c r="AY931" s="205"/>
      <c r="AZ931" s="205"/>
      <c r="BA931" s="205"/>
      <c r="BB931" s="205"/>
      <c r="BC931" s="205"/>
      <c r="BD931" s="205"/>
      <c r="BE931" s="205"/>
      <c r="BF931" s="205"/>
      <c r="BG931" s="205"/>
      <c r="BH931" s="205"/>
    </row>
    <row r="932" customFormat="false" ht="12.75" hidden="false" customHeight="false" outlineLevel="1" collapsed="false">
      <c r="A932" s="206"/>
      <c r="B932" s="207"/>
      <c r="C932" s="210" t="s">
        <v>1215</v>
      </c>
      <c r="D932" s="211"/>
      <c r="E932" s="212"/>
      <c r="F932" s="204"/>
      <c r="G932" s="204"/>
      <c r="H932" s="204"/>
      <c r="I932" s="204"/>
      <c r="J932" s="204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5"/>
      <c r="Z932" s="205"/>
      <c r="AA932" s="205"/>
      <c r="AB932" s="205"/>
      <c r="AC932" s="205"/>
      <c r="AD932" s="205"/>
      <c r="AE932" s="205"/>
      <c r="AF932" s="205"/>
      <c r="AG932" s="205" t="s">
        <v>220</v>
      </c>
      <c r="AH932" s="205" t="n">
        <v>0</v>
      </c>
      <c r="AI932" s="205"/>
      <c r="AJ932" s="205"/>
      <c r="AK932" s="205"/>
      <c r="AL932" s="205"/>
      <c r="AM932" s="205"/>
      <c r="AN932" s="205"/>
      <c r="AO932" s="205"/>
      <c r="AP932" s="205"/>
      <c r="AQ932" s="205"/>
      <c r="AR932" s="205"/>
      <c r="AS932" s="205"/>
      <c r="AT932" s="205"/>
      <c r="AU932" s="205"/>
      <c r="AV932" s="205"/>
      <c r="AW932" s="205"/>
      <c r="AX932" s="205"/>
      <c r="AY932" s="205"/>
      <c r="AZ932" s="205"/>
      <c r="BA932" s="205"/>
      <c r="BB932" s="205"/>
      <c r="BC932" s="205"/>
      <c r="BD932" s="205"/>
      <c r="BE932" s="205"/>
      <c r="BF932" s="205"/>
      <c r="BG932" s="205"/>
      <c r="BH932" s="205"/>
    </row>
    <row r="933" customFormat="false" ht="12.75" hidden="false" customHeight="false" outlineLevel="1" collapsed="false">
      <c r="A933" s="206"/>
      <c r="B933" s="207"/>
      <c r="C933" s="210" t="s">
        <v>1216</v>
      </c>
      <c r="D933" s="211"/>
      <c r="E933" s="212" t="n">
        <v>67.4</v>
      </c>
      <c r="F933" s="204"/>
      <c r="G933" s="204"/>
      <c r="H933" s="204"/>
      <c r="I933" s="204"/>
      <c r="J933" s="204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5"/>
      <c r="Z933" s="205"/>
      <c r="AA933" s="205"/>
      <c r="AB933" s="205"/>
      <c r="AC933" s="205"/>
      <c r="AD933" s="205"/>
      <c r="AE933" s="205"/>
      <c r="AF933" s="205"/>
      <c r="AG933" s="205" t="s">
        <v>220</v>
      </c>
      <c r="AH933" s="205" t="n">
        <v>0</v>
      </c>
      <c r="AI933" s="205"/>
      <c r="AJ933" s="205"/>
      <c r="AK933" s="205"/>
      <c r="AL933" s="205"/>
      <c r="AM933" s="205"/>
      <c r="AN933" s="205"/>
      <c r="AO933" s="205"/>
      <c r="AP933" s="205"/>
      <c r="AQ933" s="205"/>
      <c r="AR933" s="205"/>
      <c r="AS933" s="205"/>
      <c r="AT933" s="205"/>
      <c r="AU933" s="205"/>
      <c r="AV933" s="205"/>
      <c r="AW933" s="205"/>
      <c r="AX933" s="205"/>
      <c r="AY933" s="205"/>
      <c r="AZ933" s="205"/>
      <c r="BA933" s="205"/>
      <c r="BB933" s="205"/>
      <c r="BC933" s="205"/>
      <c r="BD933" s="205"/>
      <c r="BE933" s="205"/>
      <c r="BF933" s="205"/>
      <c r="BG933" s="205"/>
      <c r="BH933" s="205"/>
    </row>
    <row r="934" customFormat="false" ht="22.5" hidden="false" customHeight="false" outlineLevel="1" collapsed="false">
      <c r="A934" s="196" t="n">
        <v>243</v>
      </c>
      <c r="B934" s="197" t="s">
        <v>1217</v>
      </c>
      <c r="C934" s="198" t="s">
        <v>1218</v>
      </c>
      <c r="D934" s="199" t="s">
        <v>380</v>
      </c>
      <c r="E934" s="200" t="n">
        <v>67.4</v>
      </c>
      <c r="F934" s="201"/>
      <c r="G934" s="202" t="n">
        <f aca="false">ROUND(E934*F934,2)</f>
        <v>0</v>
      </c>
      <c r="H934" s="201"/>
      <c r="I934" s="202" t="n">
        <f aca="false">ROUND(E934*H934,2)</f>
        <v>0</v>
      </c>
      <c r="J934" s="201"/>
      <c r="K934" s="202" t="n">
        <f aca="false">ROUND(E934*J934,2)</f>
        <v>0</v>
      </c>
      <c r="L934" s="202" t="n">
        <v>21</v>
      </c>
      <c r="M934" s="202" t="n">
        <f aca="false">G934*(1+L934/100)</f>
        <v>0</v>
      </c>
      <c r="N934" s="202" t="n">
        <v>0.01059</v>
      </c>
      <c r="O934" s="202" t="n">
        <f aca="false">ROUND(E934*N934,2)</f>
        <v>0.71</v>
      </c>
      <c r="P934" s="202" t="n">
        <v>0</v>
      </c>
      <c r="Q934" s="202" t="n">
        <f aca="false">ROUND(E934*P934,2)</f>
        <v>0</v>
      </c>
      <c r="R934" s="202" t="s">
        <v>1212</v>
      </c>
      <c r="S934" s="202" t="s">
        <v>213</v>
      </c>
      <c r="T934" s="203" t="s">
        <v>213</v>
      </c>
      <c r="U934" s="204" t="n">
        <v>0.496</v>
      </c>
      <c r="V934" s="204" t="n">
        <f aca="false">ROUND(E934*U934,2)</f>
        <v>33.43</v>
      </c>
      <c r="W934" s="204"/>
      <c r="X934" s="204" t="s">
        <v>165</v>
      </c>
      <c r="Y934" s="205"/>
      <c r="Z934" s="205"/>
      <c r="AA934" s="205"/>
      <c r="AB934" s="205"/>
      <c r="AC934" s="205"/>
      <c r="AD934" s="205"/>
      <c r="AE934" s="205"/>
      <c r="AF934" s="205"/>
      <c r="AG934" s="205" t="s">
        <v>920</v>
      </c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5"/>
      <c r="AR934" s="205"/>
      <c r="AS934" s="205"/>
      <c r="AT934" s="205"/>
      <c r="AU934" s="205"/>
      <c r="AV934" s="205"/>
      <c r="AW934" s="205"/>
      <c r="AX934" s="205"/>
      <c r="AY934" s="205"/>
      <c r="AZ934" s="205"/>
      <c r="BA934" s="205"/>
      <c r="BB934" s="205"/>
      <c r="BC934" s="205"/>
      <c r="BD934" s="205"/>
      <c r="BE934" s="205"/>
      <c r="BF934" s="205"/>
      <c r="BG934" s="205"/>
      <c r="BH934" s="205"/>
    </row>
    <row r="935" customFormat="false" ht="12.75" hidden="false" customHeight="true" outlineLevel="1" collapsed="false">
      <c r="A935" s="206"/>
      <c r="B935" s="207"/>
      <c r="C935" s="208" t="s">
        <v>1213</v>
      </c>
      <c r="D935" s="208"/>
      <c r="E935" s="208"/>
      <c r="F935" s="208"/>
      <c r="G935" s="208"/>
      <c r="H935" s="204"/>
      <c r="I935" s="204"/>
      <c r="J935" s="204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5"/>
      <c r="Z935" s="205"/>
      <c r="AA935" s="205"/>
      <c r="AB935" s="205"/>
      <c r="AC935" s="205"/>
      <c r="AD935" s="205"/>
      <c r="AE935" s="205"/>
      <c r="AF935" s="205"/>
      <c r="AG935" s="205" t="s">
        <v>216</v>
      </c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</row>
    <row r="936" customFormat="false" ht="12.75" hidden="false" customHeight="true" outlineLevel="1" collapsed="false">
      <c r="A936" s="206"/>
      <c r="B936" s="207"/>
      <c r="C936" s="209" t="s">
        <v>1213</v>
      </c>
      <c r="D936" s="209"/>
      <c r="E936" s="209"/>
      <c r="F936" s="209"/>
      <c r="G936" s="209"/>
      <c r="H936" s="204"/>
      <c r="I936" s="204"/>
      <c r="J936" s="204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5"/>
      <c r="Z936" s="205"/>
      <c r="AA936" s="205"/>
      <c r="AB936" s="205"/>
      <c r="AC936" s="205"/>
      <c r="AD936" s="205"/>
      <c r="AE936" s="205"/>
      <c r="AF936" s="205"/>
      <c r="AG936" s="205" t="s">
        <v>217</v>
      </c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</row>
    <row r="937" customFormat="false" ht="12.75" hidden="false" customHeight="false" outlineLevel="1" collapsed="false">
      <c r="A937" s="196" t="n">
        <v>244</v>
      </c>
      <c r="B937" s="197" t="s">
        <v>1219</v>
      </c>
      <c r="C937" s="198" t="s">
        <v>1220</v>
      </c>
      <c r="D937" s="199" t="s">
        <v>294</v>
      </c>
      <c r="E937" s="200" t="n">
        <v>11.8624</v>
      </c>
      <c r="F937" s="201"/>
      <c r="G937" s="202" t="n">
        <f aca="false">ROUND(E937*F937,2)</f>
        <v>0</v>
      </c>
      <c r="H937" s="201"/>
      <c r="I937" s="202" t="n">
        <f aca="false">ROUND(E937*H937,2)</f>
        <v>0</v>
      </c>
      <c r="J937" s="201"/>
      <c r="K937" s="202" t="n">
        <f aca="false">ROUND(E937*J937,2)</f>
        <v>0</v>
      </c>
      <c r="L937" s="202" t="n">
        <v>21</v>
      </c>
      <c r="M937" s="202" t="n">
        <f aca="false">G937*(1+L937/100)</f>
        <v>0</v>
      </c>
      <c r="N937" s="202" t="n">
        <v>0.081</v>
      </c>
      <c r="O937" s="202" t="n">
        <f aca="false">ROUND(E937*N937,2)</f>
        <v>0.96</v>
      </c>
      <c r="P937" s="202" t="n">
        <v>0</v>
      </c>
      <c r="Q937" s="202" t="n">
        <f aca="false">ROUND(E937*P937,2)</f>
        <v>0</v>
      </c>
      <c r="R937" s="202" t="s">
        <v>423</v>
      </c>
      <c r="S937" s="202" t="s">
        <v>213</v>
      </c>
      <c r="T937" s="203" t="s">
        <v>213</v>
      </c>
      <c r="U937" s="204" t="n">
        <v>0</v>
      </c>
      <c r="V937" s="204" t="n">
        <f aca="false">ROUND(E937*U937,2)</f>
        <v>0</v>
      </c>
      <c r="W937" s="204"/>
      <c r="X937" s="204" t="s">
        <v>424</v>
      </c>
      <c r="Y937" s="205"/>
      <c r="Z937" s="205"/>
      <c r="AA937" s="205"/>
      <c r="AB937" s="205"/>
      <c r="AC937" s="205"/>
      <c r="AD937" s="205"/>
      <c r="AE937" s="205"/>
      <c r="AF937" s="205"/>
      <c r="AG937" s="205" t="s">
        <v>1203</v>
      </c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</row>
    <row r="938" customFormat="false" ht="12.75" hidden="false" customHeight="false" outlineLevel="1" collapsed="false">
      <c r="A938" s="206"/>
      <c r="B938" s="207"/>
      <c r="C938" s="210" t="s">
        <v>1221</v>
      </c>
      <c r="D938" s="211"/>
      <c r="E938" s="212"/>
      <c r="F938" s="204"/>
      <c r="G938" s="204"/>
      <c r="H938" s="204"/>
      <c r="I938" s="204"/>
      <c r="J938" s="204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5"/>
      <c r="Z938" s="205"/>
      <c r="AA938" s="205"/>
      <c r="AB938" s="205"/>
      <c r="AC938" s="205"/>
      <c r="AD938" s="205"/>
      <c r="AE938" s="205"/>
      <c r="AF938" s="205"/>
      <c r="AG938" s="205" t="s">
        <v>220</v>
      </c>
      <c r="AH938" s="205" t="n">
        <v>0</v>
      </c>
      <c r="AI938" s="205"/>
      <c r="AJ938" s="205"/>
      <c r="AK938" s="205"/>
      <c r="AL938" s="205"/>
      <c r="AM938" s="205"/>
      <c r="AN938" s="205"/>
      <c r="AO938" s="205"/>
      <c r="AP938" s="205"/>
      <c r="AQ938" s="205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5"/>
      <c r="BB938" s="205"/>
      <c r="BC938" s="205"/>
      <c r="BD938" s="205"/>
      <c r="BE938" s="205"/>
      <c r="BF938" s="205"/>
      <c r="BG938" s="205"/>
      <c r="BH938" s="205"/>
    </row>
    <row r="939" customFormat="false" ht="12.75" hidden="false" customHeight="false" outlineLevel="1" collapsed="false">
      <c r="A939" s="206"/>
      <c r="B939" s="207"/>
      <c r="C939" s="210" t="s">
        <v>1222</v>
      </c>
      <c r="D939" s="211"/>
      <c r="E939" s="212" t="n">
        <v>11.86</v>
      </c>
      <c r="F939" s="204"/>
      <c r="G939" s="204"/>
      <c r="H939" s="204"/>
      <c r="I939" s="204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5"/>
      <c r="Z939" s="205"/>
      <c r="AA939" s="205"/>
      <c r="AB939" s="205"/>
      <c r="AC939" s="205"/>
      <c r="AD939" s="205"/>
      <c r="AE939" s="205"/>
      <c r="AF939" s="205"/>
      <c r="AG939" s="205" t="s">
        <v>220</v>
      </c>
      <c r="AH939" s="205" t="n">
        <v>0</v>
      </c>
      <c r="AI939" s="205"/>
      <c r="AJ939" s="205"/>
      <c r="AK939" s="205"/>
      <c r="AL939" s="205"/>
      <c r="AM939" s="205"/>
      <c r="AN939" s="205"/>
      <c r="AO939" s="205"/>
      <c r="AP939" s="205"/>
      <c r="AQ939" s="205"/>
      <c r="AR939" s="205"/>
      <c r="AS939" s="205"/>
      <c r="AT939" s="205"/>
      <c r="AU939" s="205"/>
      <c r="AV939" s="205"/>
      <c r="AW939" s="205"/>
      <c r="AX939" s="205"/>
      <c r="AY939" s="205"/>
      <c r="AZ939" s="205"/>
      <c r="BA939" s="205"/>
      <c r="BB939" s="205"/>
      <c r="BC939" s="205"/>
      <c r="BD939" s="205"/>
      <c r="BE939" s="205"/>
      <c r="BF939" s="205"/>
      <c r="BG939" s="205"/>
      <c r="BH939" s="205"/>
    </row>
    <row r="940" customFormat="false" ht="12.75" hidden="false" customHeight="false" outlineLevel="1" collapsed="false">
      <c r="A940" s="196" t="n">
        <v>245</v>
      </c>
      <c r="B940" s="197" t="s">
        <v>1223</v>
      </c>
      <c r="C940" s="198" t="s">
        <v>1224</v>
      </c>
      <c r="D940" s="199" t="s">
        <v>294</v>
      </c>
      <c r="E940" s="200" t="n">
        <v>25.949</v>
      </c>
      <c r="F940" s="201"/>
      <c r="G940" s="202" t="n">
        <f aca="false">ROUND(E940*F940,2)</f>
        <v>0</v>
      </c>
      <c r="H940" s="201"/>
      <c r="I940" s="202" t="n">
        <f aca="false">ROUND(E940*H940,2)</f>
        <v>0</v>
      </c>
      <c r="J940" s="201"/>
      <c r="K940" s="202" t="n">
        <f aca="false">ROUND(E940*J940,2)</f>
        <v>0</v>
      </c>
      <c r="L940" s="202" t="n">
        <v>21</v>
      </c>
      <c r="M940" s="202" t="n">
        <f aca="false">G940*(1+L940/100)</f>
        <v>0</v>
      </c>
      <c r="N940" s="202" t="n">
        <v>0.136</v>
      </c>
      <c r="O940" s="202" t="n">
        <f aca="false">ROUND(E940*N940,2)</f>
        <v>3.53</v>
      </c>
      <c r="P940" s="202" t="n">
        <v>0</v>
      </c>
      <c r="Q940" s="202" t="n">
        <f aca="false">ROUND(E940*P940,2)</f>
        <v>0</v>
      </c>
      <c r="R940" s="202" t="s">
        <v>423</v>
      </c>
      <c r="S940" s="202" t="s">
        <v>213</v>
      </c>
      <c r="T940" s="203" t="s">
        <v>213</v>
      </c>
      <c r="U940" s="204" t="n">
        <v>0</v>
      </c>
      <c r="V940" s="204" t="n">
        <f aca="false">ROUND(E940*U940,2)</f>
        <v>0</v>
      </c>
      <c r="W940" s="204"/>
      <c r="X940" s="204" t="s">
        <v>424</v>
      </c>
      <c r="Y940" s="205"/>
      <c r="Z940" s="205"/>
      <c r="AA940" s="205"/>
      <c r="AB940" s="205"/>
      <c r="AC940" s="205"/>
      <c r="AD940" s="205"/>
      <c r="AE940" s="205"/>
      <c r="AF940" s="205"/>
      <c r="AG940" s="205" t="s">
        <v>1203</v>
      </c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5"/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5"/>
      <c r="BB940" s="205"/>
      <c r="BC940" s="205"/>
      <c r="BD940" s="205"/>
      <c r="BE940" s="205"/>
      <c r="BF940" s="205"/>
      <c r="BG940" s="205"/>
      <c r="BH940" s="205"/>
    </row>
    <row r="941" customFormat="false" ht="12.75" hidden="false" customHeight="false" outlineLevel="1" collapsed="false">
      <c r="A941" s="206"/>
      <c r="B941" s="207"/>
      <c r="C941" s="210" t="s">
        <v>1225</v>
      </c>
      <c r="D941" s="211"/>
      <c r="E941" s="212"/>
      <c r="F941" s="204"/>
      <c r="G941" s="204"/>
      <c r="H941" s="204"/>
      <c r="I941" s="204"/>
      <c r="J941" s="204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5"/>
      <c r="Z941" s="205"/>
      <c r="AA941" s="205"/>
      <c r="AB941" s="205"/>
      <c r="AC941" s="205"/>
      <c r="AD941" s="205"/>
      <c r="AE941" s="205"/>
      <c r="AF941" s="205"/>
      <c r="AG941" s="205" t="s">
        <v>220</v>
      </c>
      <c r="AH941" s="205" t="n">
        <v>0</v>
      </c>
      <c r="AI941" s="205"/>
      <c r="AJ941" s="205"/>
      <c r="AK941" s="205"/>
      <c r="AL941" s="205"/>
      <c r="AM941" s="205"/>
      <c r="AN941" s="205"/>
      <c r="AO941" s="205"/>
      <c r="AP941" s="205"/>
      <c r="AQ941" s="205"/>
      <c r="AR941" s="205"/>
      <c r="AS941" s="205"/>
      <c r="AT941" s="205"/>
      <c r="AU941" s="205"/>
      <c r="AV941" s="205"/>
      <c r="AW941" s="205"/>
      <c r="AX941" s="205"/>
      <c r="AY941" s="205"/>
      <c r="AZ941" s="205"/>
      <c r="BA941" s="205"/>
      <c r="BB941" s="205"/>
      <c r="BC941" s="205"/>
      <c r="BD941" s="205"/>
      <c r="BE941" s="205"/>
      <c r="BF941" s="205"/>
      <c r="BG941" s="205"/>
      <c r="BH941" s="205"/>
    </row>
    <row r="942" customFormat="false" ht="12.75" hidden="false" customHeight="false" outlineLevel="1" collapsed="false">
      <c r="A942" s="206"/>
      <c r="B942" s="207"/>
      <c r="C942" s="210" t="s">
        <v>1226</v>
      </c>
      <c r="D942" s="211"/>
      <c r="E942" s="212" t="n">
        <v>25.95</v>
      </c>
      <c r="F942" s="204"/>
      <c r="G942" s="204"/>
      <c r="H942" s="204"/>
      <c r="I942" s="204"/>
      <c r="J942" s="204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5"/>
      <c r="Z942" s="205"/>
      <c r="AA942" s="205"/>
      <c r="AB942" s="205"/>
      <c r="AC942" s="205"/>
      <c r="AD942" s="205"/>
      <c r="AE942" s="205"/>
      <c r="AF942" s="205"/>
      <c r="AG942" s="205" t="s">
        <v>220</v>
      </c>
      <c r="AH942" s="205" t="n">
        <v>0</v>
      </c>
      <c r="AI942" s="205"/>
      <c r="AJ942" s="205"/>
      <c r="AK942" s="205"/>
      <c r="AL942" s="205"/>
      <c r="AM942" s="205"/>
      <c r="AN942" s="205"/>
      <c r="AO942" s="205"/>
      <c r="AP942" s="205"/>
      <c r="AQ942" s="205"/>
      <c r="AR942" s="205"/>
      <c r="AS942" s="205"/>
      <c r="AT942" s="205"/>
      <c r="AU942" s="205"/>
      <c r="AV942" s="205"/>
      <c r="AW942" s="205"/>
      <c r="AX942" s="205"/>
      <c r="AY942" s="205"/>
      <c r="AZ942" s="205"/>
      <c r="BA942" s="205"/>
      <c r="BB942" s="205"/>
      <c r="BC942" s="205"/>
      <c r="BD942" s="205"/>
      <c r="BE942" s="205"/>
      <c r="BF942" s="205"/>
      <c r="BG942" s="205"/>
      <c r="BH942" s="205"/>
    </row>
    <row r="943" customFormat="false" ht="12.75" hidden="false" customHeight="false" outlineLevel="1" collapsed="false">
      <c r="A943" s="196" t="n">
        <v>246</v>
      </c>
      <c r="B943" s="197" t="s">
        <v>1227</v>
      </c>
      <c r="C943" s="198" t="s">
        <v>1228</v>
      </c>
      <c r="D943" s="199" t="s">
        <v>261</v>
      </c>
      <c r="E943" s="200" t="n">
        <v>8.43754</v>
      </c>
      <c r="F943" s="201"/>
      <c r="G943" s="202" t="n">
        <f aca="false">ROUND(E943*F943,2)</f>
        <v>0</v>
      </c>
      <c r="H943" s="201"/>
      <c r="I943" s="202" t="n">
        <f aca="false">ROUND(E943*H943,2)</f>
        <v>0</v>
      </c>
      <c r="J943" s="201"/>
      <c r="K943" s="202" t="n">
        <f aca="false">ROUND(E943*J943,2)</f>
        <v>0</v>
      </c>
      <c r="L943" s="202" t="n">
        <v>21</v>
      </c>
      <c r="M943" s="202" t="n">
        <f aca="false">G943*(1+L943/100)</f>
        <v>0</v>
      </c>
      <c r="N943" s="202" t="n">
        <v>0</v>
      </c>
      <c r="O943" s="202" t="n">
        <f aca="false">ROUND(E943*N943,2)</f>
        <v>0</v>
      </c>
      <c r="P943" s="202" t="n">
        <v>0</v>
      </c>
      <c r="Q943" s="202" t="n">
        <f aca="false">ROUND(E943*P943,2)</f>
        <v>0</v>
      </c>
      <c r="R943" s="202" t="s">
        <v>1212</v>
      </c>
      <c r="S943" s="202" t="s">
        <v>213</v>
      </c>
      <c r="T943" s="203" t="s">
        <v>213</v>
      </c>
      <c r="U943" s="204" t="n">
        <v>1.837</v>
      </c>
      <c r="V943" s="204" t="n">
        <f aca="false">ROUND(E943*U943,2)</f>
        <v>15.5</v>
      </c>
      <c r="W943" s="204"/>
      <c r="X943" s="204" t="s">
        <v>905</v>
      </c>
      <c r="Y943" s="205"/>
      <c r="Z943" s="205"/>
      <c r="AA943" s="205"/>
      <c r="AB943" s="205"/>
      <c r="AC943" s="205"/>
      <c r="AD943" s="205"/>
      <c r="AE943" s="205"/>
      <c r="AF943" s="205"/>
      <c r="AG943" s="205" t="s">
        <v>906</v>
      </c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</row>
    <row r="944" customFormat="false" ht="12.75" hidden="false" customHeight="true" outlineLevel="1" collapsed="false">
      <c r="A944" s="206"/>
      <c r="B944" s="207"/>
      <c r="C944" s="208" t="s">
        <v>984</v>
      </c>
      <c r="D944" s="208"/>
      <c r="E944" s="208"/>
      <c r="F944" s="208"/>
      <c r="G944" s="208"/>
      <c r="H944" s="204"/>
      <c r="I944" s="204"/>
      <c r="J944" s="204"/>
      <c r="K944" s="204"/>
      <c r="L944" s="204"/>
      <c r="M944" s="204"/>
      <c r="N944" s="204"/>
      <c r="O944" s="204"/>
      <c r="P944" s="204"/>
      <c r="Q944" s="204"/>
      <c r="R944" s="204"/>
      <c r="S944" s="204"/>
      <c r="T944" s="204"/>
      <c r="U944" s="204"/>
      <c r="V944" s="204"/>
      <c r="W944" s="204"/>
      <c r="X944" s="204"/>
      <c r="Y944" s="205"/>
      <c r="Z944" s="205"/>
      <c r="AA944" s="205"/>
      <c r="AB944" s="205"/>
      <c r="AC944" s="205"/>
      <c r="AD944" s="205"/>
      <c r="AE944" s="205"/>
      <c r="AF944" s="205"/>
      <c r="AG944" s="205" t="s">
        <v>216</v>
      </c>
      <c r="AH944" s="205"/>
      <c r="AI944" s="205"/>
      <c r="AJ944" s="205"/>
      <c r="AK944" s="205"/>
      <c r="AL944" s="205"/>
      <c r="AM944" s="205"/>
      <c r="AN944" s="205"/>
      <c r="AO944" s="205"/>
      <c r="AP944" s="205"/>
      <c r="AQ944" s="205"/>
      <c r="AR944" s="205"/>
      <c r="AS944" s="205"/>
      <c r="AT944" s="205"/>
      <c r="AU944" s="205"/>
      <c r="AV944" s="205"/>
      <c r="AW944" s="205"/>
      <c r="AX944" s="205"/>
      <c r="AY944" s="205"/>
      <c r="AZ944" s="205"/>
      <c r="BA944" s="205"/>
      <c r="BB944" s="205"/>
      <c r="BC944" s="205"/>
      <c r="BD944" s="205"/>
      <c r="BE944" s="205"/>
      <c r="BF944" s="205"/>
      <c r="BG944" s="205"/>
      <c r="BH944" s="205"/>
    </row>
    <row r="945" customFormat="false" ht="12.75" hidden="false" customHeight="false" outlineLevel="0" collapsed="false">
      <c r="A945" s="188" t="s">
        <v>207</v>
      </c>
      <c r="B945" s="189" t="s">
        <v>141</v>
      </c>
      <c r="C945" s="190" t="s">
        <v>142</v>
      </c>
      <c r="D945" s="191"/>
      <c r="E945" s="192"/>
      <c r="F945" s="193"/>
      <c r="G945" s="193" t="n">
        <f aca="false">SUMIF(AG946:AG952,"&lt;&gt;NOR",G946:G952)</f>
        <v>0</v>
      </c>
      <c r="H945" s="193"/>
      <c r="I945" s="193" t="n">
        <f aca="false">SUM(I946:I952)</f>
        <v>0</v>
      </c>
      <c r="J945" s="193"/>
      <c r="K945" s="193" t="n">
        <f aca="false">SUM(K946:K952)</f>
        <v>0</v>
      </c>
      <c r="L945" s="193"/>
      <c r="M945" s="193" t="n">
        <f aca="false">SUM(M946:M952)</f>
        <v>0</v>
      </c>
      <c r="N945" s="193"/>
      <c r="O945" s="193" t="n">
        <f aca="false">SUM(O946:O952)</f>
        <v>0.01</v>
      </c>
      <c r="P945" s="193"/>
      <c r="Q945" s="193" t="n">
        <f aca="false">SUM(Q946:Q952)</f>
        <v>0</v>
      </c>
      <c r="R945" s="193"/>
      <c r="S945" s="193"/>
      <c r="T945" s="194"/>
      <c r="U945" s="195"/>
      <c r="V945" s="195" t="n">
        <f aca="false">SUM(V946:V952)</f>
        <v>3.65</v>
      </c>
      <c r="W945" s="195"/>
      <c r="X945" s="195"/>
      <c r="AG945" s="0" t="s">
        <v>208</v>
      </c>
    </row>
    <row r="946" customFormat="false" ht="12.75" hidden="false" customHeight="false" outlineLevel="1" collapsed="false">
      <c r="A946" s="196" t="n">
        <v>247</v>
      </c>
      <c r="B946" s="197" t="s">
        <v>1229</v>
      </c>
      <c r="C946" s="198" t="s">
        <v>1230</v>
      </c>
      <c r="D946" s="199" t="s">
        <v>294</v>
      </c>
      <c r="E946" s="200" t="n">
        <v>3</v>
      </c>
      <c r="F946" s="201"/>
      <c r="G946" s="202" t="n">
        <f aca="false">ROUND(E946*F946,2)</f>
        <v>0</v>
      </c>
      <c r="H946" s="201"/>
      <c r="I946" s="202" t="n">
        <f aca="false">ROUND(E946*H946,2)</f>
        <v>0</v>
      </c>
      <c r="J946" s="201"/>
      <c r="K946" s="202" t="n">
        <f aca="false">ROUND(E946*J946,2)</f>
        <v>0</v>
      </c>
      <c r="L946" s="202" t="n">
        <v>21</v>
      </c>
      <c r="M946" s="202" t="n">
        <f aca="false">G946*(1+L946/100)</f>
        <v>0</v>
      </c>
      <c r="N946" s="202" t="n">
        <v>0.00031</v>
      </c>
      <c r="O946" s="202" t="n">
        <f aca="false">ROUND(E946*N946,2)</f>
        <v>0</v>
      </c>
      <c r="P946" s="202" t="n">
        <v>0</v>
      </c>
      <c r="Q946" s="202" t="n">
        <f aca="false">ROUND(E946*P946,2)</f>
        <v>0</v>
      </c>
      <c r="R946" s="202" t="s">
        <v>1231</v>
      </c>
      <c r="S946" s="202" t="s">
        <v>213</v>
      </c>
      <c r="T946" s="203" t="s">
        <v>213</v>
      </c>
      <c r="U946" s="204" t="n">
        <v>0.403</v>
      </c>
      <c r="V946" s="204" t="n">
        <f aca="false">ROUND(E946*U946,2)</f>
        <v>1.21</v>
      </c>
      <c r="W946" s="204"/>
      <c r="X946" s="204" t="s">
        <v>165</v>
      </c>
      <c r="Y946" s="205"/>
      <c r="Z946" s="205"/>
      <c r="AA946" s="205"/>
      <c r="AB946" s="205"/>
      <c r="AC946" s="205"/>
      <c r="AD946" s="205"/>
      <c r="AE946" s="205"/>
      <c r="AF946" s="205"/>
      <c r="AG946" s="205" t="s">
        <v>920</v>
      </c>
      <c r="AH946" s="205"/>
      <c r="AI946" s="205"/>
      <c r="AJ946" s="205"/>
      <c r="AK946" s="205"/>
      <c r="AL946" s="205"/>
      <c r="AM946" s="205"/>
      <c r="AN946" s="205"/>
      <c r="AO946" s="205"/>
      <c r="AP946" s="205"/>
      <c r="AQ946" s="205"/>
      <c r="AR946" s="205"/>
      <c r="AS946" s="205"/>
      <c r="AT946" s="205"/>
      <c r="AU946" s="205"/>
      <c r="AV946" s="205"/>
      <c r="AW946" s="205"/>
      <c r="AX946" s="205"/>
      <c r="AY946" s="205"/>
      <c r="AZ946" s="205"/>
      <c r="BA946" s="205"/>
      <c r="BB946" s="205"/>
      <c r="BC946" s="205"/>
      <c r="BD946" s="205"/>
      <c r="BE946" s="205"/>
      <c r="BF946" s="205"/>
      <c r="BG946" s="205"/>
      <c r="BH946" s="205"/>
    </row>
    <row r="947" customFormat="false" ht="12.75" hidden="false" customHeight="true" outlineLevel="1" collapsed="false">
      <c r="A947" s="206"/>
      <c r="B947" s="207"/>
      <c r="C947" s="222" t="s">
        <v>1232</v>
      </c>
      <c r="D947" s="222"/>
      <c r="E947" s="222"/>
      <c r="F947" s="222"/>
      <c r="G947" s="222"/>
      <c r="H947" s="204"/>
      <c r="I947" s="204"/>
      <c r="J947" s="204"/>
      <c r="K947" s="204"/>
      <c r="L947" s="204"/>
      <c r="M947" s="204"/>
      <c r="N947" s="204"/>
      <c r="O947" s="204"/>
      <c r="P947" s="204"/>
      <c r="Q947" s="204"/>
      <c r="R947" s="204"/>
      <c r="S947" s="204"/>
      <c r="T947" s="204"/>
      <c r="U947" s="204"/>
      <c r="V947" s="204"/>
      <c r="W947" s="204"/>
      <c r="X947" s="204"/>
      <c r="Y947" s="205"/>
      <c r="Z947" s="205"/>
      <c r="AA947" s="205"/>
      <c r="AB947" s="205"/>
      <c r="AC947" s="205"/>
      <c r="AD947" s="205"/>
      <c r="AE947" s="205"/>
      <c r="AF947" s="205"/>
      <c r="AG947" s="205" t="s">
        <v>217</v>
      </c>
      <c r="AH947" s="205"/>
      <c r="AI947" s="205"/>
      <c r="AJ947" s="205"/>
      <c r="AK947" s="205"/>
      <c r="AL947" s="205"/>
      <c r="AM947" s="205"/>
      <c r="AN947" s="205"/>
      <c r="AO947" s="205"/>
      <c r="AP947" s="205"/>
      <c r="AQ947" s="205"/>
      <c r="AR947" s="205"/>
      <c r="AS947" s="205"/>
      <c r="AT947" s="205"/>
      <c r="AU947" s="205"/>
      <c r="AV947" s="205"/>
      <c r="AW947" s="205"/>
      <c r="AX947" s="205"/>
      <c r="AY947" s="205"/>
      <c r="AZ947" s="205"/>
      <c r="BA947" s="205"/>
      <c r="BB947" s="205"/>
      <c r="BC947" s="205"/>
      <c r="BD947" s="205"/>
      <c r="BE947" s="205"/>
      <c r="BF947" s="205"/>
      <c r="BG947" s="205"/>
      <c r="BH947" s="205"/>
    </row>
    <row r="948" customFormat="false" ht="12.75" hidden="false" customHeight="false" outlineLevel="1" collapsed="false">
      <c r="A948" s="206"/>
      <c r="B948" s="207"/>
      <c r="C948" s="210" t="s">
        <v>1233</v>
      </c>
      <c r="D948" s="211"/>
      <c r="E948" s="212"/>
      <c r="F948" s="204"/>
      <c r="G948" s="204"/>
      <c r="H948" s="204"/>
      <c r="I948" s="204"/>
      <c r="J948" s="204"/>
      <c r="K948" s="204"/>
      <c r="L948" s="204"/>
      <c r="M948" s="204"/>
      <c r="N948" s="204"/>
      <c r="O948" s="204"/>
      <c r="P948" s="204"/>
      <c r="Q948" s="204"/>
      <c r="R948" s="204"/>
      <c r="S948" s="204"/>
      <c r="T948" s="204"/>
      <c r="U948" s="204"/>
      <c r="V948" s="204"/>
      <c r="W948" s="204"/>
      <c r="X948" s="204"/>
      <c r="Y948" s="205"/>
      <c r="Z948" s="205"/>
      <c r="AA948" s="205"/>
      <c r="AB948" s="205"/>
      <c r="AC948" s="205"/>
      <c r="AD948" s="205"/>
      <c r="AE948" s="205"/>
      <c r="AF948" s="205"/>
      <c r="AG948" s="205" t="s">
        <v>220</v>
      </c>
      <c r="AH948" s="205" t="n">
        <v>0</v>
      </c>
      <c r="AI948" s="205"/>
      <c r="AJ948" s="205"/>
      <c r="AK948" s="205"/>
      <c r="AL948" s="205"/>
      <c r="AM948" s="205"/>
      <c r="AN948" s="205"/>
      <c r="AO948" s="205"/>
      <c r="AP948" s="205"/>
      <c r="AQ948" s="205"/>
      <c r="AR948" s="205"/>
      <c r="AS948" s="205"/>
      <c r="AT948" s="205"/>
      <c r="AU948" s="205"/>
      <c r="AV948" s="205"/>
      <c r="AW948" s="205"/>
      <c r="AX948" s="205"/>
      <c r="AY948" s="205"/>
      <c r="AZ948" s="205"/>
      <c r="BA948" s="205"/>
      <c r="BB948" s="205"/>
      <c r="BC948" s="205"/>
      <c r="BD948" s="205"/>
      <c r="BE948" s="205"/>
      <c r="BF948" s="205"/>
      <c r="BG948" s="205"/>
      <c r="BH948" s="205"/>
    </row>
    <row r="949" customFormat="false" ht="12.75" hidden="false" customHeight="false" outlineLevel="1" collapsed="false">
      <c r="A949" s="206"/>
      <c r="B949" s="207"/>
      <c r="C949" s="210" t="s">
        <v>75</v>
      </c>
      <c r="D949" s="211"/>
      <c r="E949" s="212" t="n">
        <v>3</v>
      </c>
      <c r="F949" s="204"/>
      <c r="G949" s="204"/>
      <c r="H949" s="204"/>
      <c r="I949" s="204"/>
      <c r="J949" s="204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5"/>
      <c r="Z949" s="205"/>
      <c r="AA949" s="205"/>
      <c r="AB949" s="205"/>
      <c r="AC949" s="205"/>
      <c r="AD949" s="205"/>
      <c r="AE949" s="205"/>
      <c r="AF949" s="205"/>
      <c r="AG949" s="205" t="s">
        <v>220</v>
      </c>
      <c r="AH949" s="205" t="n">
        <v>0</v>
      </c>
      <c r="AI949" s="205"/>
      <c r="AJ949" s="205"/>
      <c r="AK949" s="205"/>
      <c r="AL949" s="205"/>
      <c r="AM949" s="205"/>
      <c r="AN949" s="205"/>
      <c r="AO949" s="205"/>
      <c r="AP949" s="205"/>
      <c r="AQ949" s="205"/>
      <c r="AR949" s="205"/>
      <c r="AS949" s="205"/>
      <c r="AT949" s="205"/>
      <c r="AU949" s="205"/>
      <c r="AV949" s="205"/>
      <c r="AW949" s="205"/>
      <c r="AX949" s="205"/>
      <c r="AY949" s="205"/>
      <c r="AZ949" s="205"/>
      <c r="BA949" s="205"/>
      <c r="BB949" s="205"/>
      <c r="BC949" s="205"/>
      <c r="BD949" s="205"/>
      <c r="BE949" s="205"/>
      <c r="BF949" s="205"/>
      <c r="BG949" s="205"/>
      <c r="BH949" s="205"/>
    </row>
    <row r="950" customFormat="false" ht="12.75" hidden="false" customHeight="false" outlineLevel="1" collapsed="false">
      <c r="A950" s="196" t="n">
        <v>248</v>
      </c>
      <c r="B950" s="197" t="s">
        <v>1234</v>
      </c>
      <c r="C950" s="198" t="s">
        <v>1235</v>
      </c>
      <c r="D950" s="199" t="s">
        <v>294</v>
      </c>
      <c r="E950" s="200" t="n">
        <v>10.3</v>
      </c>
      <c r="F950" s="201"/>
      <c r="G950" s="202" t="n">
        <f aca="false">ROUND(E950*F950,2)</f>
        <v>0</v>
      </c>
      <c r="H950" s="201"/>
      <c r="I950" s="202" t="n">
        <f aca="false">ROUND(E950*H950,2)</f>
        <v>0</v>
      </c>
      <c r="J950" s="201"/>
      <c r="K950" s="202" t="n">
        <f aca="false">ROUND(E950*J950,2)</f>
        <v>0</v>
      </c>
      <c r="L950" s="202" t="n">
        <v>21</v>
      </c>
      <c r="M950" s="202" t="n">
        <f aca="false">G950*(1+L950/100)</f>
        <v>0</v>
      </c>
      <c r="N950" s="202" t="n">
        <v>0.00105</v>
      </c>
      <c r="O950" s="202" t="n">
        <f aca="false">ROUND(E950*N950,2)</f>
        <v>0.01</v>
      </c>
      <c r="P950" s="202" t="n">
        <v>0</v>
      </c>
      <c r="Q950" s="202" t="n">
        <f aca="false">ROUND(E950*P950,2)</f>
        <v>0</v>
      </c>
      <c r="R950" s="202" t="s">
        <v>1231</v>
      </c>
      <c r="S950" s="202" t="s">
        <v>213</v>
      </c>
      <c r="T950" s="203" t="s">
        <v>213</v>
      </c>
      <c r="U950" s="204" t="n">
        <v>0.237</v>
      </c>
      <c r="V950" s="204" t="n">
        <f aca="false">ROUND(E950*U950,2)</f>
        <v>2.44</v>
      </c>
      <c r="W950" s="204"/>
      <c r="X950" s="204" t="s">
        <v>165</v>
      </c>
      <c r="Y950" s="205"/>
      <c r="Z950" s="205"/>
      <c r="AA950" s="205"/>
      <c r="AB950" s="205"/>
      <c r="AC950" s="205"/>
      <c r="AD950" s="205"/>
      <c r="AE950" s="205"/>
      <c r="AF950" s="205"/>
      <c r="AG950" s="205" t="s">
        <v>920</v>
      </c>
      <c r="AH950" s="205"/>
      <c r="AI950" s="205"/>
      <c r="AJ950" s="205"/>
      <c r="AK950" s="205"/>
      <c r="AL950" s="205"/>
      <c r="AM950" s="205"/>
      <c r="AN950" s="205"/>
      <c r="AO950" s="205"/>
      <c r="AP950" s="205"/>
      <c r="AQ950" s="205"/>
      <c r="AR950" s="205"/>
      <c r="AS950" s="205"/>
      <c r="AT950" s="205"/>
      <c r="AU950" s="205"/>
      <c r="AV950" s="205"/>
      <c r="AW950" s="205"/>
      <c r="AX950" s="205"/>
      <c r="AY950" s="205"/>
      <c r="AZ950" s="205"/>
      <c r="BA950" s="205"/>
      <c r="BB950" s="205"/>
      <c r="BC950" s="205"/>
      <c r="BD950" s="205"/>
      <c r="BE950" s="205"/>
      <c r="BF950" s="205"/>
      <c r="BG950" s="205"/>
      <c r="BH950" s="205"/>
    </row>
    <row r="951" customFormat="false" ht="12.75" hidden="false" customHeight="false" outlineLevel="1" collapsed="false">
      <c r="A951" s="206"/>
      <c r="B951" s="207"/>
      <c r="C951" s="210" t="s">
        <v>1236</v>
      </c>
      <c r="D951" s="211"/>
      <c r="E951" s="212"/>
      <c r="F951" s="204"/>
      <c r="G951" s="204"/>
      <c r="H951" s="204"/>
      <c r="I951" s="204"/>
      <c r="J951" s="204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5"/>
      <c r="Z951" s="205"/>
      <c r="AA951" s="205"/>
      <c r="AB951" s="205"/>
      <c r="AC951" s="205"/>
      <c r="AD951" s="205"/>
      <c r="AE951" s="205"/>
      <c r="AF951" s="205"/>
      <c r="AG951" s="205" t="s">
        <v>220</v>
      </c>
      <c r="AH951" s="205" t="n">
        <v>0</v>
      </c>
      <c r="AI951" s="205"/>
      <c r="AJ951" s="205"/>
      <c r="AK951" s="205"/>
      <c r="AL951" s="205"/>
      <c r="AM951" s="205"/>
      <c r="AN951" s="205"/>
      <c r="AO951" s="205"/>
      <c r="AP951" s="205"/>
      <c r="AQ951" s="205"/>
      <c r="AR951" s="205"/>
      <c r="AS951" s="205"/>
      <c r="AT951" s="205"/>
      <c r="AU951" s="205"/>
      <c r="AV951" s="205"/>
      <c r="AW951" s="205"/>
      <c r="AX951" s="205"/>
      <c r="AY951" s="205"/>
      <c r="AZ951" s="205"/>
      <c r="BA951" s="205"/>
      <c r="BB951" s="205"/>
      <c r="BC951" s="205"/>
      <c r="BD951" s="205"/>
      <c r="BE951" s="205"/>
      <c r="BF951" s="205"/>
      <c r="BG951" s="205"/>
      <c r="BH951" s="205"/>
    </row>
    <row r="952" customFormat="false" ht="12.75" hidden="false" customHeight="false" outlineLevel="1" collapsed="false">
      <c r="A952" s="206"/>
      <c r="B952" s="207"/>
      <c r="C952" s="210" t="s">
        <v>1237</v>
      </c>
      <c r="D952" s="211"/>
      <c r="E952" s="212" t="n">
        <v>10.3</v>
      </c>
      <c r="F952" s="204"/>
      <c r="G952" s="204"/>
      <c r="H952" s="204"/>
      <c r="I952" s="204"/>
      <c r="J952" s="204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5"/>
      <c r="Z952" s="205"/>
      <c r="AA952" s="205"/>
      <c r="AB952" s="205"/>
      <c r="AC952" s="205"/>
      <c r="AD952" s="205"/>
      <c r="AE952" s="205"/>
      <c r="AF952" s="205"/>
      <c r="AG952" s="205" t="s">
        <v>220</v>
      </c>
      <c r="AH952" s="205" t="n">
        <v>0</v>
      </c>
      <c r="AI952" s="205"/>
      <c r="AJ952" s="205"/>
      <c r="AK952" s="205"/>
      <c r="AL952" s="205"/>
      <c r="AM952" s="205"/>
      <c r="AN952" s="205"/>
      <c r="AO952" s="205"/>
      <c r="AP952" s="205"/>
      <c r="AQ952" s="205"/>
      <c r="AR952" s="205"/>
      <c r="AS952" s="205"/>
      <c r="AT952" s="205"/>
      <c r="AU952" s="205"/>
      <c r="AV952" s="205"/>
      <c r="AW952" s="205"/>
      <c r="AX952" s="205"/>
      <c r="AY952" s="205"/>
      <c r="AZ952" s="205"/>
      <c r="BA952" s="205"/>
      <c r="BB952" s="205"/>
      <c r="BC952" s="205"/>
      <c r="BD952" s="205"/>
      <c r="BE952" s="205"/>
      <c r="BF952" s="205"/>
      <c r="BG952" s="205"/>
      <c r="BH952" s="205"/>
    </row>
    <row r="953" customFormat="false" ht="12.75" hidden="false" customHeight="false" outlineLevel="0" collapsed="false">
      <c r="A953" s="188" t="s">
        <v>207</v>
      </c>
      <c r="B953" s="189" t="s">
        <v>143</v>
      </c>
      <c r="C953" s="190" t="s">
        <v>144</v>
      </c>
      <c r="D953" s="191"/>
      <c r="E953" s="192"/>
      <c r="F953" s="193"/>
      <c r="G953" s="193" t="n">
        <f aca="false">SUMIF(AG954:AG959,"&lt;&gt;NOR",G954:G959)</f>
        <v>0</v>
      </c>
      <c r="H953" s="193"/>
      <c r="I953" s="193" t="n">
        <f aca="false">SUM(I954:I959)</f>
        <v>0</v>
      </c>
      <c r="J953" s="193"/>
      <c r="K953" s="193" t="n">
        <f aca="false">SUM(K954:K959)</f>
        <v>0</v>
      </c>
      <c r="L953" s="193"/>
      <c r="M953" s="193" t="n">
        <f aca="false">SUM(M954:M959)</f>
        <v>0</v>
      </c>
      <c r="N953" s="193"/>
      <c r="O953" s="193" t="n">
        <f aca="false">SUM(O954:O959)</f>
        <v>0.77</v>
      </c>
      <c r="P953" s="193"/>
      <c r="Q953" s="193" t="n">
        <f aca="false">SUM(Q954:Q959)</f>
        <v>0</v>
      </c>
      <c r="R953" s="193"/>
      <c r="S953" s="193"/>
      <c r="T953" s="194"/>
      <c r="U953" s="195"/>
      <c r="V953" s="195" t="n">
        <f aca="false">SUM(V954:V959)</f>
        <v>166.06</v>
      </c>
      <c r="W953" s="195"/>
      <c r="X953" s="195"/>
      <c r="AG953" s="0" t="s">
        <v>208</v>
      </c>
    </row>
    <row r="954" customFormat="false" ht="12.75" hidden="false" customHeight="false" outlineLevel="1" collapsed="false">
      <c r="A954" s="196" t="n">
        <v>249</v>
      </c>
      <c r="B954" s="197" t="s">
        <v>1238</v>
      </c>
      <c r="C954" s="198" t="s">
        <v>1239</v>
      </c>
      <c r="D954" s="199" t="s">
        <v>294</v>
      </c>
      <c r="E954" s="200" t="n">
        <v>1173.58</v>
      </c>
      <c r="F954" s="201"/>
      <c r="G954" s="202" t="n">
        <f aca="false">ROUND(E954*F954,2)</f>
        <v>0</v>
      </c>
      <c r="H954" s="201"/>
      <c r="I954" s="202" t="n">
        <f aca="false">ROUND(E954*H954,2)</f>
        <v>0</v>
      </c>
      <c r="J954" s="201"/>
      <c r="K954" s="202" t="n">
        <f aca="false">ROUND(E954*J954,2)</f>
        <v>0</v>
      </c>
      <c r="L954" s="202" t="n">
        <v>21</v>
      </c>
      <c r="M954" s="202" t="n">
        <f aca="false">G954*(1+L954/100)</f>
        <v>0</v>
      </c>
      <c r="N954" s="202" t="n">
        <v>0.00018</v>
      </c>
      <c r="O954" s="202" t="n">
        <f aca="false">ROUND(E954*N954,2)</f>
        <v>0.21</v>
      </c>
      <c r="P954" s="202" t="n">
        <v>0</v>
      </c>
      <c r="Q954" s="202" t="n">
        <f aca="false">ROUND(E954*P954,2)</f>
        <v>0</v>
      </c>
      <c r="R954" s="202" t="s">
        <v>1240</v>
      </c>
      <c r="S954" s="202" t="s">
        <v>213</v>
      </c>
      <c r="T954" s="203" t="s">
        <v>213</v>
      </c>
      <c r="U954" s="204" t="n">
        <v>0.03248</v>
      </c>
      <c r="V954" s="204" t="n">
        <f aca="false">ROUND(E954*U954,2)</f>
        <v>38.12</v>
      </c>
      <c r="W954" s="204"/>
      <c r="X954" s="204" t="s">
        <v>165</v>
      </c>
      <c r="Y954" s="205"/>
      <c r="Z954" s="205"/>
      <c r="AA954" s="205"/>
      <c r="AB954" s="205"/>
      <c r="AC954" s="205"/>
      <c r="AD954" s="205"/>
      <c r="AE954" s="205"/>
      <c r="AF954" s="205"/>
      <c r="AG954" s="205" t="s">
        <v>920</v>
      </c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</row>
    <row r="955" customFormat="false" ht="12.75" hidden="false" customHeight="false" outlineLevel="1" collapsed="false">
      <c r="A955" s="206"/>
      <c r="B955" s="207"/>
      <c r="C955" s="210" t="s">
        <v>1241</v>
      </c>
      <c r="D955" s="211"/>
      <c r="E955" s="212"/>
      <c r="F955" s="204"/>
      <c r="G955" s="204"/>
      <c r="H955" s="204"/>
      <c r="I955" s="204"/>
      <c r="J955" s="204"/>
      <c r="K955" s="204"/>
      <c r="L955" s="204"/>
      <c r="M955" s="204"/>
      <c r="N955" s="204"/>
      <c r="O955" s="204"/>
      <c r="P955" s="204"/>
      <c r="Q955" s="204"/>
      <c r="R955" s="204"/>
      <c r="S955" s="204"/>
      <c r="T955" s="204"/>
      <c r="U955" s="204"/>
      <c r="V955" s="204"/>
      <c r="W955" s="204"/>
      <c r="X955" s="204"/>
      <c r="Y955" s="205"/>
      <c r="Z955" s="205"/>
      <c r="AA955" s="205"/>
      <c r="AB955" s="205"/>
      <c r="AC955" s="205"/>
      <c r="AD955" s="205"/>
      <c r="AE955" s="205"/>
      <c r="AF955" s="205"/>
      <c r="AG955" s="205" t="s">
        <v>220</v>
      </c>
      <c r="AH955" s="205" t="n">
        <v>0</v>
      </c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</row>
    <row r="956" customFormat="false" ht="12.75" hidden="false" customHeight="false" outlineLevel="1" collapsed="false">
      <c r="A956" s="206"/>
      <c r="B956" s="207"/>
      <c r="C956" s="210" t="s">
        <v>1242</v>
      </c>
      <c r="D956" s="211"/>
      <c r="E956" s="212"/>
      <c r="F956" s="204"/>
      <c r="G956" s="204"/>
      <c r="H956" s="204"/>
      <c r="I956" s="204"/>
      <c r="J956" s="204"/>
      <c r="K956" s="204"/>
      <c r="L956" s="204"/>
      <c r="M956" s="204"/>
      <c r="N956" s="204"/>
      <c r="O956" s="204"/>
      <c r="P956" s="204"/>
      <c r="Q956" s="204"/>
      <c r="R956" s="204"/>
      <c r="S956" s="204"/>
      <c r="T956" s="204"/>
      <c r="U956" s="204"/>
      <c r="V956" s="204"/>
      <c r="W956" s="204"/>
      <c r="X956" s="204"/>
      <c r="Y956" s="205"/>
      <c r="Z956" s="205"/>
      <c r="AA956" s="205"/>
      <c r="AB956" s="205"/>
      <c r="AC956" s="205"/>
      <c r="AD956" s="205"/>
      <c r="AE956" s="205"/>
      <c r="AF956" s="205"/>
      <c r="AG956" s="205" t="s">
        <v>220</v>
      </c>
      <c r="AH956" s="205" t="n">
        <v>0</v>
      </c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</row>
    <row r="957" customFormat="false" ht="12.75" hidden="false" customHeight="false" outlineLevel="1" collapsed="false">
      <c r="A957" s="206"/>
      <c r="B957" s="207"/>
      <c r="C957" s="210" t="s">
        <v>1243</v>
      </c>
      <c r="D957" s="211"/>
      <c r="E957" s="212"/>
      <c r="F957" s="204"/>
      <c r="G957" s="204"/>
      <c r="H957" s="204"/>
      <c r="I957" s="204"/>
      <c r="J957" s="204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5"/>
      <c r="Z957" s="205"/>
      <c r="AA957" s="205"/>
      <c r="AB957" s="205"/>
      <c r="AC957" s="205"/>
      <c r="AD957" s="205"/>
      <c r="AE957" s="205"/>
      <c r="AF957" s="205"/>
      <c r="AG957" s="205" t="s">
        <v>220</v>
      </c>
      <c r="AH957" s="205" t="n">
        <v>0</v>
      </c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</row>
    <row r="958" customFormat="false" ht="12.75" hidden="false" customHeight="false" outlineLevel="1" collapsed="false">
      <c r="A958" s="206"/>
      <c r="B958" s="207"/>
      <c r="C958" s="210" t="s">
        <v>1244</v>
      </c>
      <c r="D958" s="211"/>
      <c r="E958" s="212" t="n">
        <v>1173.58</v>
      </c>
      <c r="F958" s="204"/>
      <c r="G958" s="204"/>
      <c r="H958" s="204"/>
      <c r="I958" s="204"/>
      <c r="J958" s="204"/>
      <c r="K958" s="204"/>
      <c r="L958" s="204"/>
      <c r="M958" s="204"/>
      <c r="N958" s="204"/>
      <c r="O958" s="204"/>
      <c r="P958" s="204"/>
      <c r="Q958" s="204"/>
      <c r="R958" s="204"/>
      <c r="S958" s="204"/>
      <c r="T958" s="204"/>
      <c r="U958" s="204"/>
      <c r="V958" s="204"/>
      <c r="W958" s="204"/>
      <c r="X958" s="204"/>
      <c r="Y958" s="205"/>
      <c r="Z958" s="205"/>
      <c r="AA958" s="205"/>
      <c r="AB958" s="205"/>
      <c r="AC958" s="205"/>
      <c r="AD958" s="205"/>
      <c r="AE958" s="205"/>
      <c r="AF958" s="205"/>
      <c r="AG958" s="205" t="s">
        <v>220</v>
      </c>
      <c r="AH958" s="205" t="n">
        <v>0</v>
      </c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</row>
    <row r="959" customFormat="false" ht="12.75" hidden="false" customHeight="false" outlineLevel="1" collapsed="false">
      <c r="A959" s="214" t="n">
        <v>250</v>
      </c>
      <c r="B959" s="215" t="s">
        <v>1245</v>
      </c>
      <c r="C959" s="216" t="s">
        <v>1246</v>
      </c>
      <c r="D959" s="217" t="s">
        <v>294</v>
      </c>
      <c r="E959" s="218" t="n">
        <v>1173.58</v>
      </c>
      <c r="F959" s="219"/>
      <c r="G959" s="220" t="n">
        <f aca="false">ROUND(E959*F959,2)</f>
        <v>0</v>
      </c>
      <c r="H959" s="219"/>
      <c r="I959" s="220" t="n">
        <f aca="false">ROUND(E959*H959,2)</f>
        <v>0</v>
      </c>
      <c r="J959" s="219"/>
      <c r="K959" s="220" t="n">
        <f aca="false">ROUND(E959*J959,2)</f>
        <v>0</v>
      </c>
      <c r="L959" s="220" t="n">
        <v>21</v>
      </c>
      <c r="M959" s="220" t="n">
        <f aca="false">G959*(1+L959/100)</f>
        <v>0</v>
      </c>
      <c r="N959" s="220" t="n">
        <v>0.00048</v>
      </c>
      <c r="O959" s="220" t="n">
        <f aca="false">ROUND(E959*N959,2)</f>
        <v>0.56</v>
      </c>
      <c r="P959" s="220" t="n">
        <v>0</v>
      </c>
      <c r="Q959" s="220" t="n">
        <f aca="false">ROUND(E959*P959,2)</f>
        <v>0</v>
      </c>
      <c r="R959" s="220" t="s">
        <v>1240</v>
      </c>
      <c r="S959" s="220" t="s">
        <v>213</v>
      </c>
      <c r="T959" s="221" t="s">
        <v>213</v>
      </c>
      <c r="U959" s="204" t="n">
        <v>0.10902</v>
      </c>
      <c r="V959" s="204" t="n">
        <f aca="false">ROUND(E959*U959,2)</f>
        <v>127.94</v>
      </c>
      <c r="W959" s="204"/>
      <c r="X959" s="204" t="s">
        <v>165</v>
      </c>
      <c r="Y959" s="205"/>
      <c r="Z959" s="205"/>
      <c r="AA959" s="205"/>
      <c r="AB959" s="205"/>
      <c r="AC959" s="205"/>
      <c r="AD959" s="205"/>
      <c r="AE959" s="205"/>
      <c r="AF959" s="205"/>
      <c r="AG959" s="205" t="s">
        <v>920</v>
      </c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</row>
    <row r="960" customFormat="false" ht="12.75" hidden="false" customHeight="false" outlineLevel="0" collapsed="false">
      <c r="A960" s="188" t="s">
        <v>207</v>
      </c>
      <c r="B960" s="189" t="s">
        <v>145</v>
      </c>
      <c r="C960" s="190" t="s">
        <v>146</v>
      </c>
      <c r="D960" s="191"/>
      <c r="E960" s="192"/>
      <c r="F960" s="193"/>
      <c r="G960" s="193" t="n">
        <f aca="false">SUMIF(AG961:AG963,"&lt;&gt;NOR",G961:G963)</f>
        <v>0</v>
      </c>
      <c r="H960" s="193"/>
      <c r="I960" s="193" t="n">
        <f aca="false">SUM(I961:I963)</f>
        <v>0</v>
      </c>
      <c r="J960" s="193"/>
      <c r="K960" s="193" t="n">
        <f aca="false">SUM(K961:K963)</f>
        <v>0</v>
      </c>
      <c r="L960" s="193"/>
      <c r="M960" s="193" t="n">
        <f aca="false">SUM(M961:M963)</f>
        <v>0</v>
      </c>
      <c r="N960" s="193"/>
      <c r="O960" s="193" t="n">
        <f aca="false">SUM(O961:O963)</f>
        <v>0</v>
      </c>
      <c r="P960" s="193"/>
      <c r="Q960" s="193" t="n">
        <f aca="false">SUM(Q961:Q963)</f>
        <v>0</v>
      </c>
      <c r="R960" s="193"/>
      <c r="S960" s="193"/>
      <c r="T960" s="194"/>
      <c r="U960" s="195"/>
      <c r="V960" s="195" t="n">
        <f aca="false">SUM(V961:V963)</f>
        <v>0</v>
      </c>
      <c r="W960" s="195"/>
      <c r="X960" s="195"/>
      <c r="AG960" s="0" t="s">
        <v>208</v>
      </c>
    </row>
    <row r="961" customFormat="false" ht="12.75" hidden="false" customHeight="false" outlineLevel="1" collapsed="false">
      <c r="A961" s="196" t="n">
        <v>251</v>
      </c>
      <c r="B961" s="197" t="s">
        <v>1247</v>
      </c>
      <c r="C961" s="198" t="s">
        <v>1248</v>
      </c>
      <c r="D961" s="199" t="s">
        <v>294</v>
      </c>
      <c r="E961" s="200" t="n">
        <v>12.5</v>
      </c>
      <c r="F961" s="201"/>
      <c r="G961" s="202" t="n">
        <f aca="false">ROUND(E961*F961,2)</f>
        <v>0</v>
      </c>
      <c r="H961" s="201"/>
      <c r="I961" s="202" t="n">
        <f aca="false">ROUND(E961*H961,2)</f>
        <v>0</v>
      </c>
      <c r="J961" s="201"/>
      <c r="K961" s="202" t="n">
        <f aca="false">ROUND(E961*J961,2)</f>
        <v>0</v>
      </c>
      <c r="L961" s="202" t="n">
        <v>21</v>
      </c>
      <c r="M961" s="202" t="n">
        <f aca="false">G961*(1+L961/100)</f>
        <v>0</v>
      </c>
      <c r="N961" s="202" t="n">
        <v>0</v>
      </c>
      <c r="O961" s="202" t="n">
        <f aca="false">ROUND(E961*N961,2)</f>
        <v>0</v>
      </c>
      <c r="P961" s="202" t="n">
        <v>0</v>
      </c>
      <c r="Q961" s="202" t="n">
        <f aca="false">ROUND(E961*P961,2)</f>
        <v>0</v>
      </c>
      <c r="R961" s="202"/>
      <c r="S961" s="202" t="s">
        <v>417</v>
      </c>
      <c r="T961" s="203" t="s">
        <v>418</v>
      </c>
      <c r="U961" s="204" t="n">
        <v>0</v>
      </c>
      <c r="V961" s="204" t="n">
        <f aca="false">ROUND(E961*U961,2)</f>
        <v>0</v>
      </c>
      <c r="W961" s="204"/>
      <c r="X961" s="204" t="s">
        <v>165</v>
      </c>
      <c r="Y961" s="205"/>
      <c r="Z961" s="205"/>
      <c r="AA961" s="205"/>
      <c r="AB961" s="205"/>
      <c r="AC961" s="205"/>
      <c r="AD961" s="205"/>
      <c r="AE961" s="205"/>
      <c r="AF961" s="205"/>
      <c r="AG961" s="205" t="s">
        <v>920</v>
      </c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</row>
    <row r="962" customFormat="false" ht="12.75" hidden="false" customHeight="false" outlineLevel="1" collapsed="false">
      <c r="A962" s="206"/>
      <c r="B962" s="207"/>
      <c r="C962" s="210" t="s">
        <v>1249</v>
      </c>
      <c r="D962" s="211"/>
      <c r="E962" s="212"/>
      <c r="F962" s="204"/>
      <c r="G962" s="204"/>
      <c r="H962" s="204"/>
      <c r="I962" s="204"/>
      <c r="J962" s="204"/>
      <c r="K962" s="204"/>
      <c r="L962" s="204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5"/>
      <c r="Z962" s="205"/>
      <c r="AA962" s="205"/>
      <c r="AB962" s="205"/>
      <c r="AC962" s="205"/>
      <c r="AD962" s="205"/>
      <c r="AE962" s="205"/>
      <c r="AF962" s="205"/>
      <c r="AG962" s="205" t="s">
        <v>220</v>
      </c>
      <c r="AH962" s="205" t="n">
        <v>0</v>
      </c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5"/>
      <c r="BB962" s="205"/>
      <c r="BC962" s="205"/>
      <c r="BD962" s="205"/>
      <c r="BE962" s="205"/>
      <c r="BF962" s="205"/>
      <c r="BG962" s="205"/>
      <c r="BH962" s="205"/>
    </row>
    <row r="963" customFormat="false" ht="12.75" hidden="false" customHeight="false" outlineLevel="1" collapsed="false">
      <c r="A963" s="206"/>
      <c r="B963" s="207"/>
      <c r="C963" s="210" t="s">
        <v>1250</v>
      </c>
      <c r="D963" s="211"/>
      <c r="E963" s="212" t="n">
        <v>12.5</v>
      </c>
      <c r="F963" s="204"/>
      <c r="G963" s="204"/>
      <c r="H963" s="204"/>
      <c r="I963" s="204"/>
      <c r="J963" s="204"/>
      <c r="K963" s="204"/>
      <c r="L963" s="204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5"/>
      <c r="Z963" s="205"/>
      <c r="AA963" s="205"/>
      <c r="AB963" s="205"/>
      <c r="AC963" s="205"/>
      <c r="AD963" s="205"/>
      <c r="AE963" s="205"/>
      <c r="AF963" s="205"/>
      <c r="AG963" s="205" t="s">
        <v>220</v>
      </c>
      <c r="AH963" s="205" t="n">
        <v>0</v>
      </c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5"/>
      <c r="AT963" s="205"/>
      <c r="AU963" s="205"/>
      <c r="AV963" s="205"/>
      <c r="AW963" s="205"/>
      <c r="AX963" s="205"/>
      <c r="AY963" s="205"/>
      <c r="AZ963" s="205"/>
      <c r="BA963" s="205"/>
      <c r="BB963" s="205"/>
      <c r="BC963" s="205"/>
      <c r="BD963" s="205"/>
      <c r="BE963" s="205"/>
      <c r="BF963" s="205"/>
      <c r="BG963" s="205"/>
      <c r="BH963" s="205"/>
    </row>
    <row r="964" customFormat="false" ht="12.75" hidden="false" customHeight="false" outlineLevel="0" collapsed="false">
      <c r="A964" s="188" t="s">
        <v>207</v>
      </c>
      <c r="B964" s="189" t="s">
        <v>147</v>
      </c>
      <c r="C964" s="190" t="s">
        <v>148</v>
      </c>
      <c r="D964" s="191"/>
      <c r="E964" s="192"/>
      <c r="F964" s="193"/>
      <c r="G964" s="193" t="n">
        <f aca="false">SUMIF(AG965:AG965,"&lt;&gt;NOR",G965:G965)</f>
        <v>0</v>
      </c>
      <c r="H964" s="193"/>
      <c r="I964" s="193" t="n">
        <f aca="false">SUM(I965:I965)</f>
        <v>0</v>
      </c>
      <c r="J964" s="193"/>
      <c r="K964" s="193" t="n">
        <f aca="false">SUM(K965:K965)</f>
        <v>0</v>
      </c>
      <c r="L964" s="193"/>
      <c r="M964" s="193" t="n">
        <f aca="false">SUM(M965:M965)</f>
        <v>0</v>
      </c>
      <c r="N964" s="193"/>
      <c r="O964" s="193" t="n">
        <f aca="false">SUM(O965:O965)</f>
        <v>0</v>
      </c>
      <c r="P964" s="193"/>
      <c r="Q964" s="193" t="n">
        <f aca="false">SUM(Q965:Q965)</f>
        <v>0</v>
      </c>
      <c r="R964" s="193"/>
      <c r="S964" s="193"/>
      <c r="T964" s="194"/>
      <c r="U964" s="195"/>
      <c r="V964" s="195" t="n">
        <f aca="false">SUM(V965:V965)</f>
        <v>0</v>
      </c>
      <c r="W964" s="195"/>
      <c r="X964" s="195"/>
      <c r="AG964" s="0" t="s">
        <v>208</v>
      </c>
    </row>
    <row r="965" customFormat="false" ht="12.75" hidden="false" customHeight="false" outlineLevel="1" collapsed="false">
      <c r="A965" s="214" t="n">
        <v>252</v>
      </c>
      <c r="B965" s="215" t="s">
        <v>1251</v>
      </c>
      <c r="C965" s="216" t="s">
        <v>1252</v>
      </c>
      <c r="D965" s="217" t="s">
        <v>343</v>
      </c>
      <c r="E965" s="218" t="n">
        <v>11</v>
      </c>
      <c r="F965" s="219"/>
      <c r="G965" s="220" t="n">
        <f aca="false">ROUND(E965*F965,2)</f>
        <v>0</v>
      </c>
      <c r="H965" s="219"/>
      <c r="I965" s="220" t="n">
        <f aca="false">ROUND(E965*H965,2)</f>
        <v>0</v>
      </c>
      <c r="J965" s="219"/>
      <c r="K965" s="220" t="n">
        <f aca="false">ROUND(E965*J965,2)</f>
        <v>0</v>
      </c>
      <c r="L965" s="220" t="n">
        <v>21</v>
      </c>
      <c r="M965" s="220" t="n">
        <f aca="false">G965*(1+L965/100)</f>
        <v>0</v>
      </c>
      <c r="N965" s="220" t="n">
        <v>0</v>
      </c>
      <c r="O965" s="220" t="n">
        <f aca="false">ROUND(E965*N965,2)</f>
        <v>0</v>
      </c>
      <c r="P965" s="220" t="n">
        <v>0</v>
      </c>
      <c r="Q965" s="220" t="n">
        <f aca="false">ROUND(E965*P965,2)</f>
        <v>0</v>
      </c>
      <c r="R965" s="220"/>
      <c r="S965" s="220" t="s">
        <v>417</v>
      </c>
      <c r="T965" s="221" t="s">
        <v>418</v>
      </c>
      <c r="U965" s="204" t="n">
        <v>0</v>
      </c>
      <c r="V965" s="204" t="n">
        <f aca="false">ROUND(E965*U965,2)</f>
        <v>0</v>
      </c>
      <c r="W965" s="204"/>
      <c r="X965" s="204" t="s">
        <v>165</v>
      </c>
      <c r="Y965" s="205"/>
      <c r="Z965" s="205"/>
      <c r="AA965" s="205"/>
      <c r="AB965" s="205"/>
      <c r="AC965" s="205"/>
      <c r="AD965" s="205"/>
      <c r="AE965" s="205"/>
      <c r="AF965" s="205"/>
      <c r="AG965" s="205" t="s">
        <v>920</v>
      </c>
      <c r="AH965" s="205"/>
      <c r="AI965" s="205"/>
      <c r="AJ965" s="205"/>
      <c r="AK965" s="205"/>
      <c r="AL965" s="205"/>
      <c r="AM965" s="205"/>
      <c r="AN965" s="205"/>
      <c r="AO965" s="205"/>
      <c r="AP965" s="205"/>
      <c r="AQ965" s="205"/>
      <c r="AR965" s="205"/>
      <c r="AS965" s="205"/>
      <c r="AT965" s="205"/>
      <c r="AU965" s="205"/>
      <c r="AV965" s="205"/>
      <c r="AW965" s="205"/>
      <c r="AX965" s="205"/>
      <c r="AY965" s="205"/>
      <c r="AZ965" s="205"/>
      <c r="BA965" s="205"/>
      <c r="BB965" s="205"/>
      <c r="BC965" s="205"/>
      <c r="BD965" s="205"/>
      <c r="BE965" s="205"/>
      <c r="BF965" s="205"/>
      <c r="BG965" s="205"/>
      <c r="BH965" s="205"/>
    </row>
    <row r="966" customFormat="false" ht="12.75" hidden="false" customHeight="false" outlineLevel="0" collapsed="false">
      <c r="A966" s="188" t="s">
        <v>207</v>
      </c>
      <c r="B966" s="189" t="s">
        <v>172</v>
      </c>
      <c r="C966" s="190" t="s">
        <v>173</v>
      </c>
      <c r="D966" s="191"/>
      <c r="E966" s="192"/>
      <c r="F966" s="193"/>
      <c r="G966" s="193" t="n">
        <f aca="false">SUMIF(AG967:AG972,"&lt;&gt;NOR",G967:G972)</f>
        <v>0</v>
      </c>
      <c r="H966" s="193"/>
      <c r="I966" s="193" t="n">
        <f aca="false">SUM(I967:I972)</f>
        <v>0</v>
      </c>
      <c r="J966" s="193"/>
      <c r="K966" s="193" t="n">
        <f aca="false">SUM(K967:K972)</f>
        <v>0</v>
      </c>
      <c r="L966" s="193"/>
      <c r="M966" s="193" t="n">
        <f aca="false">SUM(M967:M972)</f>
        <v>0</v>
      </c>
      <c r="N966" s="193"/>
      <c r="O966" s="193" t="n">
        <f aca="false">SUM(O967:O972)</f>
        <v>0</v>
      </c>
      <c r="P966" s="193"/>
      <c r="Q966" s="193" t="n">
        <f aca="false">SUM(Q967:Q972)</f>
        <v>0</v>
      </c>
      <c r="R966" s="193"/>
      <c r="S966" s="193"/>
      <c r="T966" s="194"/>
      <c r="U966" s="195"/>
      <c r="V966" s="195" t="n">
        <f aca="false">SUM(V967:V972)</f>
        <v>187.23</v>
      </c>
      <c r="W966" s="195"/>
      <c r="X966" s="195"/>
      <c r="AG966" s="0" t="s">
        <v>208</v>
      </c>
    </row>
    <row r="967" customFormat="false" ht="22.5" hidden="false" customHeight="false" outlineLevel="1" collapsed="false">
      <c r="A967" s="214" t="n">
        <v>253</v>
      </c>
      <c r="B967" s="215" t="s">
        <v>1253</v>
      </c>
      <c r="C967" s="216" t="s">
        <v>1254</v>
      </c>
      <c r="D967" s="217" t="s">
        <v>261</v>
      </c>
      <c r="E967" s="218" t="n">
        <v>79.1679</v>
      </c>
      <c r="F967" s="219"/>
      <c r="G967" s="220" t="n">
        <f aca="false">ROUND(E967*F967,2)</f>
        <v>0</v>
      </c>
      <c r="H967" s="219"/>
      <c r="I967" s="220" t="n">
        <f aca="false">ROUND(E967*H967,2)</f>
        <v>0</v>
      </c>
      <c r="J967" s="219"/>
      <c r="K967" s="220" t="n">
        <f aca="false">ROUND(E967*J967,2)</f>
        <v>0</v>
      </c>
      <c r="L967" s="220" t="n">
        <v>21</v>
      </c>
      <c r="M967" s="220" t="n">
        <f aca="false">G967*(1+L967/100)</f>
        <v>0</v>
      </c>
      <c r="N967" s="220" t="n">
        <v>0</v>
      </c>
      <c r="O967" s="220" t="n">
        <f aca="false">ROUND(E967*N967,2)</f>
        <v>0</v>
      </c>
      <c r="P967" s="220" t="n">
        <v>0</v>
      </c>
      <c r="Q967" s="220" t="n">
        <f aca="false">ROUND(E967*P967,2)</f>
        <v>0</v>
      </c>
      <c r="R967" s="220" t="s">
        <v>813</v>
      </c>
      <c r="S967" s="220" t="s">
        <v>213</v>
      </c>
      <c r="T967" s="221" t="s">
        <v>213</v>
      </c>
      <c r="U967" s="204" t="n">
        <v>0.933</v>
      </c>
      <c r="V967" s="204" t="n">
        <f aca="false">ROUND(E967*U967,2)</f>
        <v>73.86</v>
      </c>
      <c r="W967" s="204"/>
      <c r="X967" s="204" t="s">
        <v>1255</v>
      </c>
      <c r="Y967" s="205"/>
      <c r="Z967" s="205"/>
      <c r="AA967" s="205"/>
      <c r="AB967" s="205"/>
      <c r="AC967" s="205"/>
      <c r="AD967" s="205"/>
      <c r="AE967" s="205"/>
      <c r="AF967" s="205"/>
      <c r="AG967" s="205" t="s">
        <v>1256</v>
      </c>
      <c r="AH967" s="205"/>
      <c r="AI967" s="205"/>
      <c r="AJ967" s="205"/>
      <c r="AK967" s="205"/>
      <c r="AL967" s="205"/>
      <c r="AM967" s="205"/>
      <c r="AN967" s="205"/>
      <c r="AO967" s="205"/>
      <c r="AP967" s="205"/>
      <c r="AQ967" s="205"/>
      <c r="AR967" s="205"/>
      <c r="AS967" s="205"/>
      <c r="AT967" s="205"/>
      <c r="AU967" s="205"/>
      <c r="AV967" s="205"/>
      <c r="AW967" s="205"/>
      <c r="AX967" s="205"/>
      <c r="AY967" s="205"/>
      <c r="AZ967" s="205"/>
      <c r="BA967" s="205"/>
      <c r="BB967" s="205"/>
      <c r="BC967" s="205"/>
      <c r="BD967" s="205"/>
      <c r="BE967" s="205"/>
      <c r="BF967" s="205"/>
      <c r="BG967" s="205"/>
      <c r="BH967" s="205"/>
    </row>
    <row r="968" customFormat="false" ht="12.75" hidden="false" customHeight="false" outlineLevel="1" collapsed="false">
      <c r="A968" s="196" t="n">
        <v>254</v>
      </c>
      <c r="B968" s="197" t="s">
        <v>1257</v>
      </c>
      <c r="C968" s="198" t="s">
        <v>1258</v>
      </c>
      <c r="D968" s="199" t="s">
        <v>261</v>
      </c>
      <c r="E968" s="200" t="n">
        <v>79.1679</v>
      </c>
      <c r="F968" s="201"/>
      <c r="G968" s="202" t="n">
        <f aca="false">ROUND(E968*F968,2)</f>
        <v>0</v>
      </c>
      <c r="H968" s="201"/>
      <c r="I968" s="202" t="n">
        <f aca="false">ROUND(E968*H968,2)</f>
        <v>0</v>
      </c>
      <c r="J968" s="201"/>
      <c r="K968" s="202" t="n">
        <f aca="false">ROUND(E968*J968,2)</f>
        <v>0</v>
      </c>
      <c r="L968" s="202" t="n">
        <v>21</v>
      </c>
      <c r="M968" s="202" t="n">
        <f aca="false">G968*(1+L968/100)</f>
        <v>0</v>
      </c>
      <c r="N968" s="202" t="n">
        <v>0</v>
      </c>
      <c r="O968" s="202" t="n">
        <f aca="false">ROUND(E968*N968,2)</f>
        <v>0</v>
      </c>
      <c r="P968" s="202" t="n">
        <v>0</v>
      </c>
      <c r="Q968" s="202" t="n">
        <f aca="false">ROUND(E968*P968,2)</f>
        <v>0</v>
      </c>
      <c r="R968" s="202" t="s">
        <v>813</v>
      </c>
      <c r="S968" s="202" t="s">
        <v>213</v>
      </c>
      <c r="T968" s="203" t="s">
        <v>213</v>
      </c>
      <c r="U968" s="204" t="n">
        <v>0.49</v>
      </c>
      <c r="V968" s="204" t="n">
        <f aca="false">ROUND(E968*U968,2)</f>
        <v>38.79</v>
      </c>
      <c r="W968" s="204"/>
      <c r="X968" s="204" t="s">
        <v>1255</v>
      </c>
      <c r="Y968" s="205"/>
      <c r="Z968" s="205"/>
      <c r="AA968" s="205"/>
      <c r="AB968" s="205"/>
      <c r="AC968" s="205"/>
      <c r="AD968" s="205"/>
      <c r="AE968" s="205"/>
      <c r="AF968" s="205"/>
      <c r="AG968" s="205" t="s">
        <v>1256</v>
      </c>
      <c r="AH968" s="205"/>
      <c r="AI968" s="205"/>
      <c r="AJ968" s="205"/>
      <c r="AK968" s="205"/>
      <c r="AL968" s="205"/>
      <c r="AM968" s="205"/>
      <c r="AN968" s="205"/>
      <c r="AO968" s="205"/>
      <c r="AP968" s="205"/>
      <c r="AQ968" s="205"/>
      <c r="AR968" s="205"/>
      <c r="AS968" s="205"/>
      <c r="AT968" s="205"/>
      <c r="AU968" s="205"/>
      <c r="AV968" s="205"/>
      <c r="AW968" s="205"/>
      <c r="AX968" s="205"/>
      <c r="AY968" s="205"/>
      <c r="AZ968" s="205"/>
      <c r="BA968" s="205"/>
      <c r="BB968" s="205"/>
      <c r="BC968" s="205"/>
      <c r="BD968" s="205"/>
      <c r="BE968" s="205"/>
      <c r="BF968" s="205"/>
      <c r="BG968" s="205"/>
      <c r="BH968" s="205"/>
    </row>
    <row r="969" customFormat="false" ht="12.75" hidden="false" customHeight="true" outlineLevel="1" collapsed="false">
      <c r="A969" s="206"/>
      <c r="B969" s="207"/>
      <c r="C969" s="222" t="s">
        <v>1259</v>
      </c>
      <c r="D969" s="222"/>
      <c r="E969" s="222"/>
      <c r="F969" s="222"/>
      <c r="G969" s="222"/>
      <c r="H969" s="204"/>
      <c r="I969" s="204"/>
      <c r="J969" s="204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5"/>
      <c r="Z969" s="205"/>
      <c r="AA969" s="205"/>
      <c r="AB969" s="205"/>
      <c r="AC969" s="205"/>
      <c r="AD969" s="205"/>
      <c r="AE969" s="205"/>
      <c r="AF969" s="205"/>
      <c r="AG969" s="205" t="s">
        <v>217</v>
      </c>
      <c r="AH969" s="205"/>
      <c r="AI969" s="205"/>
      <c r="AJ969" s="205"/>
      <c r="AK969" s="205"/>
      <c r="AL969" s="205"/>
      <c r="AM969" s="205"/>
      <c r="AN969" s="205"/>
      <c r="AO969" s="205"/>
      <c r="AP969" s="205"/>
      <c r="AQ969" s="205"/>
      <c r="AR969" s="205"/>
      <c r="AS969" s="205"/>
      <c r="AT969" s="205"/>
      <c r="AU969" s="205"/>
      <c r="AV969" s="205"/>
      <c r="AW969" s="205"/>
      <c r="AX969" s="205"/>
      <c r="AY969" s="205"/>
      <c r="AZ969" s="205"/>
      <c r="BA969" s="205"/>
      <c r="BB969" s="205"/>
      <c r="BC969" s="205"/>
      <c r="BD969" s="205"/>
      <c r="BE969" s="205"/>
      <c r="BF969" s="205"/>
      <c r="BG969" s="205"/>
      <c r="BH969" s="205"/>
    </row>
    <row r="970" customFormat="false" ht="12.75" hidden="false" customHeight="false" outlineLevel="1" collapsed="false">
      <c r="A970" s="214" t="n">
        <v>255</v>
      </c>
      <c r="B970" s="215" t="s">
        <v>1260</v>
      </c>
      <c r="C970" s="216" t="s">
        <v>1261</v>
      </c>
      <c r="D970" s="217" t="s">
        <v>261</v>
      </c>
      <c r="E970" s="218" t="n">
        <v>79.1679</v>
      </c>
      <c r="F970" s="219"/>
      <c r="G970" s="220" t="n">
        <f aca="false">ROUND(E970*F970,2)</f>
        <v>0</v>
      </c>
      <c r="H970" s="219"/>
      <c r="I970" s="220" t="n">
        <f aca="false">ROUND(E970*H970,2)</f>
        <v>0</v>
      </c>
      <c r="J970" s="219"/>
      <c r="K970" s="220" t="n">
        <f aca="false">ROUND(E970*J970,2)</f>
        <v>0</v>
      </c>
      <c r="L970" s="220" t="n">
        <v>21</v>
      </c>
      <c r="M970" s="220" t="n">
        <f aca="false">G970*(1+L970/100)</f>
        <v>0</v>
      </c>
      <c r="N970" s="220" t="n">
        <v>0</v>
      </c>
      <c r="O970" s="220" t="n">
        <f aca="false">ROUND(E970*N970,2)</f>
        <v>0</v>
      </c>
      <c r="P970" s="220" t="n">
        <v>0</v>
      </c>
      <c r="Q970" s="220" t="n">
        <f aca="false">ROUND(E970*P970,2)</f>
        <v>0</v>
      </c>
      <c r="R970" s="220" t="s">
        <v>813</v>
      </c>
      <c r="S970" s="220" t="s">
        <v>213</v>
      </c>
      <c r="T970" s="221" t="s">
        <v>213</v>
      </c>
      <c r="U970" s="204" t="n">
        <v>0</v>
      </c>
      <c r="V970" s="204" t="n">
        <f aca="false">ROUND(E970*U970,2)</f>
        <v>0</v>
      </c>
      <c r="W970" s="204"/>
      <c r="X970" s="204" t="s">
        <v>1255</v>
      </c>
      <c r="Y970" s="205"/>
      <c r="Z970" s="205"/>
      <c r="AA970" s="205"/>
      <c r="AB970" s="205"/>
      <c r="AC970" s="205"/>
      <c r="AD970" s="205"/>
      <c r="AE970" s="205"/>
      <c r="AF970" s="205"/>
      <c r="AG970" s="205" t="s">
        <v>1256</v>
      </c>
      <c r="AH970" s="205"/>
      <c r="AI970" s="205"/>
      <c r="AJ970" s="205"/>
      <c r="AK970" s="205"/>
      <c r="AL970" s="205"/>
      <c r="AM970" s="205"/>
      <c r="AN970" s="205"/>
      <c r="AO970" s="205"/>
      <c r="AP970" s="205"/>
      <c r="AQ970" s="205"/>
      <c r="AR970" s="205"/>
      <c r="AS970" s="205"/>
      <c r="AT970" s="205"/>
      <c r="AU970" s="205"/>
      <c r="AV970" s="205"/>
      <c r="AW970" s="205"/>
      <c r="AX970" s="205"/>
      <c r="AY970" s="205"/>
      <c r="AZ970" s="205"/>
      <c r="BA970" s="205"/>
      <c r="BB970" s="205"/>
      <c r="BC970" s="205"/>
      <c r="BD970" s="205"/>
      <c r="BE970" s="205"/>
      <c r="BF970" s="205"/>
      <c r="BG970" s="205"/>
      <c r="BH970" s="205"/>
    </row>
    <row r="971" customFormat="false" ht="12.75" hidden="false" customHeight="false" outlineLevel="1" collapsed="false">
      <c r="A971" s="214" t="n">
        <v>256</v>
      </c>
      <c r="B971" s="215" t="s">
        <v>1262</v>
      </c>
      <c r="C971" s="216" t="s">
        <v>1263</v>
      </c>
      <c r="D971" s="217" t="s">
        <v>261</v>
      </c>
      <c r="E971" s="218" t="n">
        <v>79.1679</v>
      </c>
      <c r="F971" s="219"/>
      <c r="G971" s="220" t="n">
        <f aca="false">ROUND(E971*F971,2)</f>
        <v>0</v>
      </c>
      <c r="H971" s="219"/>
      <c r="I971" s="220" t="n">
        <f aca="false">ROUND(E971*H971,2)</f>
        <v>0</v>
      </c>
      <c r="J971" s="219"/>
      <c r="K971" s="220" t="n">
        <f aca="false">ROUND(E971*J971,2)</f>
        <v>0</v>
      </c>
      <c r="L971" s="220" t="n">
        <v>21</v>
      </c>
      <c r="M971" s="220" t="n">
        <f aca="false">G971*(1+L971/100)</f>
        <v>0</v>
      </c>
      <c r="N971" s="220" t="n">
        <v>0</v>
      </c>
      <c r="O971" s="220" t="n">
        <f aca="false">ROUND(E971*N971,2)</f>
        <v>0</v>
      </c>
      <c r="P971" s="220" t="n">
        <v>0</v>
      </c>
      <c r="Q971" s="220" t="n">
        <f aca="false">ROUND(E971*P971,2)</f>
        <v>0</v>
      </c>
      <c r="R971" s="220" t="s">
        <v>813</v>
      </c>
      <c r="S971" s="220" t="s">
        <v>213</v>
      </c>
      <c r="T971" s="221" t="s">
        <v>213</v>
      </c>
      <c r="U971" s="204" t="n">
        <v>0.942</v>
      </c>
      <c r="V971" s="204" t="n">
        <f aca="false">ROUND(E971*U971,2)</f>
        <v>74.58</v>
      </c>
      <c r="W971" s="204"/>
      <c r="X971" s="204" t="s">
        <v>1255</v>
      </c>
      <c r="Y971" s="205"/>
      <c r="Z971" s="205"/>
      <c r="AA971" s="205"/>
      <c r="AB971" s="205"/>
      <c r="AC971" s="205"/>
      <c r="AD971" s="205"/>
      <c r="AE971" s="205"/>
      <c r="AF971" s="205"/>
      <c r="AG971" s="205" t="s">
        <v>1256</v>
      </c>
      <c r="AH971" s="205"/>
      <c r="AI971" s="205"/>
      <c r="AJ971" s="205"/>
      <c r="AK971" s="205"/>
      <c r="AL971" s="205"/>
      <c r="AM971" s="205"/>
      <c r="AN971" s="205"/>
      <c r="AO971" s="205"/>
      <c r="AP971" s="205"/>
      <c r="AQ971" s="205"/>
      <c r="AR971" s="205"/>
      <c r="AS971" s="205"/>
      <c r="AT971" s="205"/>
      <c r="AU971" s="205"/>
      <c r="AV971" s="205"/>
      <c r="AW971" s="205"/>
      <c r="AX971" s="205"/>
      <c r="AY971" s="205"/>
      <c r="AZ971" s="205"/>
      <c r="BA971" s="205"/>
      <c r="BB971" s="205"/>
      <c r="BC971" s="205"/>
      <c r="BD971" s="205"/>
      <c r="BE971" s="205"/>
      <c r="BF971" s="205"/>
      <c r="BG971" s="205"/>
      <c r="BH971" s="205"/>
    </row>
    <row r="972" customFormat="false" ht="12.75" hidden="false" customHeight="false" outlineLevel="1" collapsed="false">
      <c r="A972" s="214" t="n">
        <v>257</v>
      </c>
      <c r="B972" s="215" t="s">
        <v>1264</v>
      </c>
      <c r="C972" s="216" t="s">
        <v>1265</v>
      </c>
      <c r="D972" s="217" t="s">
        <v>261</v>
      </c>
      <c r="E972" s="218" t="n">
        <v>79.1679</v>
      </c>
      <c r="F972" s="219"/>
      <c r="G972" s="220" t="n">
        <f aca="false">ROUND(E972*F972,2)</f>
        <v>0</v>
      </c>
      <c r="H972" s="219"/>
      <c r="I972" s="220" t="n">
        <f aca="false">ROUND(E972*H972,2)</f>
        <v>0</v>
      </c>
      <c r="J972" s="219"/>
      <c r="K972" s="220" t="n">
        <f aca="false">ROUND(E972*J972,2)</f>
        <v>0</v>
      </c>
      <c r="L972" s="220" t="n">
        <v>21</v>
      </c>
      <c r="M972" s="220" t="n">
        <f aca="false">G972*(1+L972/100)</f>
        <v>0</v>
      </c>
      <c r="N972" s="220" t="n">
        <v>0</v>
      </c>
      <c r="O972" s="220" t="n">
        <f aca="false">ROUND(E972*N972,2)</f>
        <v>0</v>
      </c>
      <c r="P972" s="220" t="n">
        <v>0</v>
      </c>
      <c r="Q972" s="220" t="n">
        <f aca="false">ROUND(E972*P972,2)</f>
        <v>0</v>
      </c>
      <c r="R972" s="220" t="s">
        <v>813</v>
      </c>
      <c r="S972" s="220" t="s">
        <v>213</v>
      </c>
      <c r="T972" s="221" t="s">
        <v>213</v>
      </c>
      <c r="U972" s="204" t="n">
        <v>0</v>
      </c>
      <c r="V972" s="204" t="n">
        <f aca="false">ROUND(E972*U972,2)</f>
        <v>0</v>
      </c>
      <c r="W972" s="204"/>
      <c r="X972" s="204" t="s">
        <v>1255</v>
      </c>
      <c r="Y972" s="205"/>
      <c r="Z972" s="205"/>
      <c r="AA972" s="205"/>
      <c r="AB972" s="205"/>
      <c r="AC972" s="205"/>
      <c r="AD972" s="205"/>
      <c r="AE972" s="205"/>
      <c r="AF972" s="205"/>
      <c r="AG972" s="205" t="s">
        <v>1256</v>
      </c>
      <c r="AH972" s="205"/>
      <c r="AI972" s="205"/>
      <c r="AJ972" s="205"/>
      <c r="AK972" s="205"/>
      <c r="AL972" s="205"/>
      <c r="AM972" s="205"/>
      <c r="AN972" s="205"/>
      <c r="AO972" s="205"/>
      <c r="AP972" s="205"/>
      <c r="AQ972" s="205"/>
      <c r="AR972" s="205"/>
      <c r="AS972" s="205"/>
      <c r="AT972" s="205"/>
      <c r="AU972" s="205"/>
      <c r="AV972" s="205"/>
      <c r="AW972" s="205"/>
      <c r="AX972" s="205"/>
      <c r="AY972" s="205"/>
      <c r="AZ972" s="205"/>
      <c r="BA972" s="205"/>
      <c r="BB972" s="205"/>
      <c r="BC972" s="205"/>
      <c r="BD972" s="205"/>
      <c r="BE972" s="205"/>
      <c r="BF972" s="205"/>
      <c r="BG972" s="205"/>
      <c r="BH972" s="205"/>
    </row>
    <row r="973" customFormat="false" ht="12.75" hidden="false" customHeight="false" outlineLevel="0" collapsed="false">
      <c r="A973" s="188" t="s">
        <v>207</v>
      </c>
      <c r="B973" s="189" t="s">
        <v>170</v>
      </c>
      <c r="C973" s="190" t="s">
        <v>171</v>
      </c>
      <c r="D973" s="191"/>
      <c r="E973" s="192"/>
      <c r="F973" s="193"/>
      <c r="G973" s="193" t="n">
        <f aca="false">SUMIF(AG974:AG976,"&lt;&gt;NOR",G974:G976)</f>
        <v>0</v>
      </c>
      <c r="H973" s="193"/>
      <c r="I973" s="193" t="n">
        <f aca="false">SUM(I974:I976)</f>
        <v>0</v>
      </c>
      <c r="J973" s="193"/>
      <c r="K973" s="193" t="n">
        <f aca="false">SUM(K974:K976)</f>
        <v>0</v>
      </c>
      <c r="L973" s="193"/>
      <c r="M973" s="193" t="n">
        <f aca="false">SUM(M974:M976)</f>
        <v>0</v>
      </c>
      <c r="N973" s="193"/>
      <c r="O973" s="193" t="n">
        <f aca="false">SUM(O974:O976)</f>
        <v>0</v>
      </c>
      <c r="P973" s="193"/>
      <c r="Q973" s="193" t="n">
        <f aca="false">SUM(Q974:Q976)</f>
        <v>0</v>
      </c>
      <c r="R973" s="193"/>
      <c r="S973" s="193"/>
      <c r="T973" s="194"/>
      <c r="U973" s="195"/>
      <c r="V973" s="195" t="n">
        <f aca="false">SUM(V974:V976)</f>
        <v>0</v>
      </c>
      <c r="W973" s="195"/>
      <c r="X973" s="195"/>
      <c r="AG973" s="0" t="s">
        <v>208</v>
      </c>
    </row>
    <row r="974" customFormat="false" ht="12.75" hidden="false" customHeight="false" outlineLevel="1" collapsed="false">
      <c r="A974" s="214" t="n">
        <v>258</v>
      </c>
      <c r="B974" s="215" t="s">
        <v>1266</v>
      </c>
      <c r="C974" s="216" t="s">
        <v>1267</v>
      </c>
      <c r="D974" s="217" t="s">
        <v>1073</v>
      </c>
      <c r="E974" s="218" t="n">
        <v>1</v>
      </c>
      <c r="F974" s="219"/>
      <c r="G974" s="220" t="n">
        <f aca="false">ROUND(E974*F974,2)</f>
        <v>0</v>
      </c>
      <c r="H974" s="219"/>
      <c r="I974" s="220" t="n">
        <f aca="false">ROUND(E974*H974,2)</f>
        <v>0</v>
      </c>
      <c r="J974" s="219"/>
      <c r="K974" s="220" t="n">
        <f aca="false">ROUND(E974*J974,2)</f>
        <v>0</v>
      </c>
      <c r="L974" s="220" t="n">
        <v>21</v>
      </c>
      <c r="M974" s="220" t="n">
        <f aca="false">G974*(1+L974/100)</f>
        <v>0</v>
      </c>
      <c r="N974" s="220" t="n">
        <v>0</v>
      </c>
      <c r="O974" s="220" t="n">
        <f aca="false">ROUND(E974*N974,2)</f>
        <v>0</v>
      </c>
      <c r="P974" s="220" t="n">
        <v>0</v>
      </c>
      <c r="Q974" s="220" t="n">
        <f aca="false">ROUND(E974*P974,2)</f>
        <v>0</v>
      </c>
      <c r="R974" s="220"/>
      <c r="S974" s="220" t="s">
        <v>417</v>
      </c>
      <c r="T974" s="221" t="s">
        <v>418</v>
      </c>
      <c r="U974" s="204" t="n">
        <v>0</v>
      </c>
      <c r="V974" s="204" t="n">
        <f aca="false">ROUND(E974*U974,2)</f>
        <v>0</v>
      </c>
      <c r="W974" s="204"/>
      <c r="X974" s="204" t="s">
        <v>165</v>
      </c>
      <c r="Y974" s="205"/>
      <c r="Z974" s="205"/>
      <c r="AA974" s="205"/>
      <c r="AB974" s="205"/>
      <c r="AC974" s="205"/>
      <c r="AD974" s="205"/>
      <c r="AE974" s="205"/>
      <c r="AF974" s="205"/>
      <c r="AG974" s="205" t="s">
        <v>1268</v>
      </c>
      <c r="AH974" s="205"/>
      <c r="AI974" s="205"/>
      <c r="AJ974" s="205"/>
      <c r="AK974" s="205"/>
      <c r="AL974" s="205"/>
      <c r="AM974" s="205"/>
      <c r="AN974" s="205"/>
      <c r="AO974" s="205"/>
      <c r="AP974" s="205"/>
      <c r="AQ974" s="205"/>
      <c r="AR974" s="205"/>
      <c r="AS974" s="205"/>
      <c r="AT974" s="205"/>
      <c r="AU974" s="205"/>
      <c r="AV974" s="205"/>
      <c r="AW974" s="205"/>
      <c r="AX974" s="205"/>
      <c r="AY974" s="205"/>
      <c r="AZ974" s="205"/>
      <c r="BA974" s="205"/>
      <c r="BB974" s="205"/>
      <c r="BC974" s="205"/>
      <c r="BD974" s="205"/>
      <c r="BE974" s="205"/>
      <c r="BF974" s="205"/>
      <c r="BG974" s="205"/>
      <c r="BH974" s="205"/>
    </row>
    <row r="975" customFormat="false" ht="12.75" hidden="false" customHeight="false" outlineLevel="1" collapsed="false">
      <c r="A975" s="214" t="n">
        <v>259</v>
      </c>
      <c r="B975" s="215" t="s">
        <v>1269</v>
      </c>
      <c r="C975" s="216" t="s">
        <v>1270</v>
      </c>
      <c r="D975" s="217" t="s">
        <v>1073</v>
      </c>
      <c r="E975" s="218" t="n">
        <v>1</v>
      </c>
      <c r="F975" s="219"/>
      <c r="G975" s="220" t="n">
        <f aca="false">ROUND(E975*F975,2)</f>
        <v>0</v>
      </c>
      <c r="H975" s="219"/>
      <c r="I975" s="220" t="n">
        <f aca="false">ROUND(E975*H975,2)</f>
        <v>0</v>
      </c>
      <c r="J975" s="219"/>
      <c r="K975" s="220" t="n">
        <f aca="false">ROUND(E975*J975,2)</f>
        <v>0</v>
      </c>
      <c r="L975" s="220" t="n">
        <v>21</v>
      </c>
      <c r="M975" s="220" t="n">
        <f aca="false">G975*(1+L975/100)</f>
        <v>0</v>
      </c>
      <c r="N975" s="220" t="n">
        <v>0</v>
      </c>
      <c r="O975" s="220" t="n">
        <f aca="false">ROUND(E975*N975,2)</f>
        <v>0</v>
      </c>
      <c r="P975" s="220" t="n">
        <v>0</v>
      </c>
      <c r="Q975" s="220" t="n">
        <f aca="false">ROUND(E975*P975,2)</f>
        <v>0</v>
      </c>
      <c r="R975" s="220"/>
      <c r="S975" s="220" t="s">
        <v>417</v>
      </c>
      <c r="T975" s="221" t="s">
        <v>418</v>
      </c>
      <c r="U975" s="204" t="n">
        <v>0</v>
      </c>
      <c r="V975" s="204" t="n">
        <f aca="false">ROUND(E975*U975,2)</f>
        <v>0</v>
      </c>
      <c r="W975" s="204"/>
      <c r="X975" s="204" t="s">
        <v>165</v>
      </c>
      <c r="Y975" s="205"/>
      <c r="Z975" s="205"/>
      <c r="AA975" s="205"/>
      <c r="AB975" s="205"/>
      <c r="AC975" s="205"/>
      <c r="AD975" s="205"/>
      <c r="AE975" s="205"/>
      <c r="AF975" s="205"/>
      <c r="AG975" s="205" t="s">
        <v>1268</v>
      </c>
      <c r="AH975" s="205"/>
      <c r="AI975" s="205"/>
      <c r="AJ975" s="205"/>
      <c r="AK975" s="205"/>
      <c r="AL975" s="205"/>
      <c r="AM975" s="205"/>
      <c r="AN975" s="205"/>
      <c r="AO975" s="205"/>
      <c r="AP975" s="205"/>
      <c r="AQ975" s="205"/>
      <c r="AR975" s="205"/>
      <c r="AS975" s="205"/>
      <c r="AT975" s="205"/>
      <c r="AU975" s="205"/>
      <c r="AV975" s="205"/>
      <c r="AW975" s="205"/>
      <c r="AX975" s="205"/>
      <c r="AY975" s="205"/>
      <c r="AZ975" s="205"/>
      <c r="BA975" s="205"/>
      <c r="BB975" s="205"/>
      <c r="BC975" s="205"/>
      <c r="BD975" s="205"/>
      <c r="BE975" s="205"/>
      <c r="BF975" s="205"/>
      <c r="BG975" s="205"/>
      <c r="BH975" s="205"/>
    </row>
    <row r="976" customFormat="false" ht="12.75" hidden="false" customHeight="false" outlineLevel="1" collapsed="false">
      <c r="A976" s="196" t="n">
        <v>260</v>
      </c>
      <c r="B976" s="197" t="s">
        <v>1271</v>
      </c>
      <c r="C976" s="198" t="s">
        <v>1272</v>
      </c>
      <c r="D976" s="199" t="s">
        <v>1073</v>
      </c>
      <c r="E976" s="200" t="n">
        <v>1</v>
      </c>
      <c r="F976" s="201"/>
      <c r="G976" s="202" t="n">
        <f aca="false">ROUND(E976*F976,2)</f>
        <v>0</v>
      </c>
      <c r="H976" s="201"/>
      <c r="I976" s="202" t="n">
        <f aca="false">ROUND(E976*H976,2)</f>
        <v>0</v>
      </c>
      <c r="J976" s="201"/>
      <c r="K976" s="202" t="n">
        <f aca="false">ROUND(E976*J976,2)</f>
        <v>0</v>
      </c>
      <c r="L976" s="202" t="n">
        <v>21</v>
      </c>
      <c r="M976" s="202" t="n">
        <f aca="false">G976*(1+L976/100)</f>
        <v>0</v>
      </c>
      <c r="N976" s="202" t="n">
        <v>0</v>
      </c>
      <c r="O976" s="202" t="n">
        <f aca="false">ROUND(E976*N976,2)</f>
        <v>0</v>
      </c>
      <c r="P976" s="202" t="n">
        <v>0</v>
      </c>
      <c r="Q976" s="202" t="n">
        <f aca="false">ROUND(E976*P976,2)</f>
        <v>0</v>
      </c>
      <c r="R976" s="202"/>
      <c r="S976" s="202" t="s">
        <v>417</v>
      </c>
      <c r="T976" s="203" t="s">
        <v>418</v>
      </c>
      <c r="U976" s="204" t="n">
        <v>0</v>
      </c>
      <c r="V976" s="204" t="n">
        <f aca="false">ROUND(E976*U976,2)</f>
        <v>0</v>
      </c>
      <c r="W976" s="204"/>
      <c r="X976" s="204" t="s">
        <v>165</v>
      </c>
      <c r="Y976" s="205"/>
      <c r="Z976" s="205"/>
      <c r="AA976" s="205"/>
      <c r="AB976" s="205"/>
      <c r="AC976" s="205"/>
      <c r="AD976" s="205"/>
      <c r="AE976" s="205"/>
      <c r="AF976" s="205"/>
      <c r="AG976" s="205" t="s">
        <v>1268</v>
      </c>
      <c r="AH976" s="205"/>
      <c r="AI976" s="205"/>
      <c r="AJ976" s="205"/>
      <c r="AK976" s="205"/>
      <c r="AL976" s="205"/>
      <c r="AM976" s="205"/>
      <c r="AN976" s="205"/>
      <c r="AO976" s="205"/>
      <c r="AP976" s="205"/>
      <c r="AQ976" s="205"/>
      <c r="AR976" s="205"/>
      <c r="AS976" s="205"/>
      <c r="AT976" s="205"/>
      <c r="AU976" s="205"/>
      <c r="AV976" s="205"/>
      <c r="AW976" s="205"/>
      <c r="AX976" s="205"/>
      <c r="AY976" s="205"/>
      <c r="AZ976" s="205"/>
      <c r="BA976" s="205"/>
      <c r="BB976" s="205"/>
      <c r="BC976" s="205"/>
      <c r="BD976" s="205"/>
      <c r="BE976" s="205"/>
      <c r="BF976" s="205"/>
      <c r="BG976" s="205"/>
      <c r="BH976" s="205"/>
    </row>
    <row r="977" customFormat="false" ht="12.75" hidden="false" customHeight="false" outlineLevel="0" collapsed="false">
      <c r="A977" s="166"/>
      <c r="B977" s="172"/>
      <c r="C977" s="224"/>
      <c r="D977" s="174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AE977" s="0" t="n">
        <v>15</v>
      </c>
      <c r="AF977" s="0" t="n">
        <v>21</v>
      </c>
      <c r="AG977" s="0" t="s">
        <v>194</v>
      </c>
    </row>
    <row r="978" customFormat="false" ht="12.75" hidden="false" customHeight="false" outlineLevel="0" collapsed="false">
      <c r="A978" s="225"/>
      <c r="B978" s="226" t="s">
        <v>14</v>
      </c>
      <c r="C978" s="227"/>
      <c r="D978" s="228"/>
      <c r="E978" s="229"/>
      <c r="F978" s="229"/>
      <c r="G978" s="230" t="n">
        <f aca="false">G8+G51+G91+G199+G219+G243+G279+G302+G410+G470+G507+G519+G579+G593+G684+G687+G692+G716+G752+G755+G766+G791+G821+G834+G843+G857+G864+G910+G927+G945+G953+G960+G964+G966+G973</f>
        <v>0</v>
      </c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AE978" s="0" t="n">
        <f aca="false">SUMIF(L7:L976,AE977,G7:G976)</f>
        <v>0</v>
      </c>
      <c r="AF978" s="0" t="n">
        <f aca="false">SUMIF(L7:L976,AF977,G7:G976)</f>
        <v>0</v>
      </c>
      <c r="AG978" s="0" t="s">
        <v>1273</v>
      </c>
    </row>
    <row r="979" customFormat="false" ht="12.75" hidden="false" customHeight="false" outlineLevel="0" collapsed="false">
      <c r="C979" s="231"/>
      <c r="D979" s="110"/>
      <c r="AG979" s="0" t="s">
        <v>1274</v>
      </c>
    </row>
    <row r="980" customFormat="false" ht="12.75" hidden="false" customHeight="false" outlineLevel="0" collapsed="false">
      <c r="D980" s="110"/>
    </row>
    <row r="981" customFormat="false" ht="12.75" hidden="false" customHeight="false" outlineLevel="0" collapsed="false">
      <c r="D981" s="110"/>
    </row>
    <row r="982" customFormat="false" ht="12.75" hidden="false" customHeight="false" outlineLevel="0" collapsed="false">
      <c r="D982" s="110"/>
    </row>
    <row r="983" customFormat="false" ht="12.75" hidden="false" customHeight="false" outlineLevel="0" collapsed="false">
      <c r="D983" s="110"/>
    </row>
    <row r="984" customFormat="false" ht="12.75" hidden="false" customHeight="false" outlineLevel="0" collapsed="false">
      <c r="D984" s="110"/>
    </row>
    <row r="985" customFormat="false" ht="12.75" hidden="false" customHeight="false" outlineLevel="0" collapsed="false">
      <c r="D985" s="110"/>
    </row>
    <row r="986" customFormat="false" ht="12.75" hidden="false" customHeight="false" outlineLevel="0" collapsed="false">
      <c r="D986" s="110"/>
    </row>
    <row r="987" customFormat="false" ht="12.75" hidden="false" customHeight="false" outlineLevel="0" collapsed="false">
      <c r="D987" s="110"/>
    </row>
    <row r="988" customFormat="false" ht="12.75" hidden="false" customHeight="false" outlineLevel="0" collapsed="false">
      <c r="D988" s="110"/>
    </row>
    <row r="989" customFormat="false" ht="12.75" hidden="false" customHeight="false" outlineLevel="0" collapsed="false">
      <c r="D989" s="110"/>
    </row>
    <row r="990" customFormat="false" ht="12.75" hidden="false" customHeight="false" outlineLevel="0" collapsed="false">
      <c r="D990" s="110"/>
    </row>
    <row r="991" customFormat="false" ht="12.75" hidden="false" customHeight="false" outlineLevel="0" collapsed="false">
      <c r="D991" s="110"/>
    </row>
    <row r="992" customFormat="false" ht="12.75" hidden="false" customHeight="false" outlineLevel="0" collapsed="false">
      <c r="D992" s="110"/>
    </row>
    <row r="993" customFormat="false" ht="12.75" hidden="false" customHeight="false" outlineLevel="0" collapsed="false">
      <c r="D993" s="110"/>
    </row>
    <row r="994" customFormat="false" ht="12.75" hidden="false" customHeight="false" outlineLevel="0" collapsed="false">
      <c r="D994" s="110"/>
    </row>
    <row r="995" customFormat="false" ht="12.75" hidden="false" customHeight="false" outlineLevel="0" collapsed="false">
      <c r="D995" s="110"/>
    </row>
    <row r="996" customFormat="false" ht="12.75" hidden="false" customHeight="false" outlineLevel="0" collapsed="false">
      <c r="D996" s="110"/>
    </row>
    <row r="997" customFormat="false" ht="12.75" hidden="false" customHeight="false" outlineLevel="0" collapsed="false">
      <c r="D997" s="110"/>
    </row>
    <row r="998" customFormat="false" ht="12.75" hidden="false" customHeight="false" outlineLevel="0" collapsed="false">
      <c r="D998" s="110"/>
    </row>
    <row r="999" customFormat="false" ht="12.75" hidden="false" customHeight="false" outlineLevel="0" collapsed="false">
      <c r="D999" s="110"/>
    </row>
    <row r="1000" customFormat="false" ht="12.75" hidden="false" customHeight="false" outlineLevel="0" collapsed="false">
      <c r="D1000" s="110"/>
    </row>
    <row r="1001" customFormat="false" ht="12.75" hidden="false" customHeight="false" outlineLevel="0" collapsed="false">
      <c r="D1001" s="110"/>
    </row>
    <row r="1002" customFormat="false" ht="12.75" hidden="false" customHeight="false" outlineLevel="0" collapsed="false">
      <c r="D1002" s="110"/>
    </row>
    <row r="1003" customFormat="false" ht="12.75" hidden="false" customHeight="false" outlineLevel="0" collapsed="false">
      <c r="D1003" s="110"/>
    </row>
    <row r="1004" customFormat="false" ht="12.75" hidden="false" customHeight="false" outlineLevel="0" collapsed="false">
      <c r="D1004" s="110"/>
    </row>
    <row r="1005" customFormat="false" ht="12.75" hidden="false" customHeight="false" outlineLevel="0" collapsed="false">
      <c r="D1005" s="110"/>
    </row>
    <row r="1006" customFormat="false" ht="12.75" hidden="false" customHeight="false" outlineLevel="0" collapsed="false">
      <c r="D1006" s="110"/>
    </row>
    <row r="1007" customFormat="false" ht="12.75" hidden="false" customHeight="false" outlineLevel="0" collapsed="false">
      <c r="D1007" s="110"/>
    </row>
    <row r="1008" customFormat="false" ht="12.75" hidden="false" customHeight="false" outlineLevel="0" collapsed="false">
      <c r="D1008" s="110"/>
    </row>
    <row r="1009" customFormat="false" ht="12.75" hidden="false" customHeight="false" outlineLevel="0" collapsed="false">
      <c r="D1009" s="110"/>
    </row>
    <row r="1010" customFormat="false" ht="12.75" hidden="false" customHeight="false" outlineLevel="0" collapsed="false">
      <c r="D1010" s="110"/>
    </row>
    <row r="1011" customFormat="false" ht="12.75" hidden="false" customHeight="false" outlineLevel="0" collapsed="false">
      <c r="D1011" s="110"/>
    </row>
    <row r="1012" customFormat="false" ht="12.75" hidden="false" customHeight="false" outlineLevel="0" collapsed="false">
      <c r="D1012" s="110"/>
    </row>
    <row r="1013" customFormat="false" ht="12.75" hidden="false" customHeight="false" outlineLevel="0" collapsed="false">
      <c r="D1013" s="110"/>
    </row>
    <row r="1014" customFormat="false" ht="12.75" hidden="false" customHeight="false" outlineLevel="0" collapsed="false">
      <c r="D1014" s="110"/>
    </row>
    <row r="1015" customFormat="false" ht="12.75" hidden="false" customHeight="false" outlineLevel="0" collapsed="false">
      <c r="D1015" s="110"/>
    </row>
    <row r="1016" customFormat="false" ht="12.75" hidden="false" customHeight="false" outlineLevel="0" collapsed="false">
      <c r="D1016" s="110"/>
    </row>
    <row r="1017" customFormat="false" ht="12.75" hidden="false" customHeight="false" outlineLevel="0" collapsed="false">
      <c r="D1017" s="110"/>
    </row>
    <row r="1018" customFormat="false" ht="12.75" hidden="false" customHeight="false" outlineLevel="0" collapsed="false">
      <c r="D1018" s="110"/>
    </row>
    <row r="1019" customFormat="false" ht="12.75" hidden="false" customHeight="false" outlineLevel="0" collapsed="false">
      <c r="D1019" s="110"/>
    </row>
    <row r="1020" customFormat="false" ht="12.75" hidden="false" customHeight="false" outlineLevel="0" collapsed="false">
      <c r="D1020" s="110"/>
    </row>
    <row r="1021" customFormat="false" ht="12.75" hidden="false" customHeight="false" outlineLevel="0" collapsed="false">
      <c r="D1021" s="110"/>
    </row>
    <row r="1022" customFormat="false" ht="12.75" hidden="false" customHeight="false" outlineLevel="0" collapsed="false">
      <c r="D1022" s="110"/>
    </row>
    <row r="1023" customFormat="false" ht="12.75" hidden="false" customHeight="false" outlineLevel="0" collapsed="false">
      <c r="D1023" s="110"/>
    </row>
    <row r="1024" customFormat="false" ht="12.75" hidden="false" customHeight="false" outlineLevel="0" collapsed="false">
      <c r="D1024" s="110"/>
    </row>
    <row r="1025" customFormat="false" ht="12.75" hidden="false" customHeight="false" outlineLevel="0" collapsed="false">
      <c r="D1025" s="110"/>
    </row>
    <row r="1026" customFormat="false" ht="12.75" hidden="false" customHeight="false" outlineLevel="0" collapsed="false">
      <c r="D1026" s="110"/>
    </row>
    <row r="1027" customFormat="false" ht="12.75" hidden="false" customHeight="false" outlineLevel="0" collapsed="false">
      <c r="D1027" s="110"/>
    </row>
    <row r="1028" customFormat="false" ht="12.75" hidden="false" customHeight="false" outlineLevel="0" collapsed="false">
      <c r="D1028" s="110"/>
    </row>
    <row r="1029" customFormat="false" ht="12.75" hidden="false" customHeight="false" outlineLevel="0" collapsed="false">
      <c r="D1029" s="110"/>
    </row>
    <row r="1030" customFormat="false" ht="12.75" hidden="false" customHeight="false" outlineLevel="0" collapsed="false">
      <c r="D1030" s="110"/>
    </row>
    <row r="1031" customFormat="false" ht="12.75" hidden="false" customHeight="false" outlineLevel="0" collapsed="false">
      <c r="D1031" s="110"/>
    </row>
    <row r="1032" customFormat="false" ht="12.75" hidden="false" customHeight="false" outlineLevel="0" collapsed="false">
      <c r="D1032" s="110"/>
    </row>
    <row r="1033" customFormat="false" ht="12.75" hidden="false" customHeight="false" outlineLevel="0" collapsed="false">
      <c r="D1033" s="110"/>
    </row>
    <row r="1034" customFormat="false" ht="12.75" hidden="false" customHeight="false" outlineLevel="0" collapsed="false">
      <c r="D1034" s="110"/>
    </row>
    <row r="1035" customFormat="false" ht="12.75" hidden="false" customHeight="false" outlineLevel="0" collapsed="false">
      <c r="D1035" s="110"/>
    </row>
    <row r="1036" customFormat="false" ht="12.75" hidden="false" customHeight="false" outlineLevel="0" collapsed="false">
      <c r="D1036" s="110"/>
    </row>
    <row r="1037" customFormat="false" ht="12.75" hidden="false" customHeight="false" outlineLevel="0" collapsed="false">
      <c r="D1037" s="110"/>
    </row>
    <row r="1038" customFormat="false" ht="12.75" hidden="false" customHeight="false" outlineLevel="0" collapsed="false">
      <c r="D1038" s="110"/>
    </row>
    <row r="1039" customFormat="false" ht="12.75" hidden="false" customHeight="false" outlineLevel="0" collapsed="false">
      <c r="D1039" s="110"/>
    </row>
    <row r="1040" customFormat="false" ht="12.75" hidden="false" customHeight="false" outlineLevel="0" collapsed="false">
      <c r="D1040" s="110"/>
    </row>
    <row r="1041" customFormat="false" ht="12.75" hidden="false" customHeight="false" outlineLevel="0" collapsed="false">
      <c r="D1041" s="110"/>
    </row>
    <row r="1042" customFormat="false" ht="12.75" hidden="false" customHeight="false" outlineLevel="0" collapsed="false">
      <c r="D1042" s="110"/>
    </row>
    <row r="1043" customFormat="false" ht="12.75" hidden="false" customHeight="false" outlineLevel="0" collapsed="false">
      <c r="D1043" s="110"/>
    </row>
    <row r="1044" customFormat="false" ht="12.75" hidden="false" customHeight="false" outlineLevel="0" collapsed="false">
      <c r="D1044" s="110"/>
    </row>
    <row r="1045" customFormat="false" ht="12.75" hidden="false" customHeight="false" outlineLevel="0" collapsed="false">
      <c r="D1045" s="110"/>
    </row>
    <row r="1046" customFormat="false" ht="12.75" hidden="false" customHeight="false" outlineLevel="0" collapsed="false">
      <c r="D1046" s="110"/>
    </row>
    <row r="1047" customFormat="false" ht="12.75" hidden="false" customHeight="false" outlineLevel="0" collapsed="false">
      <c r="D1047" s="110"/>
    </row>
    <row r="1048" customFormat="false" ht="12.75" hidden="false" customHeight="false" outlineLevel="0" collapsed="false">
      <c r="D1048" s="110"/>
    </row>
    <row r="1049" customFormat="false" ht="12.75" hidden="false" customHeight="false" outlineLevel="0" collapsed="false">
      <c r="D1049" s="110"/>
    </row>
    <row r="1050" customFormat="false" ht="12.75" hidden="false" customHeight="false" outlineLevel="0" collapsed="false">
      <c r="D1050" s="110"/>
    </row>
    <row r="1051" customFormat="false" ht="12.75" hidden="false" customHeight="false" outlineLevel="0" collapsed="false">
      <c r="D1051" s="110"/>
    </row>
    <row r="1052" customFormat="false" ht="12.75" hidden="false" customHeight="false" outlineLevel="0" collapsed="false">
      <c r="D1052" s="110"/>
    </row>
    <row r="1053" customFormat="false" ht="12.75" hidden="false" customHeight="false" outlineLevel="0" collapsed="false">
      <c r="D1053" s="110"/>
    </row>
    <row r="1054" customFormat="false" ht="12.75" hidden="false" customHeight="false" outlineLevel="0" collapsed="false">
      <c r="D1054" s="110"/>
    </row>
    <row r="1055" customFormat="false" ht="12.75" hidden="false" customHeight="false" outlineLevel="0" collapsed="false">
      <c r="D1055" s="110"/>
    </row>
    <row r="1056" customFormat="false" ht="12.75" hidden="false" customHeight="false" outlineLevel="0" collapsed="false">
      <c r="D1056" s="110"/>
    </row>
    <row r="1057" customFormat="false" ht="12.75" hidden="false" customHeight="false" outlineLevel="0" collapsed="false">
      <c r="D1057" s="110"/>
    </row>
    <row r="1058" customFormat="false" ht="12.75" hidden="false" customHeight="false" outlineLevel="0" collapsed="false">
      <c r="D1058" s="110"/>
    </row>
    <row r="1059" customFormat="false" ht="12.75" hidden="false" customHeight="false" outlineLevel="0" collapsed="false">
      <c r="D1059" s="110"/>
    </row>
    <row r="1060" customFormat="false" ht="12.75" hidden="false" customHeight="false" outlineLevel="0" collapsed="false">
      <c r="D1060" s="110"/>
    </row>
    <row r="1061" customFormat="false" ht="12.75" hidden="false" customHeight="false" outlineLevel="0" collapsed="false">
      <c r="D1061" s="110"/>
    </row>
    <row r="1062" customFormat="false" ht="12.75" hidden="false" customHeight="false" outlineLevel="0" collapsed="false">
      <c r="D1062" s="110"/>
    </row>
    <row r="1063" customFormat="false" ht="12.75" hidden="false" customHeight="false" outlineLevel="0" collapsed="false">
      <c r="D1063" s="110"/>
    </row>
    <row r="1064" customFormat="false" ht="12.75" hidden="false" customHeight="false" outlineLevel="0" collapsed="false">
      <c r="D1064" s="110"/>
    </row>
    <row r="1065" customFormat="false" ht="12.75" hidden="false" customHeight="false" outlineLevel="0" collapsed="false">
      <c r="D1065" s="110"/>
    </row>
    <row r="1066" customFormat="false" ht="12.75" hidden="false" customHeight="false" outlineLevel="0" collapsed="false">
      <c r="D1066" s="110"/>
    </row>
    <row r="1067" customFormat="false" ht="12.75" hidden="false" customHeight="false" outlineLevel="0" collapsed="false">
      <c r="D1067" s="110"/>
    </row>
    <row r="1068" customFormat="false" ht="12.75" hidden="false" customHeight="false" outlineLevel="0" collapsed="false">
      <c r="D1068" s="110"/>
    </row>
    <row r="1069" customFormat="false" ht="12.75" hidden="false" customHeight="false" outlineLevel="0" collapsed="false">
      <c r="D1069" s="110"/>
    </row>
    <row r="1070" customFormat="false" ht="12.75" hidden="false" customHeight="false" outlineLevel="0" collapsed="false">
      <c r="D1070" s="110"/>
    </row>
    <row r="1071" customFormat="false" ht="12.75" hidden="false" customHeight="false" outlineLevel="0" collapsed="false">
      <c r="D1071" s="110"/>
    </row>
    <row r="1072" customFormat="false" ht="12.75" hidden="false" customHeight="false" outlineLevel="0" collapsed="false">
      <c r="D1072" s="110"/>
    </row>
    <row r="1073" customFormat="false" ht="12.75" hidden="false" customHeight="false" outlineLevel="0" collapsed="false">
      <c r="D1073" s="110"/>
    </row>
    <row r="1074" customFormat="false" ht="12.75" hidden="false" customHeight="false" outlineLevel="0" collapsed="false">
      <c r="D1074" s="110"/>
    </row>
    <row r="1075" customFormat="false" ht="12.75" hidden="false" customHeight="false" outlineLevel="0" collapsed="false">
      <c r="D1075" s="110"/>
    </row>
    <row r="1076" customFormat="false" ht="12.75" hidden="false" customHeight="false" outlineLevel="0" collapsed="false">
      <c r="D1076" s="110"/>
    </row>
    <row r="1077" customFormat="false" ht="12.75" hidden="false" customHeight="false" outlineLevel="0" collapsed="false">
      <c r="D1077" s="110"/>
    </row>
    <row r="1078" customFormat="false" ht="12.75" hidden="false" customHeight="false" outlineLevel="0" collapsed="false">
      <c r="D1078" s="110"/>
    </row>
    <row r="1079" customFormat="false" ht="12.75" hidden="false" customHeight="false" outlineLevel="0" collapsed="false">
      <c r="D1079" s="110"/>
    </row>
    <row r="1080" customFormat="false" ht="12.75" hidden="false" customHeight="false" outlineLevel="0" collapsed="false">
      <c r="D1080" s="110"/>
    </row>
    <row r="1081" customFormat="false" ht="12.75" hidden="false" customHeight="false" outlineLevel="0" collapsed="false">
      <c r="D1081" s="110"/>
    </row>
    <row r="1082" customFormat="false" ht="12.75" hidden="false" customHeight="false" outlineLevel="0" collapsed="false">
      <c r="D1082" s="110"/>
    </row>
    <row r="1083" customFormat="false" ht="12.75" hidden="false" customHeight="false" outlineLevel="0" collapsed="false">
      <c r="D1083" s="110"/>
    </row>
    <row r="1084" customFormat="false" ht="12.75" hidden="false" customHeight="false" outlineLevel="0" collapsed="false">
      <c r="D1084" s="110"/>
    </row>
    <row r="1085" customFormat="false" ht="12.75" hidden="false" customHeight="false" outlineLevel="0" collapsed="false">
      <c r="D1085" s="110"/>
    </row>
    <row r="1086" customFormat="false" ht="12.75" hidden="false" customHeight="false" outlineLevel="0" collapsed="false">
      <c r="D1086" s="110"/>
    </row>
    <row r="1087" customFormat="false" ht="12.75" hidden="false" customHeight="false" outlineLevel="0" collapsed="false">
      <c r="D1087" s="110"/>
    </row>
    <row r="1088" customFormat="false" ht="12.75" hidden="false" customHeight="false" outlineLevel="0" collapsed="false">
      <c r="D1088" s="110"/>
    </row>
    <row r="1089" customFormat="false" ht="12.75" hidden="false" customHeight="false" outlineLevel="0" collapsed="false">
      <c r="D1089" s="110"/>
    </row>
    <row r="1090" customFormat="false" ht="12.75" hidden="false" customHeight="false" outlineLevel="0" collapsed="false">
      <c r="D1090" s="110"/>
    </row>
    <row r="1091" customFormat="false" ht="12.75" hidden="false" customHeight="false" outlineLevel="0" collapsed="false">
      <c r="D1091" s="110"/>
    </row>
    <row r="1092" customFormat="false" ht="12.75" hidden="false" customHeight="false" outlineLevel="0" collapsed="false">
      <c r="D1092" s="110"/>
    </row>
    <row r="1093" customFormat="false" ht="12.75" hidden="false" customHeight="false" outlineLevel="0" collapsed="false">
      <c r="D1093" s="110"/>
    </row>
    <row r="1094" customFormat="false" ht="12.75" hidden="false" customHeight="false" outlineLevel="0" collapsed="false">
      <c r="D1094" s="110"/>
    </row>
    <row r="1095" customFormat="false" ht="12.75" hidden="false" customHeight="false" outlineLevel="0" collapsed="false">
      <c r="D1095" s="110"/>
    </row>
    <row r="1096" customFormat="false" ht="12.75" hidden="false" customHeight="false" outlineLevel="0" collapsed="false">
      <c r="D1096" s="110"/>
    </row>
    <row r="1097" customFormat="false" ht="12.75" hidden="false" customHeight="false" outlineLevel="0" collapsed="false">
      <c r="D1097" s="110"/>
    </row>
    <row r="1098" customFormat="false" ht="12.75" hidden="false" customHeight="false" outlineLevel="0" collapsed="false">
      <c r="D1098" s="110"/>
    </row>
    <row r="1099" customFormat="false" ht="12.75" hidden="false" customHeight="false" outlineLevel="0" collapsed="false">
      <c r="D1099" s="110"/>
    </row>
    <row r="1100" customFormat="false" ht="12.75" hidden="false" customHeight="false" outlineLevel="0" collapsed="false">
      <c r="D1100" s="110"/>
    </row>
    <row r="1101" customFormat="false" ht="12.75" hidden="false" customHeight="false" outlineLevel="0" collapsed="false">
      <c r="D1101" s="110"/>
    </row>
    <row r="1102" customFormat="false" ht="12.75" hidden="false" customHeight="false" outlineLevel="0" collapsed="false">
      <c r="D1102" s="110"/>
    </row>
    <row r="1103" customFormat="false" ht="12.75" hidden="false" customHeight="false" outlineLevel="0" collapsed="false">
      <c r="D1103" s="110"/>
    </row>
    <row r="1104" customFormat="false" ht="12.75" hidden="false" customHeight="false" outlineLevel="0" collapsed="false">
      <c r="D1104" s="110"/>
    </row>
    <row r="1105" customFormat="false" ht="12.75" hidden="false" customHeight="false" outlineLevel="0" collapsed="false">
      <c r="D1105" s="110"/>
    </row>
    <row r="1106" customFormat="false" ht="12.75" hidden="false" customHeight="false" outlineLevel="0" collapsed="false">
      <c r="D1106" s="110"/>
    </row>
    <row r="1107" customFormat="false" ht="12.75" hidden="false" customHeight="false" outlineLevel="0" collapsed="false">
      <c r="D1107" s="110"/>
    </row>
    <row r="1108" customFormat="false" ht="12.75" hidden="false" customHeight="false" outlineLevel="0" collapsed="false">
      <c r="D1108" s="110"/>
    </row>
    <row r="1109" customFormat="false" ht="12.75" hidden="false" customHeight="false" outlineLevel="0" collapsed="false">
      <c r="D1109" s="110"/>
    </row>
    <row r="1110" customFormat="false" ht="12.75" hidden="false" customHeight="false" outlineLevel="0" collapsed="false">
      <c r="D1110" s="110"/>
    </row>
    <row r="1111" customFormat="false" ht="12.75" hidden="false" customHeight="false" outlineLevel="0" collapsed="false">
      <c r="D1111" s="110"/>
    </row>
    <row r="1112" customFormat="false" ht="12.75" hidden="false" customHeight="false" outlineLevel="0" collapsed="false">
      <c r="D1112" s="110"/>
    </row>
    <row r="1113" customFormat="false" ht="12.75" hidden="false" customHeight="false" outlineLevel="0" collapsed="false">
      <c r="D1113" s="110"/>
    </row>
    <row r="1114" customFormat="false" ht="12.75" hidden="false" customHeight="false" outlineLevel="0" collapsed="false">
      <c r="D1114" s="110"/>
    </row>
    <row r="1115" customFormat="false" ht="12.75" hidden="false" customHeight="false" outlineLevel="0" collapsed="false">
      <c r="D1115" s="110"/>
    </row>
    <row r="1116" customFormat="false" ht="12.75" hidden="false" customHeight="false" outlineLevel="0" collapsed="false">
      <c r="D1116" s="110"/>
    </row>
    <row r="1117" customFormat="false" ht="12.75" hidden="false" customHeight="false" outlineLevel="0" collapsed="false">
      <c r="D1117" s="110"/>
    </row>
    <row r="1118" customFormat="false" ht="12.75" hidden="false" customHeight="false" outlineLevel="0" collapsed="false">
      <c r="D1118" s="110"/>
    </row>
    <row r="1119" customFormat="false" ht="12.75" hidden="false" customHeight="false" outlineLevel="0" collapsed="false">
      <c r="D1119" s="110"/>
    </row>
    <row r="1120" customFormat="false" ht="12.75" hidden="false" customHeight="false" outlineLevel="0" collapsed="false">
      <c r="D1120" s="110"/>
    </row>
    <row r="1121" customFormat="false" ht="12.75" hidden="false" customHeight="false" outlineLevel="0" collapsed="false">
      <c r="D1121" s="110"/>
    </row>
    <row r="1122" customFormat="false" ht="12.75" hidden="false" customHeight="false" outlineLevel="0" collapsed="false">
      <c r="D1122" s="110"/>
    </row>
    <row r="1123" customFormat="false" ht="12.75" hidden="false" customHeight="false" outlineLevel="0" collapsed="false">
      <c r="D1123" s="110"/>
    </row>
    <row r="1124" customFormat="false" ht="12.75" hidden="false" customHeight="false" outlineLevel="0" collapsed="false">
      <c r="D1124" s="110"/>
    </row>
    <row r="1125" customFormat="false" ht="12.75" hidden="false" customHeight="false" outlineLevel="0" collapsed="false">
      <c r="D1125" s="110"/>
    </row>
    <row r="1126" customFormat="false" ht="12.75" hidden="false" customHeight="false" outlineLevel="0" collapsed="false">
      <c r="D1126" s="110"/>
    </row>
    <row r="1127" customFormat="false" ht="12.75" hidden="false" customHeight="false" outlineLevel="0" collapsed="false">
      <c r="D1127" s="110"/>
    </row>
    <row r="1128" customFormat="false" ht="12.75" hidden="false" customHeight="false" outlineLevel="0" collapsed="false">
      <c r="D1128" s="110"/>
    </row>
    <row r="1129" customFormat="false" ht="12.75" hidden="false" customHeight="false" outlineLevel="0" collapsed="false">
      <c r="D1129" s="110"/>
    </row>
    <row r="1130" customFormat="false" ht="12.75" hidden="false" customHeight="false" outlineLevel="0" collapsed="false">
      <c r="D1130" s="110"/>
    </row>
    <row r="1131" customFormat="false" ht="12.75" hidden="false" customHeight="false" outlineLevel="0" collapsed="false">
      <c r="D1131" s="110"/>
    </row>
    <row r="1132" customFormat="false" ht="12.75" hidden="false" customHeight="false" outlineLevel="0" collapsed="false">
      <c r="D1132" s="110"/>
    </row>
    <row r="1133" customFormat="false" ht="12.75" hidden="false" customHeight="false" outlineLevel="0" collapsed="false">
      <c r="D1133" s="110"/>
    </row>
    <row r="1134" customFormat="false" ht="12.75" hidden="false" customHeight="false" outlineLevel="0" collapsed="false">
      <c r="D1134" s="110"/>
    </row>
    <row r="1135" customFormat="false" ht="12.75" hidden="false" customHeight="false" outlineLevel="0" collapsed="false">
      <c r="D1135" s="110"/>
    </row>
    <row r="1136" customFormat="false" ht="12.75" hidden="false" customHeight="false" outlineLevel="0" collapsed="false">
      <c r="D1136" s="110"/>
    </row>
    <row r="1137" customFormat="false" ht="12.75" hidden="false" customHeight="false" outlineLevel="0" collapsed="false">
      <c r="D1137" s="110"/>
    </row>
    <row r="1138" customFormat="false" ht="12.75" hidden="false" customHeight="false" outlineLevel="0" collapsed="false">
      <c r="D1138" s="110"/>
    </row>
    <row r="1139" customFormat="false" ht="12.75" hidden="false" customHeight="false" outlineLevel="0" collapsed="false">
      <c r="D1139" s="110"/>
    </row>
    <row r="1140" customFormat="false" ht="12.75" hidden="false" customHeight="false" outlineLevel="0" collapsed="false">
      <c r="D1140" s="110"/>
    </row>
    <row r="1141" customFormat="false" ht="12.75" hidden="false" customHeight="false" outlineLevel="0" collapsed="false">
      <c r="D1141" s="110"/>
    </row>
    <row r="1142" customFormat="false" ht="12.75" hidden="false" customHeight="false" outlineLevel="0" collapsed="false">
      <c r="D1142" s="110"/>
    </row>
    <row r="1143" customFormat="false" ht="12.75" hidden="false" customHeight="false" outlineLevel="0" collapsed="false">
      <c r="D1143" s="110"/>
    </row>
    <row r="1144" customFormat="false" ht="12.75" hidden="false" customHeight="false" outlineLevel="0" collapsed="false">
      <c r="D1144" s="110"/>
    </row>
    <row r="1145" customFormat="false" ht="12.75" hidden="false" customHeight="false" outlineLevel="0" collapsed="false">
      <c r="D1145" s="110"/>
    </row>
    <row r="1146" customFormat="false" ht="12.75" hidden="false" customHeight="false" outlineLevel="0" collapsed="false">
      <c r="D1146" s="110"/>
    </row>
    <row r="1147" customFormat="false" ht="12.75" hidden="false" customHeight="false" outlineLevel="0" collapsed="false">
      <c r="D1147" s="110"/>
    </row>
    <row r="1148" customFormat="false" ht="12.75" hidden="false" customHeight="false" outlineLevel="0" collapsed="false">
      <c r="D1148" s="110"/>
    </row>
    <row r="1149" customFormat="false" ht="12.75" hidden="false" customHeight="false" outlineLevel="0" collapsed="false">
      <c r="D1149" s="110"/>
    </row>
    <row r="1150" customFormat="false" ht="12.75" hidden="false" customHeight="false" outlineLevel="0" collapsed="false">
      <c r="D1150" s="110"/>
    </row>
    <row r="1151" customFormat="false" ht="12.75" hidden="false" customHeight="false" outlineLevel="0" collapsed="false">
      <c r="D1151" s="110"/>
    </row>
    <row r="1152" customFormat="false" ht="12.75" hidden="false" customHeight="false" outlineLevel="0" collapsed="false">
      <c r="D1152" s="110"/>
    </row>
    <row r="1153" customFormat="false" ht="12.75" hidden="false" customHeight="false" outlineLevel="0" collapsed="false">
      <c r="D1153" s="110"/>
    </row>
    <row r="1154" customFormat="false" ht="12.75" hidden="false" customHeight="false" outlineLevel="0" collapsed="false">
      <c r="D1154" s="110"/>
    </row>
    <row r="1155" customFormat="false" ht="12.75" hidden="false" customHeight="false" outlineLevel="0" collapsed="false">
      <c r="D1155" s="110"/>
    </row>
    <row r="1156" customFormat="false" ht="12.75" hidden="false" customHeight="false" outlineLevel="0" collapsed="false">
      <c r="D1156" s="110"/>
    </row>
    <row r="1157" customFormat="false" ht="12.75" hidden="false" customHeight="false" outlineLevel="0" collapsed="false">
      <c r="D1157" s="110"/>
    </row>
    <row r="1158" customFormat="false" ht="12.75" hidden="false" customHeight="false" outlineLevel="0" collapsed="false">
      <c r="D1158" s="110"/>
    </row>
    <row r="1159" customFormat="false" ht="12.75" hidden="false" customHeight="false" outlineLevel="0" collapsed="false">
      <c r="D1159" s="110"/>
    </row>
    <row r="1160" customFormat="false" ht="12.75" hidden="false" customHeight="false" outlineLevel="0" collapsed="false">
      <c r="D1160" s="110"/>
    </row>
    <row r="1161" customFormat="false" ht="12.75" hidden="false" customHeight="false" outlineLevel="0" collapsed="false">
      <c r="D1161" s="110"/>
    </row>
    <row r="1162" customFormat="false" ht="12.75" hidden="false" customHeight="false" outlineLevel="0" collapsed="false">
      <c r="D1162" s="110"/>
    </row>
    <row r="1163" customFormat="false" ht="12.75" hidden="false" customHeight="false" outlineLevel="0" collapsed="false">
      <c r="D1163" s="110"/>
    </row>
    <row r="1164" customFormat="false" ht="12.75" hidden="false" customHeight="false" outlineLevel="0" collapsed="false">
      <c r="D1164" s="110"/>
    </row>
    <row r="1165" customFormat="false" ht="12.75" hidden="false" customHeight="false" outlineLevel="0" collapsed="false">
      <c r="D1165" s="110"/>
    </row>
    <row r="1166" customFormat="false" ht="12.75" hidden="false" customHeight="false" outlineLevel="0" collapsed="false">
      <c r="D1166" s="110"/>
    </row>
    <row r="1167" customFormat="false" ht="12.75" hidden="false" customHeight="false" outlineLevel="0" collapsed="false">
      <c r="D1167" s="110"/>
    </row>
    <row r="1168" customFormat="false" ht="12.75" hidden="false" customHeight="false" outlineLevel="0" collapsed="false">
      <c r="D1168" s="110"/>
    </row>
    <row r="1169" customFormat="false" ht="12.75" hidden="false" customHeight="false" outlineLevel="0" collapsed="false">
      <c r="D1169" s="110"/>
    </row>
    <row r="1170" customFormat="false" ht="12.75" hidden="false" customHeight="false" outlineLevel="0" collapsed="false">
      <c r="D1170" s="110"/>
    </row>
    <row r="1171" customFormat="false" ht="12.75" hidden="false" customHeight="false" outlineLevel="0" collapsed="false">
      <c r="D1171" s="110"/>
    </row>
    <row r="1172" customFormat="false" ht="12.75" hidden="false" customHeight="false" outlineLevel="0" collapsed="false">
      <c r="D1172" s="110"/>
    </row>
    <row r="1173" customFormat="false" ht="12.75" hidden="false" customHeight="false" outlineLevel="0" collapsed="false">
      <c r="D1173" s="110"/>
    </row>
    <row r="1174" customFormat="false" ht="12.75" hidden="false" customHeight="false" outlineLevel="0" collapsed="false">
      <c r="D1174" s="110"/>
    </row>
    <row r="1175" customFormat="false" ht="12.75" hidden="false" customHeight="false" outlineLevel="0" collapsed="false">
      <c r="D1175" s="110"/>
    </row>
    <row r="1176" customFormat="false" ht="12.75" hidden="false" customHeight="false" outlineLevel="0" collapsed="false">
      <c r="D1176" s="110"/>
    </row>
    <row r="1177" customFormat="false" ht="12.75" hidden="false" customHeight="false" outlineLevel="0" collapsed="false">
      <c r="D1177" s="110"/>
    </row>
    <row r="1178" customFormat="false" ht="12.75" hidden="false" customHeight="false" outlineLevel="0" collapsed="false">
      <c r="D1178" s="110"/>
    </row>
    <row r="1179" customFormat="false" ht="12.75" hidden="false" customHeight="false" outlineLevel="0" collapsed="false">
      <c r="D1179" s="110"/>
    </row>
    <row r="1180" customFormat="false" ht="12.75" hidden="false" customHeight="false" outlineLevel="0" collapsed="false">
      <c r="D1180" s="110"/>
    </row>
    <row r="1181" customFormat="false" ht="12.75" hidden="false" customHeight="false" outlineLevel="0" collapsed="false">
      <c r="D1181" s="110"/>
    </row>
    <row r="1182" customFormat="false" ht="12.75" hidden="false" customHeight="false" outlineLevel="0" collapsed="false">
      <c r="D1182" s="110"/>
    </row>
    <row r="1183" customFormat="false" ht="12.75" hidden="false" customHeight="false" outlineLevel="0" collapsed="false">
      <c r="D1183" s="110"/>
    </row>
    <row r="1184" customFormat="false" ht="12.75" hidden="false" customHeight="false" outlineLevel="0" collapsed="false">
      <c r="D1184" s="110"/>
    </row>
    <row r="1185" customFormat="false" ht="12.75" hidden="false" customHeight="false" outlineLevel="0" collapsed="false">
      <c r="D1185" s="110"/>
    </row>
    <row r="1186" customFormat="false" ht="12.75" hidden="false" customHeight="false" outlineLevel="0" collapsed="false">
      <c r="D1186" s="110"/>
    </row>
    <row r="1187" customFormat="false" ht="12.75" hidden="false" customHeight="false" outlineLevel="0" collapsed="false">
      <c r="D1187" s="110"/>
    </row>
    <row r="1188" customFormat="false" ht="12.75" hidden="false" customHeight="false" outlineLevel="0" collapsed="false">
      <c r="D1188" s="110"/>
    </row>
    <row r="1189" customFormat="false" ht="12.75" hidden="false" customHeight="false" outlineLevel="0" collapsed="false">
      <c r="D1189" s="110"/>
    </row>
    <row r="1190" customFormat="false" ht="12.75" hidden="false" customHeight="false" outlineLevel="0" collapsed="false">
      <c r="D1190" s="110"/>
    </row>
    <row r="1191" customFormat="false" ht="12.75" hidden="false" customHeight="false" outlineLevel="0" collapsed="false">
      <c r="D1191" s="110"/>
    </row>
    <row r="1192" customFormat="false" ht="12.75" hidden="false" customHeight="false" outlineLevel="0" collapsed="false">
      <c r="D1192" s="110"/>
    </row>
    <row r="1193" customFormat="false" ht="12.75" hidden="false" customHeight="false" outlineLevel="0" collapsed="false">
      <c r="D1193" s="110"/>
    </row>
    <row r="1194" customFormat="false" ht="12.75" hidden="false" customHeight="false" outlineLevel="0" collapsed="false">
      <c r="D1194" s="110"/>
    </row>
    <row r="1195" customFormat="false" ht="12.75" hidden="false" customHeight="false" outlineLevel="0" collapsed="false">
      <c r="D1195" s="110"/>
    </row>
    <row r="1196" customFormat="false" ht="12.75" hidden="false" customHeight="false" outlineLevel="0" collapsed="false">
      <c r="D1196" s="110"/>
    </row>
    <row r="1197" customFormat="false" ht="12.75" hidden="false" customHeight="false" outlineLevel="0" collapsed="false">
      <c r="D1197" s="110"/>
    </row>
    <row r="1198" customFormat="false" ht="12.75" hidden="false" customHeight="false" outlineLevel="0" collapsed="false">
      <c r="D1198" s="110"/>
    </row>
    <row r="1199" customFormat="false" ht="12.75" hidden="false" customHeight="false" outlineLevel="0" collapsed="false">
      <c r="D1199" s="110"/>
    </row>
    <row r="1200" customFormat="false" ht="12.75" hidden="false" customHeight="false" outlineLevel="0" collapsed="false">
      <c r="D1200" s="110"/>
    </row>
    <row r="1201" customFormat="false" ht="12.75" hidden="false" customHeight="false" outlineLevel="0" collapsed="false">
      <c r="D1201" s="110"/>
    </row>
    <row r="1202" customFormat="false" ht="12.75" hidden="false" customHeight="false" outlineLevel="0" collapsed="false">
      <c r="D1202" s="110"/>
    </row>
    <row r="1203" customFormat="false" ht="12.75" hidden="false" customHeight="false" outlineLevel="0" collapsed="false">
      <c r="D1203" s="110"/>
    </row>
    <row r="1204" customFormat="false" ht="12.75" hidden="false" customHeight="false" outlineLevel="0" collapsed="false">
      <c r="D1204" s="110"/>
    </row>
    <row r="1205" customFormat="false" ht="12.75" hidden="false" customHeight="false" outlineLevel="0" collapsed="false">
      <c r="D1205" s="110"/>
    </row>
    <row r="1206" customFormat="false" ht="12.75" hidden="false" customHeight="false" outlineLevel="0" collapsed="false">
      <c r="D1206" s="110"/>
    </row>
    <row r="1207" customFormat="false" ht="12.75" hidden="false" customHeight="false" outlineLevel="0" collapsed="false">
      <c r="D1207" s="110"/>
    </row>
    <row r="1208" customFormat="false" ht="12.75" hidden="false" customHeight="false" outlineLevel="0" collapsed="false">
      <c r="D1208" s="110"/>
    </row>
    <row r="1209" customFormat="false" ht="12.75" hidden="false" customHeight="false" outlineLevel="0" collapsed="false">
      <c r="D1209" s="110"/>
    </row>
    <row r="1210" customFormat="false" ht="12.75" hidden="false" customHeight="false" outlineLevel="0" collapsed="false">
      <c r="D1210" s="110"/>
    </row>
    <row r="1211" customFormat="false" ht="12.75" hidden="false" customHeight="false" outlineLevel="0" collapsed="false">
      <c r="D1211" s="110"/>
    </row>
    <row r="1212" customFormat="false" ht="12.75" hidden="false" customHeight="false" outlineLevel="0" collapsed="false">
      <c r="D1212" s="110"/>
    </row>
    <row r="1213" customFormat="false" ht="12.75" hidden="false" customHeight="false" outlineLevel="0" collapsed="false">
      <c r="D1213" s="110"/>
    </row>
    <row r="1214" customFormat="false" ht="12.75" hidden="false" customHeight="false" outlineLevel="0" collapsed="false">
      <c r="D1214" s="110"/>
    </row>
    <row r="1215" customFormat="false" ht="12.75" hidden="false" customHeight="false" outlineLevel="0" collapsed="false">
      <c r="D1215" s="110"/>
    </row>
    <row r="1216" customFormat="false" ht="12.75" hidden="false" customHeight="false" outlineLevel="0" collapsed="false">
      <c r="D1216" s="110"/>
    </row>
    <row r="1217" customFormat="false" ht="12.75" hidden="false" customHeight="false" outlineLevel="0" collapsed="false">
      <c r="D1217" s="110"/>
    </row>
    <row r="1218" customFormat="false" ht="12.75" hidden="false" customHeight="false" outlineLevel="0" collapsed="false">
      <c r="D1218" s="110"/>
    </row>
    <row r="1219" customFormat="false" ht="12.75" hidden="false" customHeight="false" outlineLevel="0" collapsed="false">
      <c r="D1219" s="110"/>
    </row>
    <row r="1220" customFormat="false" ht="12.75" hidden="false" customHeight="false" outlineLevel="0" collapsed="false">
      <c r="D1220" s="110"/>
    </row>
    <row r="1221" customFormat="false" ht="12.75" hidden="false" customHeight="false" outlineLevel="0" collapsed="false">
      <c r="D1221" s="110"/>
    </row>
    <row r="1222" customFormat="false" ht="12.75" hidden="false" customHeight="false" outlineLevel="0" collapsed="false">
      <c r="D1222" s="110"/>
    </row>
    <row r="1223" customFormat="false" ht="12.75" hidden="false" customHeight="false" outlineLevel="0" collapsed="false">
      <c r="D1223" s="110"/>
    </row>
    <row r="1224" customFormat="false" ht="12.75" hidden="false" customHeight="false" outlineLevel="0" collapsed="false">
      <c r="D1224" s="110"/>
    </row>
    <row r="1225" customFormat="false" ht="12.75" hidden="false" customHeight="false" outlineLevel="0" collapsed="false">
      <c r="D1225" s="110"/>
    </row>
    <row r="1226" customFormat="false" ht="12.75" hidden="false" customHeight="false" outlineLevel="0" collapsed="false">
      <c r="D1226" s="110"/>
    </row>
    <row r="1227" customFormat="false" ht="12.75" hidden="false" customHeight="false" outlineLevel="0" collapsed="false">
      <c r="D1227" s="110"/>
    </row>
    <row r="1228" customFormat="false" ht="12.75" hidden="false" customHeight="false" outlineLevel="0" collapsed="false">
      <c r="D1228" s="110"/>
    </row>
    <row r="1229" customFormat="false" ht="12.75" hidden="false" customHeight="false" outlineLevel="0" collapsed="false">
      <c r="D1229" s="110"/>
    </row>
    <row r="1230" customFormat="false" ht="12.75" hidden="false" customHeight="false" outlineLevel="0" collapsed="false">
      <c r="D1230" s="110"/>
    </row>
    <row r="1231" customFormat="false" ht="12.75" hidden="false" customHeight="false" outlineLevel="0" collapsed="false">
      <c r="D1231" s="110"/>
    </row>
    <row r="1232" customFormat="false" ht="12.75" hidden="false" customHeight="false" outlineLevel="0" collapsed="false">
      <c r="D1232" s="110"/>
    </row>
    <row r="1233" customFormat="false" ht="12.75" hidden="false" customHeight="false" outlineLevel="0" collapsed="false">
      <c r="D1233" s="110"/>
    </row>
    <row r="1234" customFormat="false" ht="12.75" hidden="false" customHeight="false" outlineLevel="0" collapsed="false">
      <c r="D1234" s="110"/>
    </row>
    <row r="1235" customFormat="false" ht="12.75" hidden="false" customHeight="false" outlineLevel="0" collapsed="false">
      <c r="D1235" s="110"/>
    </row>
    <row r="1236" customFormat="false" ht="12.75" hidden="false" customHeight="false" outlineLevel="0" collapsed="false">
      <c r="D1236" s="110"/>
    </row>
    <row r="1237" customFormat="false" ht="12.75" hidden="false" customHeight="false" outlineLevel="0" collapsed="false">
      <c r="D1237" s="110"/>
    </row>
    <row r="1238" customFormat="false" ht="12.75" hidden="false" customHeight="false" outlineLevel="0" collapsed="false">
      <c r="D1238" s="110"/>
    </row>
    <row r="1239" customFormat="false" ht="12.75" hidden="false" customHeight="false" outlineLevel="0" collapsed="false">
      <c r="D1239" s="110"/>
    </row>
    <row r="1240" customFormat="false" ht="12.75" hidden="false" customHeight="false" outlineLevel="0" collapsed="false">
      <c r="D1240" s="110"/>
    </row>
    <row r="1241" customFormat="false" ht="12.75" hidden="false" customHeight="false" outlineLevel="0" collapsed="false">
      <c r="D1241" s="110"/>
    </row>
    <row r="1242" customFormat="false" ht="12.75" hidden="false" customHeight="false" outlineLevel="0" collapsed="false">
      <c r="D1242" s="110"/>
    </row>
    <row r="1243" customFormat="false" ht="12.75" hidden="false" customHeight="false" outlineLevel="0" collapsed="false">
      <c r="D1243" s="110"/>
    </row>
    <row r="1244" customFormat="false" ht="12.75" hidden="false" customHeight="false" outlineLevel="0" collapsed="false">
      <c r="D1244" s="110"/>
    </row>
    <row r="1245" customFormat="false" ht="12.75" hidden="false" customHeight="false" outlineLevel="0" collapsed="false">
      <c r="D1245" s="110"/>
    </row>
    <row r="1246" customFormat="false" ht="12.75" hidden="false" customHeight="false" outlineLevel="0" collapsed="false">
      <c r="D1246" s="110"/>
    </row>
    <row r="1247" customFormat="false" ht="12.75" hidden="false" customHeight="false" outlineLevel="0" collapsed="false">
      <c r="D1247" s="110"/>
    </row>
    <row r="1248" customFormat="false" ht="12.75" hidden="false" customHeight="false" outlineLevel="0" collapsed="false">
      <c r="D1248" s="110"/>
    </row>
    <row r="1249" customFormat="false" ht="12.75" hidden="false" customHeight="false" outlineLevel="0" collapsed="false">
      <c r="D1249" s="110"/>
    </row>
    <row r="1250" customFormat="false" ht="12.75" hidden="false" customHeight="false" outlineLevel="0" collapsed="false">
      <c r="D1250" s="110"/>
    </row>
    <row r="1251" customFormat="false" ht="12.75" hidden="false" customHeight="false" outlineLevel="0" collapsed="false">
      <c r="D1251" s="110"/>
    </row>
    <row r="1252" customFormat="false" ht="12.75" hidden="false" customHeight="false" outlineLevel="0" collapsed="false">
      <c r="D1252" s="110"/>
    </row>
    <row r="1253" customFormat="false" ht="12.75" hidden="false" customHeight="false" outlineLevel="0" collapsed="false">
      <c r="D1253" s="110"/>
    </row>
    <row r="1254" customFormat="false" ht="12.75" hidden="false" customHeight="false" outlineLevel="0" collapsed="false">
      <c r="D1254" s="110"/>
    </row>
    <row r="1255" customFormat="false" ht="12.75" hidden="false" customHeight="false" outlineLevel="0" collapsed="false">
      <c r="D1255" s="110"/>
    </row>
    <row r="1256" customFormat="false" ht="12.75" hidden="false" customHeight="false" outlineLevel="0" collapsed="false">
      <c r="D1256" s="110"/>
    </row>
    <row r="1257" customFormat="false" ht="12.75" hidden="false" customHeight="false" outlineLevel="0" collapsed="false">
      <c r="D1257" s="110"/>
    </row>
    <row r="1258" customFormat="false" ht="12.75" hidden="false" customHeight="false" outlineLevel="0" collapsed="false">
      <c r="D1258" s="110"/>
    </row>
    <row r="1259" customFormat="false" ht="12.75" hidden="false" customHeight="false" outlineLevel="0" collapsed="false">
      <c r="D1259" s="110"/>
    </row>
    <row r="1260" customFormat="false" ht="12.75" hidden="false" customHeight="false" outlineLevel="0" collapsed="false">
      <c r="D1260" s="110"/>
    </row>
    <row r="1261" customFormat="false" ht="12.75" hidden="false" customHeight="false" outlineLevel="0" collapsed="false">
      <c r="D1261" s="110"/>
    </row>
    <row r="1262" customFormat="false" ht="12.75" hidden="false" customHeight="false" outlineLevel="0" collapsed="false">
      <c r="D1262" s="110"/>
    </row>
    <row r="1263" customFormat="false" ht="12.75" hidden="false" customHeight="false" outlineLevel="0" collapsed="false">
      <c r="D1263" s="110"/>
    </row>
    <row r="1264" customFormat="false" ht="12.75" hidden="false" customHeight="false" outlineLevel="0" collapsed="false">
      <c r="D1264" s="110"/>
    </row>
    <row r="1265" customFormat="false" ht="12.75" hidden="false" customHeight="false" outlineLevel="0" collapsed="false">
      <c r="D1265" s="110"/>
    </row>
    <row r="1266" customFormat="false" ht="12.75" hidden="false" customHeight="false" outlineLevel="0" collapsed="false">
      <c r="D1266" s="110"/>
    </row>
    <row r="1267" customFormat="false" ht="12.75" hidden="false" customHeight="false" outlineLevel="0" collapsed="false">
      <c r="D1267" s="110"/>
    </row>
    <row r="1268" customFormat="false" ht="12.75" hidden="false" customHeight="false" outlineLevel="0" collapsed="false">
      <c r="D1268" s="110"/>
    </row>
    <row r="1269" customFormat="false" ht="12.75" hidden="false" customHeight="false" outlineLevel="0" collapsed="false">
      <c r="D1269" s="110"/>
    </row>
    <row r="1270" customFormat="false" ht="12.75" hidden="false" customHeight="false" outlineLevel="0" collapsed="false">
      <c r="D1270" s="110"/>
    </row>
    <row r="1271" customFormat="false" ht="12.75" hidden="false" customHeight="false" outlineLevel="0" collapsed="false">
      <c r="D1271" s="110"/>
    </row>
    <row r="1272" customFormat="false" ht="12.75" hidden="false" customHeight="false" outlineLevel="0" collapsed="false">
      <c r="D1272" s="110"/>
    </row>
    <row r="1273" customFormat="false" ht="12.75" hidden="false" customHeight="false" outlineLevel="0" collapsed="false">
      <c r="D1273" s="110"/>
    </row>
    <row r="1274" customFormat="false" ht="12.75" hidden="false" customHeight="false" outlineLevel="0" collapsed="false">
      <c r="D1274" s="110"/>
    </row>
    <row r="1275" customFormat="false" ht="12.75" hidden="false" customHeight="false" outlineLevel="0" collapsed="false">
      <c r="D1275" s="110"/>
    </row>
    <row r="1276" customFormat="false" ht="12.75" hidden="false" customHeight="false" outlineLevel="0" collapsed="false">
      <c r="D1276" s="110"/>
    </row>
    <row r="1277" customFormat="false" ht="12.75" hidden="false" customHeight="false" outlineLevel="0" collapsed="false">
      <c r="D1277" s="110"/>
    </row>
    <row r="1278" customFormat="false" ht="12.75" hidden="false" customHeight="false" outlineLevel="0" collapsed="false">
      <c r="D1278" s="110"/>
    </row>
    <row r="1279" customFormat="false" ht="12.75" hidden="false" customHeight="false" outlineLevel="0" collapsed="false">
      <c r="D1279" s="110"/>
    </row>
    <row r="1280" customFormat="false" ht="12.75" hidden="false" customHeight="false" outlineLevel="0" collapsed="false">
      <c r="D1280" s="110"/>
    </row>
    <row r="1281" customFormat="false" ht="12.75" hidden="false" customHeight="false" outlineLevel="0" collapsed="false">
      <c r="D1281" s="110"/>
    </row>
    <row r="1282" customFormat="false" ht="12.75" hidden="false" customHeight="false" outlineLevel="0" collapsed="false">
      <c r="D1282" s="110"/>
    </row>
    <row r="1283" customFormat="false" ht="12.75" hidden="false" customHeight="false" outlineLevel="0" collapsed="false">
      <c r="D1283" s="110"/>
    </row>
    <row r="1284" customFormat="false" ht="12.75" hidden="false" customHeight="false" outlineLevel="0" collapsed="false">
      <c r="D1284" s="110"/>
    </row>
    <row r="1285" customFormat="false" ht="12.75" hidden="false" customHeight="false" outlineLevel="0" collapsed="false">
      <c r="D1285" s="110"/>
    </row>
    <row r="1286" customFormat="false" ht="12.75" hidden="false" customHeight="false" outlineLevel="0" collapsed="false">
      <c r="D1286" s="110"/>
    </row>
    <row r="1287" customFormat="false" ht="12.75" hidden="false" customHeight="false" outlineLevel="0" collapsed="false">
      <c r="D1287" s="110"/>
    </row>
    <row r="1288" customFormat="false" ht="12.75" hidden="false" customHeight="false" outlineLevel="0" collapsed="false">
      <c r="D1288" s="110"/>
    </row>
    <row r="1289" customFormat="false" ht="12.75" hidden="false" customHeight="false" outlineLevel="0" collapsed="false">
      <c r="D1289" s="110"/>
    </row>
    <row r="1290" customFormat="false" ht="12.75" hidden="false" customHeight="false" outlineLevel="0" collapsed="false">
      <c r="D1290" s="110"/>
    </row>
    <row r="1291" customFormat="false" ht="12.75" hidden="false" customHeight="false" outlineLevel="0" collapsed="false">
      <c r="D1291" s="110"/>
    </row>
    <row r="1292" customFormat="false" ht="12.75" hidden="false" customHeight="false" outlineLevel="0" collapsed="false">
      <c r="D1292" s="110"/>
    </row>
    <row r="1293" customFormat="false" ht="12.75" hidden="false" customHeight="false" outlineLevel="0" collapsed="false">
      <c r="D1293" s="110"/>
    </row>
    <row r="1294" customFormat="false" ht="12.75" hidden="false" customHeight="false" outlineLevel="0" collapsed="false">
      <c r="D1294" s="110"/>
    </row>
    <row r="1295" customFormat="false" ht="12.75" hidden="false" customHeight="false" outlineLevel="0" collapsed="false">
      <c r="D1295" s="110"/>
    </row>
    <row r="1296" customFormat="false" ht="12.75" hidden="false" customHeight="false" outlineLevel="0" collapsed="false">
      <c r="D1296" s="110"/>
    </row>
    <row r="1297" customFormat="false" ht="12.75" hidden="false" customHeight="false" outlineLevel="0" collapsed="false">
      <c r="D1297" s="110"/>
    </row>
    <row r="1298" customFormat="false" ht="12.75" hidden="false" customHeight="false" outlineLevel="0" collapsed="false">
      <c r="D1298" s="110"/>
    </row>
    <row r="1299" customFormat="false" ht="12.75" hidden="false" customHeight="false" outlineLevel="0" collapsed="false">
      <c r="D1299" s="110"/>
    </row>
    <row r="1300" customFormat="false" ht="12.75" hidden="false" customHeight="false" outlineLevel="0" collapsed="false">
      <c r="D1300" s="110"/>
    </row>
    <row r="1301" customFormat="false" ht="12.75" hidden="false" customHeight="false" outlineLevel="0" collapsed="false">
      <c r="D1301" s="110"/>
    </row>
    <row r="1302" customFormat="false" ht="12.75" hidden="false" customHeight="false" outlineLevel="0" collapsed="false">
      <c r="D1302" s="110"/>
    </row>
    <row r="1303" customFormat="false" ht="12.75" hidden="false" customHeight="false" outlineLevel="0" collapsed="false">
      <c r="D1303" s="110"/>
    </row>
    <row r="1304" customFormat="false" ht="12.75" hidden="false" customHeight="false" outlineLevel="0" collapsed="false">
      <c r="D1304" s="110"/>
    </row>
    <row r="1305" customFormat="false" ht="12.75" hidden="false" customHeight="false" outlineLevel="0" collapsed="false">
      <c r="D1305" s="110"/>
    </row>
    <row r="1306" customFormat="false" ht="12.75" hidden="false" customHeight="false" outlineLevel="0" collapsed="false">
      <c r="D1306" s="110"/>
    </row>
    <row r="1307" customFormat="false" ht="12.75" hidden="false" customHeight="false" outlineLevel="0" collapsed="false">
      <c r="D1307" s="110"/>
    </row>
    <row r="1308" customFormat="false" ht="12.75" hidden="false" customHeight="false" outlineLevel="0" collapsed="false">
      <c r="D1308" s="110"/>
    </row>
    <row r="1309" customFormat="false" ht="12.75" hidden="false" customHeight="false" outlineLevel="0" collapsed="false">
      <c r="D1309" s="110"/>
    </row>
    <row r="1310" customFormat="false" ht="12.75" hidden="false" customHeight="false" outlineLevel="0" collapsed="false">
      <c r="D1310" s="110"/>
    </row>
    <row r="1311" customFormat="false" ht="12.75" hidden="false" customHeight="false" outlineLevel="0" collapsed="false">
      <c r="D1311" s="110"/>
    </row>
    <row r="1312" customFormat="false" ht="12.75" hidden="false" customHeight="false" outlineLevel="0" collapsed="false">
      <c r="D1312" s="110"/>
    </row>
    <row r="1313" customFormat="false" ht="12.75" hidden="false" customHeight="false" outlineLevel="0" collapsed="false">
      <c r="D1313" s="110"/>
    </row>
    <row r="1314" customFormat="false" ht="12.75" hidden="false" customHeight="false" outlineLevel="0" collapsed="false">
      <c r="D1314" s="110"/>
    </row>
    <row r="1315" customFormat="false" ht="12.75" hidden="false" customHeight="false" outlineLevel="0" collapsed="false">
      <c r="D1315" s="110"/>
    </row>
    <row r="1316" customFormat="false" ht="12.75" hidden="false" customHeight="false" outlineLevel="0" collapsed="false">
      <c r="D1316" s="110"/>
    </row>
    <row r="1317" customFormat="false" ht="12.75" hidden="false" customHeight="false" outlineLevel="0" collapsed="false">
      <c r="D1317" s="110"/>
    </row>
    <row r="1318" customFormat="false" ht="12.75" hidden="false" customHeight="false" outlineLevel="0" collapsed="false">
      <c r="D1318" s="110"/>
    </row>
    <row r="1319" customFormat="false" ht="12.75" hidden="false" customHeight="false" outlineLevel="0" collapsed="false">
      <c r="D1319" s="110"/>
    </row>
    <row r="1320" customFormat="false" ht="12.75" hidden="false" customHeight="false" outlineLevel="0" collapsed="false">
      <c r="D1320" s="110"/>
    </row>
    <row r="1321" customFormat="false" ht="12.75" hidden="false" customHeight="false" outlineLevel="0" collapsed="false">
      <c r="D1321" s="110"/>
    </row>
    <row r="1322" customFormat="false" ht="12.75" hidden="false" customHeight="false" outlineLevel="0" collapsed="false">
      <c r="D1322" s="110"/>
    </row>
    <row r="1323" customFormat="false" ht="12.75" hidden="false" customHeight="false" outlineLevel="0" collapsed="false">
      <c r="D1323" s="110"/>
    </row>
    <row r="1324" customFormat="false" ht="12.75" hidden="false" customHeight="false" outlineLevel="0" collapsed="false">
      <c r="D1324" s="110"/>
    </row>
    <row r="1325" customFormat="false" ht="12.75" hidden="false" customHeight="false" outlineLevel="0" collapsed="false">
      <c r="D1325" s="110"/>
    </row>
    <row r="1326" customFormat="false" ht="12.75" hidden="false" customHeight="false" outlineLevel="0" collapsed="false">
      <c r="D1326" s="110"/>
    </row>
    <row r="1327" customFormat="false" ht="12.75" hidden="false" customHeight="false" outlineLevel="0" collapsed="false">
      <c r="D1327" s="110"/>
    </row>
    <row r="1328" customFormat="false" ht="12.75" hidden="false" customHeight="false" outlineLevel="0" collapsed="false">
      <c r="D1328" s="110"/>
    </row>
    <row r="1329" customFormat="false" ht="12.75" hidden="false" customHeight="false" outlineLevel="0" collapsed="false">
      <c r="D1329" s="110"/>
    </row>
    <row r="1330" customFormat="false" ht="12.75" hidden="false" customHeight="false" outlineLevel="0" collapsed="false">
      <c r="D1330" s="110"/>
    </row>
    <row r="1331" customFormat="false" ht="12.75" hidden="false" customHeight="false" outlineLevel="0" collapsed="false">
      <c r="D1331" s="110"/>
    </row>
    <row r="1332" customFormat="false" ht="12.75" hidden="false" customHeight="false" outlineLevel="0" collapsed="false">
      <c r="D1332" s="110"/>
    </row>
    <row r="1333" customFormat="false" ht="12.75" hidden="false" customHeight="false" outlineLevel="0" collapsed="false">
      <c r="D1333" s="110"/>
    </row>
    <row r="1334" customFormat="false" ht="12.75" hidden="false" customHeight="false" outlineLevel="0" collapsed="false">
      <c r="D1334" s="110"/>
    </row>
    <row r="1335" customFormat="false" ht="12.75" hidden="false" customHeight="false" outlineLevel="0" collapsed="false">
      <c r="D1335" s="110"/>
    </row>
    <row r="1336" customFormat="false" ht="12.75" hidden="false" customHeight="false" outlineLevel="0" collapsed="false">
      <c r="D1336" s="110"/>
    </row>
    <row r="1337" customFormat="false" ht="12.75" hidden="false" customHeight="false" outlineLevel="0" collapsed="false">
      <c r="D1337" s="110"/>
    </row>
    <row r="1338" customFormat="false" ht="12.75" hidden="false" customHeight="false" outlineLevel="0" collapsed="false">
      <c r="D1338" s="110"/>
    </row>
    <row r="1339" customFormat="false" ht="12.75" hidden="false" customHeight="false" outlineLevel="0" collapsed="false">
      <c r="D1339" s="110"/>
    </row>
    <row r="1340" customFormat="false" ht="12.75" hidden="false" customHeight="false" outlineLevel="0" collapsed="false">
      <c r="D1340" s="110"/>
    </row>
    <row r="1341" customFormat="false" ht="12.75" hidden="false" customHeight="false" outlineLevel="0" collapsed="false">
      <c r="D1341" s="110"/>
    </row>
    <row r="1342" customFormat="false" ht="12.75" hidden="false" customHeight="false" outlineLevel="0" collapsed="false">
      <c r="D1342" s="110"/>
    </row>
    <row r="1343" customFormat="false" ht="12.75" hidden="false" customHeight="false" outlineLevel="0" collapsed="false">
      <c r="D1343" s="110"/>
    </row>
    <row r="1344" customFormat="false" ht="12.75" hidden="false" customHeight="false" outlineLevel="0" collapsed="false">
      <c r="D1344" s="110"/>
    </row>
    <row r="1345" customFormat="false" ht="12.75" hidden="false" customHeight="false" outlineLevel="0" collapsed="false">
      <c r="D1345" s="110"/>
    </row>
    <row r="1346" customFormat="false" ht="12.75" hidden="false" customHeight="false" outlineLevel="0" collapsed="false">
      <c r="D1346" s="110"/>
    </row>
    <row r="1347" customFormat="false" ht="12.75" hidden="false" customHeight="false" outlineLevel="0" collapsed="false">
      <c r="D1347" s="110"/>
    </row>
    <row r="1348" customFormat="false" ht="12.75" hidden="false" customHeight="false" outlineLevel="0" collapsed="false">
      <c r="D1348" s="110"/>
    </row>
    <row r="1349" customFormat="false" ht="12.75" hidden="false" customHeight="false" outlineLevel="0" collapsed="false">
      <c r="D1349" s="110"/>
    </row>
    <row r="1350" customFormat="false" ht="12.75" hidden="false" customHeight="false" outlineLevel="0" collapsed="false">
      <c r="D1350" s="110"/>
    </row>
    <row r="1351" customFormat="false" ht="12.75" hidden="false" customHeight="false" outlineLevel="0" collapsed="false">
      <c r="D1351" s="110"/>
    </row>
    <row r="1352" customFormat="false" ht="12.75" hidden="false" customHeight="false" outlineLevel="0" collapsed="false">
      <c r="D1352" s="110"/>
    </row>
    <row r="1353" customFormat="false" ht="12.75" hidden="false" customHeight="false" outlineLevel="0" collapsed="false">
      <c r="D1353" s="110"/>
    </row>
    <row r="1354" customFormat="false" ht="12.75" hidden="false" customHeight="false" outlineLevel="0" collapsed="false">
      <c r="D1354" s="110"/>
    </row>
    <row r="1355" customFormat="false" ht="12.75" hidden="false" customHeight="false" outlineLevel="0" collapsed="false">
      <c r="D1355" s="110"/>
    </row>
    <row r="1356" customFormat="false" ht="12.75" hidden="false" customHeight="false" outlineLevel="0" collapsed="false">
      <c r="D1356" s="110"/>
    </row>
    <row r="1357" customFormat="false" ht="12.75" hidden="false" customHeight="false" outlineLevel="0" collapsed="false">
      <c r="D1357" s="110"/>
    </row>
    <row r="1358" customFormat="false" ht="12.75" hidden="false" customHeight="false" outlineLevel="0" collapsed="false">
      <c r="D1358" s="110"/>
    </row>
    <row r="1359" customFormat="false" ht="12.75" hidden="false" customHeight="false" outlineLevel="0" collapsed="false">
      <c r="D1359" s="110"/>
    </row>
    <row r="1360" customFormat="false" ht="12.75" hidden="false" customHeight="false" outlineLevel="0" collapsed="false">
      <c r="D1360" s="110"/>
    </row>
    <row r="1361" customFormat="false" ht="12.75" hidden="false" customHeight="false" outlineLevel="0" collapsed="false">
      <c r="D1361" s="110"/>
    </row>
    <row r="1362" customFormat="false" ht="12.75" hidden="false" customHeight="false" outlineLevel="0" collapsed="false">
      <c r="D1362" s="110"/>
    </row>
    <row r="1363" customFormat="false" ht="12.75" hidden="false" customHeight="false" outlineLevel="0" collapsed="false">
      <c r="D1363" s="110"/>
    </row>
    <row r="1364" customFormat="false" ht="12.75" hidden="false" customHeight="false" outlineLevel="0" collapsed="false">
      <c r="D1364" s="110"/>
    </row>
    <row r="1365" customFormat="false" ht="12.75" hidden="false" customHeight="false" outlineLevel="0" collapsed="false">
      <c r="D1365" s="110"/>
    </row>
    <row r="1366" customFormat="false" ht="12.75" hidden="false" customHeight="false" outlineLevel="0" collapsed="false">
      <c r="D1366" s="110"/>
    </row>
    <row r="1367" customFormat="false" ht="12.75" hidden="false" customHeight="false" outlineLevel="0" collapsed="false">
      <c r="D1367" s="110"/>
    </row>
    <row r="1368" customFormat="false" ht="12.75" hidden="false" customHeight="false" outlineLevel="0" collapsed="false">
      <c r="D1368" s="110"/>
    </row>
    <row r="1369" customFormat="false" ht="12.75" hidden="false" customHeight="false" outlineLevel="0" collapsed="false">
      <c r="D1369" s="110"/>
    </row>
    <row r="1370" customFormat="false" ht="12.75" hidden="false" customHeight="false" outlineLevel="0" collapsed="false">
      <c r="D1370" s="110"/>
    </row>
    <row r="1371" customFormat="false" ht="12.75" hidden="false" customHeight="false" outlineLevel="0" collapsed="false">
      <c r="D1371" s="110"/>
    </row>
    <row r="1372" customFormat="false" ht="12.75" hidden="false" customHeight="false" outlineLevel="0" collapsed="false">
      <c r="D1372" s="110"/>
    </row>
    <row r="1373" customFormat="false" ht="12.75" hidden="false" customHeight="false" outlineLevel="0" collapsed="false">
      <c r="D1373" s="110"/>
    </row>
    <row r="1374" customFormat="false" ht="12.75" hidden="false" customHeight="false" outlineLevel="0" collapsed="false">
      <c r="D1374" s="110"/>
    </row>
    <row r="1375" customFormat="false" ht="12.75" hidden="false" customHeight="false" outlineLevel="0" collapsed="false">
      <c r="D1375" s="110"/>
    </row>
    <row r="1376" customFormat="false" ht="12.75" hidden="false" customHeight="false" outlineLevel="0" collapsed="false">
      <c r="D1376" s="110"/>
    </row>
    <row r="1377" customFormat="false" ht="12.75" hidden="false" customHeight="false" outlineLevel="0" collapsed="false">
      <c r="D1377" s="110"/>
    </row>
    <row r="1378" customFormat="false" ht="12.75" hidden="false" customHeight="false" outlineLevel="0" collapsed="false">
      <c r="D1378" s="110"/>
    </row>
    <row r="1379" customFormat="false" ht="12.75" hidden="false" customHeight="false" outlineLevel="0" collapsed="false">
      <c r="D1379" s="110"/>
    </row>
    <row r="1380" customFormat="false" ht="12.75" hidden="false" customHeight="false" outlineLevel="0" collapsed="false">
      <c r="D1380" s="110"/>
    </row>
    <row r="1381" customFormat="false" ht="12.75" hidden="false" customHeight="false" outlineLevel="0" collapsed="false">
      <c r="D1381" s="110"/>
    </row>
    <row r="1382" customFormat="false" ht="12.75" hidden="false" customHeight="false" outlineLevel="0" collapsed="false">
      <c r="D1382" s="110"/>
    </row>
    <row r="1383" customFormat="false" ht="12.75" hidden="false" customHeight="false" outlineLevel="0" collapsed="false">
      <c r="D1383" s="110"/>
    </row>
    <row r="1384" customFormat="false" ht="12.75" hidden="false" customHeight="false" outlineLevel="0" collapsed="false">
      <c r="D1384" s="110"/>
    </row>
    <row r="1385" customFormat="false" ht="12.75" hidden="false" customHeight="false" outlineLevel="0" collapsed="false">
      <c r="D1385" s="110"/>
    </row>
    <row r="1386" customFormat="false" ht="12.75" hidden="false" customHeight="false" outlineLevel="0" collapsed="false">
      <c r="D1386" s="110"/>
    </row>
    <row r="1387" customFormat="false" ht="12.75" hidden="false" customHeight="false" outlineLevel="0" collapsed="false">
      <c r="D1387" s="110"/>
    </row>
    <row r="1388" customFormat="false" ht="12.75" hidden="false" customHeight="false" outlineLevel="0" collapsed="false">
      <c r="D1388" s="110"/>
    </row>
    <row r="1389" customFormat="false" ht="12.75" hidden="false" customHeight="false" outlineLevel="0" collapsed="false">
      <c r="D1389" s="110"/>
    </row>
    <row r="1390" customFormat="false" ht="12.75" hidden="false" customHeight="false" outlineLevel="0" collapsed="false">
      <c r="D1390" s="110"/>
    </row>
    <row r="1391" customFormat="false" ht="12.75" hidden="false" customHeight="false" outlineLevel="0" collapsed="false">
      <c r="D1391" s="110"/>
    </row>
    <row r="1392" customFormat="false" ht="12.75" hidden="false" customHeight="false" outlineLevel="0" collapsed="false">
      <c r="D1392" s="110"/>
    </row>
    <row r="1393" customFormat="false" ht="12.75" hidden="false" customHeight="false" outlineLevel="0" collapsed="false">
      <c r="D1393" s="110"/>
    </row>
    <row r="1394" customFormat="false" ht="12.75" hidden="false" customHeight="false" outlineLevel="0" collapsed="false">
      <c r="D1394" s="110"/>
    </row>
    <row r="1395" customFormat="false" ht="12.75" hidden="false" customHeight="false" outlineLevel="0" collapsed="false">
      <c r="D1395" s="110"/>
    </row>
    <row r="1396" customFormat="false" ht="12.75" hidden="false" customHeight="false" outlineLevel="0" collapsed="false">
      <c r="D1396" s="110"/>
    </row>
    <row r="1397" customFormat="false" ht="12.75" hidden="false" customHeight="false" outlineLevel="0" collapsed="false">
      <c r="D1397" s="110"/>
    </row>
    <row r="1398" customFormat="false" ht="12.75" hidden="false" customHeight="false" outlineLevel="0" collapsed="false">
      <c r="D1398" s="110"/>
    </row>
    <row r="1399" customFormat="false" ht="12.75" hidden="false" customHeight="false" outlineLevel="0" collapsed="false">
      <c r="D1399" s="110"/>
    </row>
    <row r="1400" customFormat="false" ht="12.75" hidden="false" customHeight="false" outlineLevel="0" collapsed="false">
      <c r="D1400" s="110"/>
    </row>
    <row r="1401" customFormat="false" ht="12.75" hidden="false" customHeight="false" outlineLevel="0" collapsed="false">
      <c r="D1401" s="110"/>
    </row>
    <row r="1402" customFormat="false" ht="12.75" hidden="false" customHeight="false" outlineLevel="0" collapsed="false">
      <c r="D1402" s="110"/>
    </row>
    <row r="1403" customFormat="false" ht="12.75" hidden="false" customHeight="false" outlineLevel="0" collapsed="false">
      <c r="D1403" s="110"/>
    </row>
    <row r="1404" customFormat="false" ht="12.75" hidden="false" customHeight="false" outlineLevel="0" collapsed="false">
      <c r="D1404" s="110"/>
    </row>
    <row r="1405" customFormat="false" ht="12.75" hidden="false" customHeight="false" outlineLevel="0" collapsed="false">
      <c r="D1405" s="110"/>
    </row>
    <row r="1406" customFormat="false" ht="12.75" hidden="false" customHeight="false" outlineLevel="0" collapsed="false">
      <c r="D1406" s="110"/>
    </row>
    <row r="1407" customFormat="false" ht="12.75" hidden="false" customHeight="false" outlineLevel="0" collapsed="false">
      <c r="D1407" s="110"/>
    </row>
    <row r="1408" customFormat="false" ht="12.75" hidden="false" customHeight="false" outlineLevel="0" collapsed="false">
      <c r="D1408" s="110"/>
    </row>
    <row r="1409" customFormat="false" ht="12.75" hidden="false" customHeight="false" outlineLevel="0" collapsed="false">
      <c r="D1409" s="110"/>
    </row>
    <row r="1410" customFormat="false" ht="12.75" hidden="false" customHeight="false" outlineLevel="0" collapsed="false">
      <c r="D1410" s="110"/>
    </row>
    <row r="1411" customFormat="false" ht="12.75" hidden="false" customHeight="false" outlineLevel="0" collapsed="false">
      <c r="D1411" s="110"/>
    </row>
    <row r="1412" customFormat="false" ht="12.75" hidden="false" customHeight="false" outlineLevel="0" collapsed="false">
      <c r="D1412" s="110"/>
    </row>
    <row r="1413" customFormat="false" ht="12.75" hidden="false" customHeight="false" outlineLevel="0" collapsed="false">
      <c r="D1413" s="110"/>
    </row>
    <row r="1414" customFormat="false" ht="12.75" hidden="false" customHeight="false" outlineLevel="0" collapsed="false">
      <c r="D1414" s="110"/>
    </row>
    <row r="1415" customFormat="false" ht="12.75" hidden="false" customHeight="false" outlineLevel="0" collapsed="false">
      <c r="D1415" s="110"/>
    </row>
    <row r="1416" customFormat="false" ht="12.75" hidden="false" customHeight="false" outlineLevel="0" collapsed="false">
      <c r="D1416" s="110"/>
    </row>
    <row r="1417" customFormat="false" ht="12.75" hidden="false" customHeight="false" outlineLevel="0" collapsed="false">
      <c r="D1417" s="110"/>
    </row>
    <row r="1418" customFormat="false" ht="12.75" hidden="false" customHeight="false" outlineLevel="0" collapsed="false">
      <c r="D1418" s="110"/>
    </row>
    <row r="1419" customFormat="false" ht="12.75" hidden="false" customHeight="false" outlineLevel="0" collapsed="false">
      <c r="D1419" s="110"/>
    </row>
    <row r="1420" customFormat="false" ht="12.75" hidden="false" customHeight="false" outlineLevel="0" collapsed="false">
      <c r="D1420" s="110"/>
    </row>
    <row r="1421" customFormat="false" ht="12.75" hidden="false" customHeight="false" outlineLevel="0" collapsed="false">
      <c r="D1421" s="110"/>
    </row>
    <row r="1422" customFormat="false" ht="12.75" hidden="false" customHeight="false" outlineLevel="0" collapsed="false">
      <c r="D1422" s="110"/>
    </row>
    <row r="1423" customFormat="false" ht="12.75" hidden="false" customHeight="false" outlineLevel="0" collapsed="false">
      <c r="D1423" s="110"/>
    </row>
    <row r="1424" customFormat="false" ht="12.75" hidden="false" customHeight="false" outlineLevel="0" collapsed="false">
      <c r="D1424" s="110"/>
    </row>
    <row r="1425" customFormat="false" ht="12.75" hidden="false" customHeight="false" outlineLevel="0" collapsed="false">
      <c r="D1425" s="110"/>
    </row>
    <row r="1426" customFormat="false" ht="12.75" hidden="false" customHeight="false" outlineLevel="0" collapsed="false">
      <c r="D1426" s="110"/>
    </row>
    <row r="1427" customFormat="false" ht="12.75" hidden="false" customHeight="false" outlineLevel="0" collapsed="false">
      <c r="D1427" s="110"/>
    </row>
    <row r="1428" customFormat="false" ht="12.75" hidden="false" customHeight="false" outlineLevel="0" collapsed="false">
      <c r="D1428" s="110"/>
    </row>
    <row r="1429" customFormat="false" ht="12.75" hidden="false" customHeight="false" outlineLevel="0" collapsed="false">
      <c r="D1429" s="110"/>
    </row>
    <row r="1430" customFormat="false" ht="12.75" hidden="false" customHeight="false" outlineLevel="0" collapsed="false">
      <c r="D1430" s="110"/>
    </row>
    <row r="1431" customFormat="false" ht="12.75" hidden="false" customHeight="false" outlineLevel="0" collapsed="false">
      <c r="D1431" s="110"/>
    </row>
    <row r="1432" customFormat="false" ht="12.75" hidden="false" customHeight="false" outlineLevel="0" collapsed="false">
      <c r="D1432" s="110"/>
    </row>
    <row r="1433" customFormat="false" ht="12.75" hidden="false" customHeight="false" outlineLevel="0" collapsed="false">
      <c r="D1433" s="110"/>
    </row>
    <row r="1434" customFormat="false" ht="12.75" hidden="false" customHeight="false" outlineLevel="0" collapsed="false">
      <c r="D1434" s="110"/>
    </row>
    <row r="1435" customFormat="false" ht="12.75" hidden="false" customHeight="false" outlineLevel="0" collapsed="false">
      <c r="D1435" s="110"/>
    </row>
    <row r="1436" customFormat="false" ht="12.75" hidden="false" customHeight="false" outlineLevel="0" collapsed="false">
      <c r="D1436" s="110"/>
    </row>
    <row r="1437" customFormat="false" ht="12.75" hidden="false" customHeight="false" outlineLevel="0" collapsed="false">
      <c r="D1437" s="110"/>
    </row>
    <row r="1438" customFormat="false" ht="12.75" hidden="false" customHeight="false" outlineLevel="0" collapsed="false">
      <c r="D1438" s="110"/>
    </row>
    <row r="1439" customFormat="false" ht="12.75" hidden="false" customHeight="false" outlineLevel="0" collapsed="false">
      <c r="D1439" s="110"/>
    </row>
    <row r="1440" customFormat="false" ht="12.75" hidden="false" customHeight="false" outlineLevel="0" collapsed="false">
      <c r="D1440" s="110"/>
    </row>
    <row r="1441" customFormat="false" ht="12.75" hidden="false" customHeight="false" outlineLevel="0" collapsed="false">
      <c r="D1441" s="110"/>
    </row>
    <row r="1442" customFormat="false" ht="12.75" hidden="false" customHeight="false" outlineLevel="0" collapsed="false">
      <c r="D1442" s="110"/>
    </row>
    <row r="1443" customFormat="false" ht="12.75" hidden="false" customHeight="false" outlineLevel="0" collapsed="false">
      <c r="D1443" s="110"/>
    </row>
    <row r="1444" customFormat="false" ht="12.75" hidden="false" customHeight="false" outlineLevel="0" collapsed="false">
      <c r="D1444" s="110"/>
    </row>
    <row r="1445" customFormat="false" ht="12.75" hidden="false" customHeight="false" outlineLevel="0" collapsed="false">
      <c r="D1445" s="110"/>
    </row>
    <row r="1446" customFormat="false" ht="12.75" hidden="false" customHeight="false" outlineLevel="0" collapsed="false">
      <c r="D1446" s="110"/>
    </row>
    <row r="1447" customFormat="false" ht="12.75" hidden="false" customHeight="false" outlineLevel="0" collapsed="false">
      <c r="D1447" s="110"/>
    </row>
    <row r="1448" customFormat="false" ht="12.75" hidden="false" customHeight="false" outlineLevel="0" collapsed="false">
      <c r="D1448" s="110"/>
    </row>
    <row r="1449" customFormat="false" ht="12.75" hidden="false" customHeight="false" outlineLevel="0" collapsed="false">
      <c r="D1449" s="110"/>
    </row>
    <row r="1450" customFormat="false" ht="12.75" hidden="false" customHeight="false" outlineLevel="0" collapsed="false">
      <c r="D1450" s="110"/>
    </row>
    <row r="1451" customFormat="false" ht="12.75" hidden="false" customHeight="false" outlineLevel="0" collapsed="false">
      <c r="D1451" s="110"/>
    </row>
    <row r="1452" customFormat="false" ht="12.75" hidden="false" customHeight="false" outlineLevel="0" collapsed="false">
      <c r="D1452" s="110"/>
    </row>
    <row r="1453" customFormat="false" ht="12.75" hidden="false" customHeight="false" outlineLevel="0" collapsed="false">
      <c r="D1453" s="110"/>
    </row>
    <row r="1454" customFormat="false" ht="12.75" hidden="false" customHeight="false" outlineLevel="0" collapsed="false">
      <c r="D1454" s="110"/>
    </row>
    <row r="1455" customFormat="false" ht="12.75" hidden="false" customHeight="false" outlineLevel="0" collapsed="false">
      <c r="D1455" s="110"/>
    </row>
    <row r="1456" customFormat="false" ht="12.75" hidden="false" customHeight="false" outlineLevel="0" collapsed="false">
      <c r="D1456" s="110"/>
    </row>
    <row r="1457" customFormat="false" ht="12.75" hidden="false" customHeight="false" outlineLevel="0" collapsed="false">
      <c r="D1457" s="110"/>
    </row>
    <row r="1458" customFormat="false" ht="12.75" hidden="false" customHeight="false" outlineLevel="0" collapsed="false">
      <c r="D1458" s="110"/>
    </row>
    <row r="1459" customFormat="false" ht="12.75" hidden="false" customHeight="false" outlineLevel="0" collapsed="false">
      <c r="D1459" s="110"/>
    </row>
    <row r="1460" customFormat="false" ht="12.75" hidden="false" customHeight="false" outlineLevel="0" collapsed="false">
      <c r="D1460" s="110"/>
    </row>
    <row r="1461" customFormat="false" ht="12.75" hidden="false" customHeight="false" outlineLevel="0" collapsed="false">
      <c r="D1461" s="110"/>
    </row>
    <row r="1462" customFormat="false" ht="12.75" hidden="false" customHeight="false" outlineLevel="0" collapsed="false">
      <c r="D1462" s="110"/>
    </row>
    <row r="1463" customFormat="false" ht="12.75" hidden="false" customHeight="false" outlineLevel="0" collapsed="false">
      <c r="D1463" s="110"/>
    </row>
    <row r="1464" customFormat="false" ht="12.75" hidden="false" customHeight="false" outlineLevel="0" collapsed="false">
      <c r="D1464" s="110"/>
    </row>
    <row r="1465" customFormat="false" ht="12.75" hidden="false" customHeight="false" outlineLevel="0" collapsed="false">
      <c r="D1465" s="110"/>
    </row>
    <row r="1466" customFormat="false" ht="12.75" hidden="false" customHeight="false" outlineLevel="0" collapsed="false">
      <c r="D1466" s="110"/>
    </row>
    <row r="1467" customFormat="false" ht="12.75" hidden="false" customHeight="false" outlineLevel="0" collapsed="false">
      <c r="D1467" s="110"/>
    </row>
    <row r="1468" customFormat="false" ht="12.75" hidden="false" customHeight="false" outlineLevel="0" collapsed="false">
      <c r="D1468" s="110"/>
    </row>
    <row r="1469" customFormat="false" ht="12.75" hidden="false" customHeight="false" outlineLevel="0" collapsed="false">
      <c r="D1469" s="110"/>
    </row>
    <row r="1470" customFormat="false" ht="12.75" hidden="false" customHeight="false" outlineLevel="0" collapsed="false">
      <c r="D1470" s="110"/>
    </row>
    <row r="1471" customFormat="false" ht="12.75" hidden="false" customHeight="false" outlineLevel="0" collapsed="false">
      <c r="D1471" s="110"/>
    </row>
    <row r="1472" customFormat="false" ht="12.75" hidden="false" customHeight="false" outlineLevel="0" collapsed="false">
      <c r="D1472" s="110"/>
    </row>
    <row r="1473" customFormat="false" ht="12.75" hidden="false" customHeight="false" outlineLevel="0" collapsed="false">
      <c r="D1473" s="110"/>
    </row>
    <row r="1474" customFormat="false" ht="12.75" hidden="false" customHeight="false" outlineLevel="0" collapsed="false">
      <c r="D1474" s="110"/>
    </row>
    <row r="1475" customFormat="false" ht="12.75" hidden="false" customHeight="false" outlineLevel="0" collapsed="false">
      <c r="D1475" s="110"/>
    </row>
    <row r="1476" customFormat="false" ht="12.75" hidden="false" customHeight="false" outlineLevel="0" collapsed="false">
      <c r="D1476" s="110"/>
    </row>
    <row r="1477" customFormat="false" ht="12.75" hidden="false" customHeight="false" outlineLevel="0" collapsed="false">
      <c r="D1477" s="110"/>
    </row>
    <row r="1478" customFormat="false" ht="12.75" hidden="false" customHeight="false" outlineLevel="0" collapsed="false">
      <c r="D1478" s="110"/>
    </row>
    <row r="1479" customFormat="false" ht="12.75" hidden="false" customHeight="false" outlineLevel="0" collapsed="false">
      <c r="D1479" s="110"/>
    </row>
    <row r="1480" customFormat="false" ht="12.75" hidden="false" customHeight="false" outlineLevel="0" collapsed="false">
      <c r="D1480" s="110"/>
    </row>
    <row r="1481" customFormat="false" ht="12.75" hidden="false" customHeight="false" outlineLevel="0" collapsed="false">
      <c r="D1481" s="110"/>
    </row>
    <row r="1482" customFormat="false" ht="12.75" hidden="false" customHeight="false" outlineLevel="0" collapsed="false">
      <c r="D1482" s="110"/>
    </row>
    <row r="1483" customFormat="false" ht="12.75" hidden="false" customHeight="false" outlineLevel="0" collapsed="false">
      <c r="D1483" s="110"/>
    </row>
    <row r="1484" customFormat="false" ht="12.75" hidden="false" customHeight="false" outlineLevel="0" collapsed="false">
      <c r="D1484" s="110"/>
    </row>
    <row r="1485" customFormat="false" ht="12.75" hidden="false" customHeight="false" outlineLevel="0" collapsed="false">
      <c r="D1485" s="110"/>
    </row>
    <row r="1486" customFormat="false" ht="12.75" hidden="false" customHeight="false" outlineLevel="0" collapsed="false">
      <c r="D1486" s="110"/>
    </row>
    <row r="1487" customFormat="false" ht="12.75" hidden="false" customHeight="false" outlineLevel="0" collapsed="false">
      <c r="D1487" s="110"/>
    </row>
    <row r="1488" customFormat="false" ht="12.75" hidden="false" customHeight="false" outlineLevel="0" collapsed="false">
      <c r="D1488" s="110"/>
    </row>
    <row r="1489" customFormat="false" ht="12.75" hidden="false" customHeight="false" outlineLevel="0" collapsed="false">
      <c r="D1489" s="110"/>
    </row>
    <row r="1490" customFormat="false" ht="12.75" hidden="false" customHeight="false" outlineLevel="0" collapsed="false">
      <c r="D1490" s="110"/>
    </row>
    <row r="1491" customFormat="false" ht="12.75" hidden="false" customHeight="false" outlineLevel="0" collapsed="false">
      <c r="D1491" s="110"/>
    </row>
    <row r="1492" customFormat="false" ht="12.75" hidden="false" customHeight="false" outlineLevel="0" collapsed="false">
      <c r="D1492" s="110"/>
    </row>
    <row r="1493" customFormat="false" ht="12.75" hidden="false" customHeight="false" outlineLevel="0" collapsed="false">
      <c r="D1493" s="110"/>
    </row>
    <row r="1494" customFormat="false" ht="12.75" hidden="false" customHeight="false" outlineLevel="0" collapsed="false">
      <c r="D1494" s="110"/>
    </row>
    <row r="1495" customFormat="false" ht="12.75" hidden="false" customHeight="false" outlineLevel="0" collapsed="false">
      <c r="D1495" s="110"/>
    </row>
    <row r="1496" customFormat="false" ht="12.75" hidden="false" customHeight="false" outlineLevel="0" collapsed="false">
      <c r="D1496" s="110"/>
    </row>
    <row r="1497" customFormat="false" ht="12.75" hidden="false" customHeight="false" outlineLevel="0" collapsed="false">
      <c r="D1497" s="110"/>
    </row>
    <row r="1498" customFormat="false" ht="12.75" hidden="false" customHeight="false" outlineLevel="0" collapsed="false">
      <c r="D1498" s="110"/>
    </row>
    <row r="1499" customFormat="false" ht="12.75" hidden="false" customHeight="false" outlineLevel="0" collapsed="false">
      <c r="D1499" s="110"/>
    </row>
    <row r="1500" customFormat="false" ht="12.75" hidden="false" customHeight="false" outlineLevel="0" collapsed="false">
      <c r="D1500" s="110"/>
    </row>
    <row r="1501" customFormat="false" ht="12.75" hidden="false" customHeight="false" outlineLevel="0" collapsed="false">
      <c r="D1501" s="110"/>
    </row>
    <row r="1502" customFormat="false" ht="12.75" hidden="false" customHeight="false" outlineLevel="0" collapsed="false">
      <c r="D1502" s="110"/>
    </row>
    <row r="1503" customFormat="false" ht="12.75" hidden="false" customHeight="false" outlineLevel="0" collapsed="false">
      <c r="D1503" s="110"/>
    </row>
    <row r="1504" customFormat="false" ht="12.75" hidden="false" customHeight="false" outlineLevel="0" collapsed="false">
      <c r="D1504" s="110"/>
    </row>
    <row r="1505" customFormat="false" ht="12.75" hidden="false" customHeight="false" outlineLevel="0" collapsed="false">
      <c r="D1505" s="110"/>
    </row>
    <row r="1506" customFormat="false" ht="12.75" hidden="false" customHeight="false" outlineLevel="0" collapsed="false">
      <c r="D1506" s="110"/>
    </row>
    <row r="1507" customFormat="false" ht="12.75" hidden="false" customHeight="false" outlineLevel="0" collapsed="false">
      <c r="D1507" s="110"/>
    </row>
    <row r="1508" customFormat="false" ht="12.75" hidden="false" customHeight="false" outlineLevel="0" collapsed="false">
      <c r="D1508" s="110"/>
    </row>
    <row r="1509" customFormat="false" ht="12.75" hidden="false" customHeight="false" outlineLevel="0" collapsed="false">
      <c r="D1509" s="110"/>
    </row>
    <row r="1510" customFormat="false" ht="12.75" hidden="false" customHeight="false" outlineLevel="0" collapsed="false">
      <c r="D1510" s="110"/>
    </row>
    <row r="1511" customFormat="false" ht="12.75" hidden="false" customHeight="false" outlineLevel="0" collapsed="false">
      <c r="D1511" s="110"/>
    </row>
    <row r="1512" customFormat="false" ht="12.75" hidden="false" customHeight="false" outlineLevel="0" collapsed="false">
      <c r="D1512" s="110"/>
    </row>
    <row r="1513" customFormat="false" ht="12.75" hidden="false" customHeight="false" outlineLevel="0" collapsed="false">
      <c r="D1513" s="110"/>
    </row>
    <row r="1514" customFormat="false" ht="12.75" hidden="false" customHeight="false" outlineLevel="0" collapsed="false">
      <c r="D1514" s="110"/>
    </row>
    <row r="1515" customFormat="false" ht="12.75" hidden="false" customHeight="false" outlineLevel="0" collapsed="false">
      <c r="D1515" s="110"/>
    </row>
    <row r="1516" customFormat="false" ht="12.75" hidden="false" customHeight="false" outlineLevel="0" collapsed="false">
      <c r="D1516" s="110"/>
    </row>
    <row r="1517" customFormat="false" ht="12.75" hidden="false" customHeight="false" outlineLevel="0" collapsed="false">
      <c r="D1517" s="110"/>
    </row>
    <row r="1518" customFormat="false" ht="12.75" hidden="false" customHeight="false" outlineLevel="0" collapsed="false">
      <c r="D1518" s="110"/>
    </row>
    <row r="1519" customFormat="false" ht="12.75" hidden="false" customHeight="false" outlineLevel="0" collapsed="false">
      <c r="D1519" s="110"/>
    </row>
    <row r="1520" customFormat="false" ht="12.75" hidden="false" customHeight="false" outlineLevel="0" collapsed="false">
      <c r="D1520" s="110"/>
    </row>
    <row r="1521" customFormat="false" ht="12.75" hidden="false" customHeight="false" outlineLevel="0" collapsed="false">
      <c r="D1521" s="110"/>
    </row>
    <row r="1522" customFormat="false" ht="12.75" hidden="false" customHeight="false" outlineLevel="0" collapsed="false">
      <c r="D1522" s="110"/>
    </row>
    <row r="1523" customFormat="false" ht="12.75" hidden="false" customHeight="false" outlineLevel="0" collapsed="false">
      <c r="D1523" s="110"/>
    </row>
    <row r="1524" customFormat="false" ht="12.75" hidden="false" customHeight="false" outlineLevel="0" collapsed="false">
      <c r="D1524" s="110"/>
    </row>
    <row r="1525" customFormat="false" ht="12.75" hidden="false" customHeight="false" outlineLevel="0" collapsed="false">
      <c r="D1525" s="110"/>
    </row>
    <row r="1526" customFormat="false" ht="12.75" hidden="false" customHeight="false" outlineLevel="0" collapsed="false">
      <c r="D1526" s="110"/>
    </row>
    <row r="1527" customFormat="false" ht="12.75" hidden="false" customHeight="false" outlineLevel="0" collapsed="false">
      <c r="D1527" s="110"/>
    </row>
    <row r="1528" customFormat="false" ht="12.75" hidden="false" customHeight="false" outlineLevel="0" collapsed="false">
      <c r="D1528" s="110"/>
    </row>
    <row r="1529" customFormat="false" ht="12.75" hidden="false" customHeight="false" outlineLevel="0" collapsed="false">
      <c r="D1529" s="110"/>
    </row>
    <row r="1530" customFormat="false" ht="12.75" hidden="false" customHeight="false" outlineLevel="0" collapsed="false">
      <c r="D1530" s="110"/>
    </row>
    <row r="1531" customFormat="false" ht="12.75" hidden="false" customHeight="false" outlineLevel="0" collapsed="false">
      <c r="D1531" s="110"/>
    </row>
    <row r="1532" customFormat="false" ht="12.75" hidden="false" customHeight="false" outlineLevel="0" collapsed="false">
      <c r="D1532" s="110"/>
    </row>
    <row r="1533" customFormat="false" ht="12.75" hidden="false" customHeight="false" outlineLevel="0" collapsed="false">
      <c r="D1533" s="110"/>
    </row>
    <row r="1534" customFormat="false" ht="12.75" hidden="false" customHeight="false" outlineLevel="0" collapsed="false">
      <c r="D1534" s="110"/>
    </row>
    <row r="1535" customFormat="false" ht="12.75" hidden="false" customHeight="false" outlineLevel="0" collapsed="false">
      <c r="D1535" s="110"/>
    </row>
    <row r="1536" customFormat="false" ht="12.75" hidden="false" customHeight="false" outlineLevel="0" collapsed="false">
      <c r="D1536" s="110"/>
    </row>
    <row r="1537" customFormat="false" ht="12.75" hidden="false" customHeight="false" outlineLevel="0" collapsed="false">
      <c r="D1537" s="110"/>
    </row>
    <row r="1538" customFormat="false" ht="12.75" hidden="false" customHeight="false" outlineLevel="0" collapsed="false">
      <c r="D1538" s="110"/>
    </row>
    <row r="1539" customFormat="false" ht="12.75" hidden="false" customHeight="false" outlineLevel="0" collapsed="false">
      <c r="D1539" s="110"/>
    </row>
    <row r="1540" customFormat="false" ht="12.75" hidden="false" customHeight="false" outlineLevel="0" collapsed="false">
      <c r="D1540" s="110"/>
    </row>
    <row r="1541" customFormat="false" ht="12.75" hidden="false" customHeight="false" outlineLevel="0" collapsed="false">
      <c r="D1541" s="110"/>
    </row>
    <row r="1542" customFormat="false" ht="12.75" hidden="false" customHeight="false" outlineLevel="0" collapsed="false">
      <c r="D1542" s="110"/>
    </row>
    <row r="1543" customFormat="false" ht="12.75" hidden="false" customHeight="false" outlineLevel="0" collapsed="false">
      <c r="D1543" s="110"/>
    </row>
    <row r="1544" customFormat="false" ht="12.75" hidden="false" customHeight="false" outlineLevel="0" collapsed="false">
      <c r="D1544" s="110"/>
    </row>
    <row r="1545" customFormat="false" ht="12.75" hidden="false" customHeight="false" outlineLevel="0" collapsed="false">
      <c r="D1545" s="110"/>
    </row>
    <row r="1546" customFormat="false" ht="12.75" hidden="false" customHeight="false" outlineLevel="0" collapsed="false">
      <c r="D1546" s="110"/>
    </row>
    <row r="1547" customFormat="false" ht="12.75" hidden="false" customHeight="false" outlineLevel="0" collapsed="false">
      <c r="D1547" s="110"/>
    </row>
    <row r="1548" customFormat="false" ht="12.75" hidden="false" customHeight="false" outlineLevel="0" collapsed="false">
      <c r="D1548" s="110"/>
    </row>
    <row r="1549" customFormat="false" ht="12.75" hidden="false" customHeight="false" outlineLevel="0" collapsed="false">
      <c r="D1549" s="110"/>
    </row>
    <row r="1550" customFormat="false" ht="12.75" hidden="false" customHeight="false" outlineLevel="0" collapsed="false">
      <c r="D1550" s="110"/>
    </row>
    <row r="1551" customFormat="false" ht="12.75" hidden="false" customHeight="false" outlineLevel="0" collapsed="false">
      <c r="D1551" s="110"/>
    </row>
    <row r="1552" customFormat="false" ht="12.75" hidden="false" customHeight="false" outlineLevel="0" collapsed="false">
      <c r="D1552" s="110"/>
    </row>
    <row r="1553" customFormat="false" ht="12.75" hidden="false" customHeight="false" outlineLevel="0" collapsed="false">
      <c r="D1553" s="110"/>
    </row>
    <row r="1554" customFormat="false" ht="12.75" hidden="false" customHeight="false" outlineLevel="0" collapsed="false">
      <c r="D1554" s="110"/>
    </row>
    <row r="1555" customFormat="false" ht="12.75" hidden="false" customHeight="false" outlineLevel="0" collapsed="false">
      <c r="D1555" s="110"/>
    </row>
    <row r="1556" customFormat="false" ht="12.75" hidden="false" customHeight="false" outlineLevel="0" collapsed="false">
      <c r="D1556" s="110"/>
    </row>
    <row r="1557" customFormat="false" ht="12.75" hidden="false" customHeight="false" outlineLevel="0" collapsed="false">
      <c r="D1557" s="110"/>
    </row>
    <row r="1558" customFormat="false" ht="12.75" hidden="false" customHeight="false" outlineLevel="0" collapsed="false">
      <c r="D1558" s="110"/>
    </row>
    <row r="1559" customFormat="false" ht="12.75" hidden="false" customHeight="false" outlineLevel="0" collapsed="false">
      <c r="D1559" s="110"/>
    </row>
    <row r="1560" customFormat="false" ht="12.75" hidden="false" customHeight="false" outlineLevel="0" collapsed="false">
      <c r="D1560" s="110"/>
    </row>
    <row r="1561" customFormat="false" ht="12.75" hidden="false" customHeight="false" outlineLevel="0" collapsed="false">
      <c r="D1561" s="110"/>
    </row>
    <row r="1562" customFormat="false" ht="12.75" hidden="false" customHeight="false" outlineLevel="0" collapsed="false">
      <c r="D1562" s="110"/>
    </row>
    <row r="1563" customFormat="false" ht="12.75" hidden="false" customHeight="false" outlineLevel="0" collapsed="false">
      <c r="D1563" s="110"/>
    </row>
    <row r="1564" customFormat="false" ht="12.75" hidden="false" customHeight="false" outlineLevel="0" collapsed="false">
      <c r="D1564" s="110"/>
    </row>
    <row r="1565" customFormat="false" ht="12.75" hidden="false" customHeight="false" outlineLevel="0" collapsed="false">
      <c r="D1565" s="110"/>
    </row>
    <row r="1566" customFormat="false" ht="12.75" hidden="false" customHeight="false" outlineLevel="0" collapsed="false">
      <c r="D1566" s="110"/>
    </row>
    <row r="1567" customFormat="false" ht="12.75" hidden="false" customHeight="false" outlineLevel="0" collapsed="false">
      <c r="D1567" s="110"/>
    </row>
    <row r="1568" customFormat="false" ht="12.75" hidden="false" customHeight="false" outlineLevel="0" collapsed="false">
      <c r="D1568" s="110"/>
    </row>
    <row r="1569" customFormat="false" ht="12.75" hidden="false" customHeight="false" outlineLevel="0" collapsed="false">
      <c r="D1569" s="110"/>
    </row>
    <row r="1570" customFormat="false" ht="12.75" hidden="false" customHeight="false" outlineLevel="0" collapsed="false">
      <c r="D1570" s="110"/>
    </row>
    <row r="1571" customFormat="false" ht="12.75" hidden="false" customHeight="false" outlineLevel="0" collapsed="false">
      <c r="D1571" s="110"/>
    </row>
    <row r="1572" customFormat="false" ht="12.75" hidden="false" customHeight="false" outlineLevel="0" collapsed="false">
      <c r="D1572" s="110"/>
    </row>
    <row r="1573" customFormat="false" ht="12.75" hidden="false" customHeight="false" outlineLevel="0" collapsed="false">
      <c r="D1573" s="110"/>
    </row>
    <row r="1574" customFormat="false" ht="12.75" hidden="false" customHeight="false" outlineLevel="0" collapsed="false">
      <c r="D1574" s="110"/>
    </row>
    <row r="1575" customFormat="false" ht="12.75" hidden="false" customHeight="false" outlineLevel="0" collapsed="false">
      <c r="D1575" s="110"/>
    </row>
    <row r="1576" customFormat="false" ht="12.75" hidden="false" customHeight="false" outlineLevel="0" collapsed="false">
      <c r="D1576" s="110"/>
    </row>
    <row r="1577" customFormat="false" ht="12.75" hidden="false" customHeight="false" outlineLevel="0" collapsed="false">
      <c r="D1577" s="110"/>
    </row>
    <row r="1578" customFormat="false" ht="12.75" hidden="false" customHeight="false" outlineLevel="0" collapsed="false">
      <c r="D1578" s="110"/>
    </row>
    <row r="1579" customFormat="false" ht="12.75" hidden="false" customHeight="false" outlineLevel="0" collapsed="false">
      <c r="D1579" s="110"/>
    </row>
    <row r="1580" customFormat="false" ht="12.75" hidden="false" customHeight="false" outlineLevel="0" collapsed="false">
      <c r="D1580" s="110"/>
    </row>
    <row r="1581" customFormat="false" ht="12.75" hidden="false" customHeight="false" outlineLevel="0" collapsed="false">
      <c r="D1581" s="110"/>
    </row>
    <row r="1582" customFormat="false" ht="12.75" hidden="false" customHeight="false" outlineLevel="0" collapsed="false">
      <c r="D1582" s="110"/>
    </row>
    <row r="1583" customFormat="false" ht="12.75" hidden="false" customHeight="false" outlineLevel="0" collapsed="false">
      <c r="D1583" s="110"/>
    </row>
    <row r="1584" customFormat="false" ht="12.75" hidden="false" customHeight="false" outlineLevel="0" collapsed="false">
      <c r="D1584" s="110"/>
    </row>
    <row r="1585" customFormat="false" ht="12.75" hidden="false" customHeight="false" outlineLevel="0" collapsed="false">
      <c r="D1585" s="110"/>
    </row>
    <row r="1586" customFormat="false" ht="12.75" hidden="false" customHeight="false" outlineLevel="0" collapsed="false">
      <c r="D1586" s="110"/>
    </row>
    <row r="1587" customFormat="false" ht="12.75" hidden="false" customHeight="false" outlineLevel="0" collapsed="false">
      <c r="D1587" s="110"/>
    </row>
    <row r="1588" customFormat="false" ht="12.75" hidden="false" customHeight="false" outlineLevel="0" collapsed="false">
      <c r="D1588" s="110"/>
    </row>
    <row r="1589" customFormat="false" ht="12.75" hidden="false" customHeight="false" outlineLevel="0" collapsed="false">
      <c r="D1589" s="110"/>
    </row>
    <row r="1590" customFormat="false" ht="12.75" hidden="false" customHeight="false" outlineLevel="0" collapsed="false">
      <c r="D1590" s="110"/>
    </row>
    <row r="1591" customFormat="false" ht="12.75" hidden="false" customHeight="false" outlineLevel="0" collapsed="false">
      <c r="D1591" s="110"/>
    </row>
    <row r="1592" customFormat="false" ht="12.75" hidden="false" customHeight="false" outlineLevel="0" collapsed="false">
      <c r="D1592" s="110"/>
    </row>
    <row r="1593" customFormat="false" ht="12.75" hidden="false" customHeight="false" outlineLevel="0" collapsed="false">
      <c r="D1593" s="110"/>
    </row>
    <row r="1594" customFormat="false" ht="12.75" hidden="false" customHeight="false" outlineLevel="0" collapsed="false">
      <c r="D1594" s="110"/>
    </row>
    <row r="1595" customFormat="false" ht="12.75" hidden="false" customHeight="false" outlineLevel="0" collapsed="false">
      <c r="D1595" s="110"/>
    </row>
    <row r="1596" customFormat="false" ht="12.75" hidden="false" customHeight="false" outlineLevel="0" collapsed="false">
      <c r="D1596" s="110"/>
    </row>
    <row r="1597" customFormat="false" ht="12.75" hidden="false" customHeight="false" outlineLevel="0" collapsed="false">
      <c r="D1597" s="110"/>
    </row>
    <row r="1598" customFormat="false" ht="12.75" hidden="false" customHeight="false" outlineLevel="0" collapsed="false">
      <c r="D1598" s="110"/>
    </row>
    <row r="1599" customFormat="false" ht="12.75" hidden="false" customHeight="false" outlineLevel="0" collapsed="false">
      <c r="D1599" s="110"/>
    </row>
    <row r="1600" customFormat="false" ht="12.75" hidden="false" customHeight="false" outlineLevel="0" collapsed="false">
      <c r="D1600" s="110"/>
    </row>
    <row r="1601" customFormat="false" ht="12.75" hidden="false" customHeight="false" outlineLevel="0" collapsed="false">
      <c r="D1601" s="110"/>
    </row>
    <row r="1602" customFormat="false" ht="12.75" hidden="false" customHeight="false" outlineLevel="0" collapsed="false">
      <c r="D1602" s="110"/>
    </row>
    <row r="1603" customFormat="false" ht="12.75" hidden="false" customHeight="false" outlineLevel="0" collapsed="false">
      <c r="D1603" s="110"/>
    </row>
    <row r="1604" customFormat="false" ht="12.75" hidden="false" customHeight="false" outlineLevel="0" collapsed="false">
      <c r="D1604" s="110"/>
    </row>
    <row r="1605" customFormat="false" ht="12.75" hidden="false" customHeight="false" outlineLevel="0" collapsed="false">
      <c r="D1605" s="110"/>
    </row>
    <row r="1606" customFormat="false" ht="12.75" hidden="false" customHeight="false" outlineLevel="0" collapsed="false">
      <c r="D1606" s="110"/>
    </row>
    <row r="1607" customFormat="false" ht="12.75" hidden="false" customHeight="false" outlineLevel="0" collapsed="false">
      <c r="D1607" s="110"/>
    </row>
    <row r="1608" customFormat="false" ht="12.75" hidden="false" customHeight="false" outlineLevel="0" collapsed="false">
      <c r="D1608" s="110"/>
    </row>
    <row r="1609" customFormat="false" ht="12.75" hidden="false" customHeight="false" outlineLevel="0" collapsed="false">
      <c r="D1609" s="110"/>
    </row>
    <row r="1610" customFormat="false" ht="12.75" hidden="false" customHeight="false" outlineLevel="0" collapsed="false">
      <c r="D1610" s="110"/>
    </row>
    <row r="1611" customFormat="false" ht="12.75" hidden="false" customHeight="false" outlineLevel="0" collapsed="false">
      <c r="D1611" s="110"/>
    </row>
    <row r="1612" customFormat="false" ht="12.75" hidden="false" customHeight="false" outlineLevel="0" collapsed="false">
      <c r="D1612" s="110"/>
    </row>
    <row r="1613" customFormat="false" ht="12.75" hidden="false" customHeight="false" outlineLevel="0" collapsed="false">
      <c r="D1613" s="110"/>
    </row>
    <row r="1614" customFormat="false" ht="12.75" hidden="false" customHeight="false" outlineLevel="0" collapsed="false">
      <c r="D1614" s="110"/>
    </row>
    <row r="1615" customFormat="false" ht="12.75" hidden="false" customHeight="false" outlineLevel="0" collapsed="false">
      <c r="D1615" s="110"/>
    </row>
    <row r="1616" customFormat="false" ht="12.75" hidden="false" customHeight="false" outlineLevel="0" collapsed="false">
      <c r="D1616" s="110"/>
    </row>
    <row r="1617" customFormat="false" ht="12.75" hidden="false" customHeight="false" outlineLevel="0" collapsed="false">
      <c r="D1617" s="110"/>
    </row>
    <row r="1618" customFormat="false" ht="12.75" hidden="false" customHeight="false" outlineLevel="0" collapsed="false">
      <c r="D1618" s="110"/>
    </row>
    <row r="1619" customFormat="false" ht="12.75" hidden="false" customHeight="false" outlineLevel="0" collapsed="false">
      <c r="D1619" s="110"/>
    </row>
    <row r="1620" customFormat="false" ht="12.75" hidden="false" customHeight="false" outlineLevel="0" collapsed="false">
      <c r="D1620" s="110"/>
    </row>
    <row r="1621" customFormat="false" ht="12.75" hidden="false" customHeight="false" outlineLevel="0" collapsed="false">
      <c r="D1621" s="110"/>
    </row>
    <row r="1622" customFormat="false" ht="12.75" hidden="false" customHeight="false" outlineLevel="0" collapsed="false">
      <c r="D1622" s="110"/>
    </row>
    <row r="1623" customFormat="false" ht="12.75" hidden="false" customHeight="false" outlineLevel="0" collapsed="false">
      <c r="D1623" s="110"/>
    </row>
    <row r="1624" customFormat="false" ht="12.75" hidden="false" customHeight="false" outlineLevel="0" collapsed="false">
      <c r="D1624" s="110"/>
    </row>
    <row r="1625" customFormat="false" ht="12.75" hidden="false" customHeight="false" outlineLevel="0" collapsed="false">
      <c r="D1625" s="110"/>
    </row>
    <row r="1626" customFormat="false" ht="12.75" hidden="false" customHeight="false" outlineLevel="0" collapsed="false">
      <c r="D1626" s="110"/>
    </row>
    <row r="1627" customFormat="false" ht="12.75" hidden="false" customHeight="false" outlineLevel="0" collapsed="false">
      <c r="D1627" s="110"/>
    </row>
    <row r="1628" customFormat="false" ht="12.75" hidden="false" customHeight="false" outlineLevel="0" collapsed="false">
      <c r="D1628" s="110"/>
    </row>
    <row r="1629" customFormat="false" ht="12.75" hidden="false" customHeight="false" outlineLevel="0" collapsed="false">
      <c r="D1629" s="110"/>
    </row>
    <row r="1630" customFormat="false" ht="12.75" hidden="false" customHeight="false" outlineLevel="0" collapsed="false">
      <c r="D1630" s="110"/>
    </row>
    <row r="1631" customFormat="false" ht="12.75" hidden="false" customHeight="false" outlineLevel="0" collapsed="false">
      <c r="D1631" s="110"/>
    </row>
    <row r="1632" customFormat="false" ht="12.75" hidden="false" customHeight="false" outlineLevel="0" collapsed="false">
      <c r="D1632" s="110"/>
    </row>
    <row r="1633" customFormat="false" ht="12.75" hidden="false" customHeight="false" outlineLevel="0" collapsed="false">
      <c r="D1633" s="110"/>
    </row>
    <row r="1634" customFormat="false" ht="12.75" hidden="false" customHeight="false" outlineLevel="0" collapsed="false">
      <c r="D1634" s="110"/>
    </row>
    <row r="1635" customFormat="false" ht="12.75" hidden="false" customHeight="false" outlineLevel="0" collapsed="false">
      <c r="D1635" s="110"/>
    </row>
    <row r="1636" customFormat="false" ht="12.75" hidden="false" customHeight="false" outlineLevel="0" collapsed="false">
      <c r="D1636" s="110"/>
    </row>
    <row r="1637" customFormat="false" ht="12.75" hidden="false" customHeight="false" outlineLevel="0" collapsed="false">
      <c r="D1637" s="110"/>
    </row>
    <row r="1638" customFormat="false" ht="12.75" hidden="false" customHeight="false" outlineLevel="0" collapsed="false">
      <c r="D1638" s="110"/>
    </row>
    <row r="1639" customFormat="false" ht="12.75" hidden="false" customHeight="false" outlineLevel="0" collapsed="false">
      <c r="D1639" s="110"/>
    </row>
    <row r="1640" customFormat="false" ht="12.75" hidden="false" customHeight="false" outlineLevel="0" collapsed="false">
      <c r="D1640" s="110"/>
    </row>
    <row r="1641" customFormat="false" ht="12.75" hidden="false" customHeight="false" outlineLevel="0" collapsed="false">
      <c r="D1641" s="110"/>
    </row>
    <row r="1642" customFormat="false" ht="12.75" hidden="false" customHeight="false" outlineLevel="0" collapsed="false">
      <c r="D1642" s="110"/>
    </row>
    <row r="1643" customFormat="false" ht="12.75" hidden="false" customHeight="false" outlineLevel="0" collapsed="false">
      <c r="D1643" s="110"/>
    </row>
    <row r="1644" customFormat="false" ht="12.75" hidden="false" customHeight="false" outlineLevel="0" collapsed="false">
      <c r="D1644" s="110"/>
    </row>
    <row r="1645" customFormat="false" ht="12.75" hidden="false" customHeight="false" outlineLevel="0" collapsed="false">
      <c r="D1645" s="110"/>
    </row>
    <row r="1646" customFormat="false" ht="12.75" hidden="false" customHeight="false" outlineLevel="0" collapsed="false">
      <c r="D1646" s="110"/>
    </row>
    <row r="1647" customFormat="false" ht="12.75" hidden="false" customHeight="false" outlineLevel="0" collapsed="false">
      <c r="D1647" s="110"/>
    </row>
    <row r="1648" customFormat="false" ht="12.75" hidden="false" customHeight="false" outlineLevel="0" collapsed="false">
      <c r="D1648" s="110"/>
    </row>
    <row r="1649" customFormat="false" ht="12.75" hidden="false" customHeight="false" outlineLevel="0" collapsed="false">
      <c r="D1649" s="110"/>
    </row>
    <row r="1650" customFormat="false" ht="12.75" hidden="false" customHeight="false" outlineLevel="0" collapsed="false">
      <c r="D1650" s="110"/>
    </row>
    <row r="1651" customFormat="false" ht="12.75" hidden="false" customHeight="false" outlineLevel="0" collapsed="false">
      <c r="D1651" s="110"/>
    </row>
    <row r="1652" customFormat="false" ht="12.75" hidden="false" customHeight="false" outlineLevel="0" collapsed="false">
      <c r="D1652" s="110"/>
    </row>
    <row r="1653" customFormat="false" ht="12.75" hidden="false" customHeight="false" outlineLevel="0" collapsed="false">
      <c r="D1653" s="110"/>
    </row>
    <row r="1654" customFormat="false" ht="12.75" hidden="false" customHeight="false" outlineLevel="0" collapsed="false">
      <c r="D1654" s="110"/>
    </row>
    <row r="1655" customFormat="false" ht="12.75" hidden="false" customHeight="false" outlineLevel="0" collapsed="false">
      <c r="D1655" s="110"/>
    </row>
    <row r="1656" customFormat="false" ht="12.75" hidden="false" customHeight="false" outlineLevel="0" collapsed="false">
      <c r="D1656" s="110"/>
    </row>
    <row r="1657" customFormat="false" ht="12.75" hidden="false" customHeight="false" outlineLevel="0" collapsed="false">
      <c r="D1657" s="110"/>
    </row>
    <row r="1658" customFormat="false" ht="12.75" hidden="false" customHeight="false" outlineLevel="0" collapsed="false">
      <c r="D1658" s="110"/>
    </row>
    <row r="1659" customFormat="false" ht="12.75" hidden="false" customHeight="false" outlineLevel="0" collapsed="false">
      <c r="D1659" s="110"/>
    </row>
    <row r="1660" customFormat="false" ht="12.75" hidden="false" customHeight="false" outlineLevel="0" collapsed="false">
      <c r="D1660" s="110"/>
    </row>
    <row r="1661" customFormat="false" ht="12.75" hidden="false" customHeight="false" outlineLevel="0" collapsed="false">
      <c r="D1661" s="110"/>
    </row>
    <row r="1662" customFormat="false" ht="12.75" hidden="false" customHeight="false" outlineLevel="0" collapsed="false">
      <c r="D1662" s="110"/>
    </row>
    <row r="1663" customFormat="false" ht="12.75" hidden="false" customHeight="false" outlineLevel="0" collapsed="false">
      <c r="D1663" s="110"/>
    </row>
    <row r="1664" customFormat="false" ht="12.75" hidden="false" customHeight="false" outlineLevel="0" collapsed="false">
      <c r="D1664" s="110"/>
    </row>
    <row r="1665" customFormat="false" ht="12.75" hidden="false" customHeight="false" outlineLevel="0" collapsed="false">
      <c r="D1665" s="110"/>
    </row>
    <row r="1666" customFormat="false" ht="12.75" hidden="false" customHeight="false" outlineLevel="0" collapsed="false">
      <c r="D1666" s="110"/>
    </row>
    <row r="1667" customFormat="false" ht="12.75" hidden="false" customHeight="false" outlineLevel="0" collapsed="false">
      <c r="D1667" s="110"/>
    </row>
    <row r="1668" customFormat="false" ht="12.75" hidden="false" customHeight="false" outlineLevel="0" collapsed="false">
      <c r="D1668" s="110"/>
    </row>
    <row r="1669" customFormat="false" ht="12.75" hidden="false" customHeight="false" outlineLevel="0" collapsed="false">
      <c r="D1669" s="110"/>
    </row>
    <row r="1670" customFormat="false" ht="12.75" hidden="false" customHeight="false" outlineLevel="0" collapsed="false">
      <c r="D1670" s="110"/>
    </row>
    <row r="1671" customFormat="false" ht="12.75" hidden="false" customHeight="false" outlineLevel="0" collapsed="false">
      <c r="D1671" s="110"/>
    </row>
    <row r="1672" customFormat="false" ht="12.75" hidden="false" customHeight="false" outlineLevel="0" collapsed="false">
      <c r="D1672" s="110"/>
    </row>
    <row r="1673" customFormat="false" ht="12.75" hidden="false" customHeight="false" outlineLevel="0" collapsed="false">
      <c r="D1673" s="110"/>
    </row>
    <row r="1674" customFormat="false" ht="12.75" hidden="false" customHeight="false" outlineLevel="0" collapsed="false">
      <c r="D1674" s="110"/>
    </row>
    <row r="1675" customFormat="false" ht="12.75" hidden="false" customHeight="false" outlineLevel="0" collapsed="false">
      <c r="D1675" s="110"/>
    </row>
    <row r="1676" customFormat="false" ht="12.75" hidden="false" customHeight="false" outlineLevel="0" collapsed="false">
      <c r="D1676" s="110"/>
    </row>
    <row r="1677" customFormat="false" ht="12.75" hidden="false" customHeight="false" outlineLevel="0" collapsed="false">
      <c r="D1677" s="110"/>
    </row>
    <row r="1678" customFormat="false" ht="12.75" hidden="false" customHeight="false" outlineLevel="0" collapsed="false">
      <c r="D1678" s="110"/>
    </row>
    <row r="1679" customFormat="false" ht="12.75" hidden="false" customHeight="false" outlineLevel="0" collapsed="false">
      <c r="D1679" s="110"/>
    </row>
    <row r="1680" customFormat="false" ht="12.75" hidden="false" customHeight="false" outlineLevel="0" collapsed="false">
      <c r="D1680" s="110"/>
    </row>
    <row r="1681" customFormat="false" ht="12.75" hidden="false" customHeight="false" outlineLevel="0" collapsed="false">
      <c r="D1681" s="110"/>
    </row>
    <row r="1682" customFormat="false" ht="12.75" hidden="false" customHeight="false" outlineLevel="0" collapsed="false">
      <c r="D1682" s="110"/>
    </row>
    <row r="1683" customFormat="false" ht="12.75" hidden="false" customHeight="false" outlineLevel="0" collapsed="false">
      <c r="D1683" s="110"/>
    </row>
    <row r="1684" customFormat="false" ht="12.75" hidden="false" customHeight="false" outlineLevel="0" collapsed="false">
      <c r="D1684" s="110"/>
    </row>
    <row r="1685" customFormat="false" ht="12.75" hidden="false" customHeight="false" outlineLevel="0" collapsed="false">
      <c r="D1685" s="110"/>
    </row>
    <row r="1686" customFormat="false" ht="12.75" hidden="false" customHeight="false" outlineLevel="0" collapsed="false">
      <c r="D1686" s="110"/>
    </row>
    <row r="1687" customFormat="false" ht="12.75" hidden="false" customHeight="false" outlineLevel="0" collapsed="false">
      <c r="D1687" s="110"/>
    </row>
    <row r="1688" customFormat="false" ht="12.75" hidden="false" customHeight="false" outlineLevel="0" collapsed="false">
      <c r="D1688" s="110"/>
    </row>
    <row r="1689" customFormat="false" ht="12.75" hidden="false" customHeight="false" outlineLevel="0" collapsed="false">
      <c r="D1689" s="110"/>
    </row>
    <row r="1690" customFormat="false" ht="12.75" hidden="false" customHeight="false" outlineLevel="0" collapsed="false">
      <c r="D1690" s="110"/>
    </row>
    <row r="1691" customFormat="false" ht="12.75" hidden="false" customHeight="false" outlineLevel="0" collapsed="false">
      <c r="D1691" s="110"/>
    </row>
    <row r="1692" customFormat="false" ht="12.75" hidden="false" customHeight="false" outlineLevel="0" collapsed="false">
      <c r="D1692" s="110"/>
    </row>
    <row r="1693" customFormat="false" ht="12.75" hidden="false" customHeight="false" outlineLevel="0" collapsed="false">
      <c r="D1693" s="110"/>
    </row>
    <row r="1694" customFormat="false" ht="12.75" hidden="false" customHeight="false" outlineLevel="0" collapsed="false">
      <c r="D1694" s="110"/>
    </row>
    <row r="1695" customFormat="false" ht="12.75" hidden="false" customHeight="false" outlineLevel="0" collapsed="false">
      <c r="D1695" s="110"/>
    </row>
    <row r="1696" customFormat="false" ht="12.75" hidden="false" customHeight="false" outlineLevel="0" collapsed="false">
      <c r="D1696" s="110"/>
    </row>
    <row r="1697" customFormat="false" ht="12.75" hidden="false" customHeight="false" outlineLevel="0" collapsed="false">
      <c r="D1697" s="110"/>
    </row>
    <row r="1698" customFormat="false" ht="12.75" hidden="false" customHeight="false" outlineLevel="0" collapsed="false">
      <c r="D1698" s="110"/>
    </row>
    <row r="1699" customFormat="false" ht="12.75" hidden="false" customHeight="false" outlineLevel="0" collapsed="false">
      <c r="D1699" s="110"/>
    </row>
    <row r="1700" customFormat="false" ht="12.75" hidden="false" customHeight="false" outlineLevel="0" collapsed="false">
      <c r="D1700" s="110"/>
    </row>
    <row r="1701" customFormat="false" ht="12.75" hidden="false" customHeight="false" outlineLevel="0" collapsed="false">
      <c r="D1701" s="110"/>
    </row>
    <row r="1702" customFormat="false" ht="12.75" hidden="false" customHeight="false" outlineLevel="0" collapsed="false">
      <c r="D1702" s="110"/>
    </row>
    <row r="1703" customFormat="false" ht="12.75" hidden="false" customHeight="false" outlineLevel="0" collapsed="false">
      <c r="D1703" s="110"/>
    </row>
    <row r="1704" customFormat="false" ht="12.75" hidden="false" customHeight="false" outlineLevel="0" collapsed="false">
      <c r="D1704" s="110"/>
    </row>
    <row r="1705" customFormat="false" ht="12.75" hidden="false" customHeight="false" outlineLevel="0" collapsed="false">
      <c r="D1705" s="110"/>
    </row>
    <row r="1706" customFormat="false" ht="12.75" hidden="false" customHeight="false" outlineLevel="0" collapsed="false">
      <c r="D1706" s="110"/>
    </row>
    <row r="1707" customFormat="false" ht="12.75" hidden="false" customHeight="false" outlineLevel="0" collapsed="false">
      <c r="D1707" s="110"/>
    </row>
    <row r="1708" customFormat="false" ht="12.75" hidden="false" customHeight="false" outlineLevel="0" collapsed="false">
      <c r="D1708" s="110"/>
    </row>
    <row r="1709" customFormat="false" ht="12.75" hidden="false" customHeight="false" outlineLevel="0" collapsed="false">
      <c r="D1709" s="110"/>
    </row>
    <row r="1710" customFormat="false" ht="12.75" hidden="false" customHeight="false" outlineLevel="0" collapsed="false">
      <c r="D1710" s="110"/>
    </row>
    <row r="1711" customFormat="false" ht="12.75" hidden="false" customHeight="false" outlineLevel="0" collapsed="false">
      <c r="D1711" s="110"/>
    </row>
    <row r="1712" customFormat="false" ht="12.75" hidden="false" customHeight="false" outlineLevel="0" collapsed="false">
      <c r="D1712" s="110"/>
    </row>
    <row r="1713" customFormat="false" ht="12.75" hidden="false" customHeight="false" outlineLevel="0" collapsed="false">
      <c r="D1713" s="110"/>
    </row>
    <row r="1714" customFormat="false" ht="12.75" hidden="false" customHeight="false" outlineLevel="0" collapsed="false">
      <c r="D1714" s="110"/>
    </row>
    <row r="1715" customFormat="false" ht="12.75" hidden="false" customHeight="false" outlineLevel="0" collapsed="false">
      <c r="D1715" s="110"/>
    </row>
    <row r="1716" customFormat="false" ht="12.75" hidden="false" customHeight="false" outlineLevel="0" collapsed="false">
      <c r="D1716" s="110"/>
    </row>
    <row r="1717" customFormat="false" ht="12.75" hidden="false" customHeight="false" outlineLevel="0" collapsed="false">
      <c r="D1717" s="110"/>
    </row>
    <row r="1718" customFormat="false" ht="12.75" hidden="false" customHeight="false" outlineLevel="0" collapsed="false">
      <c r="D1718" s="110"/>
    </row>
    <row r="1719" customFormat="false" ht="12.75" hidden="false" customHeight="false" outlineLevel="0" collapsed="false">
      <c r="D1719" s="110"/>
    </row>
    <row r="1720" customFormat="false" ht="12.75" hidden="false" customHeight="false" outlineLevel="0" collapsed="false">
      <c r="D1720" s="110"/>
    </row>
    <row r="1721" customFormat="false" ht="12.75" hidden="false" customHeight="false" outlineLevel="0" collapsed="false">
      <c r="D1721" s="110"/>
    </row>
    <row r="1722" customFormat="false" ht="12.75" hidden="false" customHeight="false" outlineLevel="0" collapsed="false">
      <c r="D1722" s="110"/>
    </row>
    <row r="1723" customFormat="false" ht="12.75" hidden="false" customHeight="false" outlineLevel="0" collapsed="false">
      <c r="D1723" s="110"/>
    </row>
    <row r="1724" customFormat="false" ht="12.75" hidden="false" customHeight="false" outlineLevel="0" collapsed="false">
      <c r="D1724" s="110"/>
    </row>
    <row r="1725" customFormat="false" ht="12.75" hidden="false" customHeight="false" outlineLevel="0" collapsed="false">
      <c r="D1725" s="110"/>
    </row>
    <row r="1726" customFormat="false" ht="12.75" hidden="false" customHeight="false" outlineLevel="0" collapsed="false">
      <c r="D1726" s="110"/>
    </row>
    <row r="1727" customFormat="false" ht="12.75" hidden="false" customHeight="false" outlineLevel="0" collapsed="false">
      <c r="D1727" s="110"/>
    </row>
    <row r="1728" customFormat="false" ht="12.75" hidden="false" customHeight="false" outlineLevel="0" collapsed="false">
      <c r="D1728" s="110"/>
    </row>
    <row r="1729" customFormat="false" ht="12.75" hidden="false" customHeight="false" outlineLevel="0" collapsed="false">
      <c r="D1729" s="110"/>
    </row>
    <row r="1730" customFormat="false" ht="12.75" hidden="false" customHeight="false" outlineLevel="0" collapsed="false">
      <c r="D1730" s="110"/>
    </row>
    <row r="1731" customFormat="false" ht="12.75" hidden="false" customHeight="false" outlineLevel="0" collapsed="false">
      <c r="D1731" s="110"/>
    </row>
    <row r="1732" customFormat="false" ht="12.75" hidden="false" customHeight="false" outlineLevel="0" collapsed="false">
      <c r="D1732" s="110"/>
    </row>
    <row r="1733" customFormat="false" ht="12.75" hidden="false" customHeight="false" outlineLevel="0" collapsed="false">
      <c r="D1733" s="110"/>
    </row>
    <row r="1734" customFormat="false" ht="12.75" hidden="false" customHeight="false" outlineLevel="0" collapsed="false">
      <c r="D1734" s="110"/>
    </row>
    <row r="1735" customFormat="false" ht="12.75" hidden="false" customHeight="false" outlineLevel="0" collapsed="false">
      <c r="D1735" s="110"/>
    </row>
    <row r="1736" customFormat="false" ht="12.75" hidden="false" customHeight="false" outlineLevel="0" collapsed="false">
      <c r="D1736" s="110"/>
    </row>
    <row r="1737" customFormat="false" ht="12.75" hidden="false" customHeight="false" outlineLevel="0" collapsed="false">
      <c r="D1737" s="110"/>
    </row>
    <row r="1738" customFormat="false" ht="12.75" hidden="false" customHeight="false" outlineLevel="0" collapsed="false">
      <c r="D1738" s="110"/>
    </row>
    <row r="1739" customFormat="false" ht="12.75" hidden="false" customHeight="false" outlineLevel="0" collapsed="false">
      <c r="D1739" s="110"/>
    </row>
    <row r="1740" customFormat="false" ht="12.75" hidden="false" customHeight="false" outlineLevel="0" collapsed="false">
      <c r="D1740" s="110"/>
    </row>
    <row r="1741" customFormat="false" ht="12.75" hidden="false" customHeight="false" outlineLevel="0" collapsed="false">
      <c r="D1741" s="110"/>
    </row>
    <row r="1742" customFormat="false" ht="12.75" hidden="false" customHeight="false" outlineLevel="0" collapsed="false">
      <c r="D1742" s="110"/>
    </row>
    <row r="1743" customFormat="false" ht="12.75" hidden="false" customHeight="false" outlineLevel="0" collapsed="false">
      <c r="D1743" s="110"/>
    </row>
    <row r="1744" customFormat="false" ht="12.75" hidden="false" customHeight="false" outlineLevel="0" collapsed="false">
      <c r="D1744" s="110"/>
    </row>
    <row r="1745" customFormat="false" ht="12.75" hidden="false" customHeight="false" outlineLevel="0" collapsed="false">
      <c r="D1745" s="110"/>
    </row>
    <row r="1746" customFormat="false" ht="12.75" hidden="false" customHeight="false" outlineLevel="0" collapsed="false">
      <c r="D1746" s="110"/>
    </row>
    <row r="1747" customFormat="false" ht="12.75" hidden="false" customHeight="false" outlineLevel="0" collapsed="false">
      <c r="D1747" s="110"/>
    </row>
    <row r="1748" customFormat="false" ht="12.75" hidden="false" customHeight="false" outlineLevel="0" collapsed="false">
      <c r="D1748" s="110"/>
    </row>
    <row r="1749" customFormat="false" ht="12.75" hidden="false" customHeight="false" outlineLevel="0" collapsed="false">
      <c r="D1749" s="110"/>
    </row>
    <row r="1750" customFormat="false" ht="12.75" hidden="false" customHeight="false" outlineLevel="0" collapsed="false">
      <c r="D1750" s="110"/>
    </row>
    <row r="1751" customFormat="false" ht="12.75" hidden="false" customHeight="false" outlineLevel="0" collapsed="false">
      <c r="D1751" s="110"/>
    </row>
    <row r="1752" customFormat="false" ht="12.75" hidden="false" customHeight="false" outlineLevel="0" collapsed="false">
      <c r="D1752" s="110"/>
    </row>
    <row r="1753" customFormat="false" ht="12.75" hidden="false" customHeight="false" outlineLevel="0" collapsed="false">
      <c r="D1753" s="110"/>
    </row>
    <row r="1754" customFormat="false" ht="12.75" hidden="false" customHeight="false" outlineLevel="0" collapsed="false">
      <c r="D1754" s="110"/>
    </row>
    <row r="1755" customFormat="false" ht="12.75" hidden="false" customHeight="false" outlineLevel="0" collapsed="false">
      <c r="D1755" s="110"/>
    </row>
    <row r="1756" customFormat="false" ht="12.75" hidden="false" customHeight="false" outlineLevel="0" collapsed="false">
      <c r="D1756" s="110"/>
    </row>
    <row r="1757" customFormat="false" ht="12.75" hidden="false" customHeight="false" outlineLevel="0" collapsed="false">
      <c r="D1757" s="110"/>
    </row>
    <row r="1758" customFormat="false" ht="12.75" hidden="false" customHeight="false" outlineLevel="0" collapsed="false">
      <c r="D1758" s="110"/>
    </row>
    <row r="1759" customFormat="false" ht="12.75" hidden="false" customHeight="false" outlineLevel="0" collapsed="false">
      <c r="D1759" s="110"/>
    </row>
    <row r="1760" customFormat="false" ht="12.75" hidden="false" customHeight="false" outlineLevel="0" collapsed="false">
      <c r="D1760" s="110"/>
    </row>
    <row r="1761" customFormat="false" ht="12.75" hidden="false" customHeight="false" outlineLevel="0" collapsed="false">
      <c r="D1761" s="110"/>
    </row>
    <row r="1762" customFormat="false" ht="12.75" hidden="false" customHeight="false" outlineLevel="0" collapsed="false">
      <c r="D1762" s="110"/>
    </row>
    <row r="1763" customFormat="false" ht="12.75" hidden="false" customHeight="false" outlineLevel="0" collapsed="false">
      <c r="D1763" s="110"/>
    </row>
    <row r="1764" customFormat="false" ht="12.75" hidden="false" customHeight="false" outlineLevel="0" collapsed="false">
      <c r="D1764" s="110"/>
    </row>
    <row r="1765" customFormat="false" ht="12.75" hidden="false" customHeight="false" outlineLevel="0" collapsed="false">
      <c r="D1765" s="110"/>
    </row>
    <row r="1766" customFormat="false" ht="12.75" hidden="false" customHeight="false" outlineLevel="0" collapsed="false">
      <c r="D1766" s="110"/>
    </row>
    <row r="1767" customFormat="false" ht="12.75" hidden="false" customHeight="false" outlineLevel="0" collapsed="false">
      <c r="D1767" s="110"/>
    </row>
    <row r="1768" customFormat="false" ht="12.75" hidden="false" customHeight="false" outlineLevel="0" collapsed="false">
      <c r="D1768" s="110"/>
    </row>
    <row r="1769" customFormat="false" ht="12.75" hidden="false" customHeight="false" outlineLevel="0" collapsed="false">
      <c r="D1769" s="110"/>
    </row>
    <row r="1770" customFormat="false" ht="12.75" hidden="false" customHeight="false" outlineLevel="0" collapsed="false">
      <c r="D1770" s="110"/>
    </row>
    <row r="1771" customFormat="false" ht="12.75" hidden="false" customHeight="false" outlineLevel="0" collapsed="false">
      <c r="D1771" s="110"/>
    </row>
    <row r="1772" customFormat="false" ht="12.75" hidden="false" customHeight="false" outlineLevel="0" collapsed="false">
      <c r="D1772" s="110"/>
    </row>
    <row r="1773" customFormat="false" ht="12.75" hidden="false" customHeight="false" outlineLevel="0" collapsed="false">
      <c r="D1773" s="110"/>
    </row>
    <row r="1774" customFormat="false" ht="12.75" hidden="false" customHeight="false" outlineLevel="0" collapsed="false">
      <c r="D1774" s="110"/>
    </row>
    <row r="1775" customFormat="false" ht="12.75" hidden="false" customHeight="false" outlineLevel="0" collapsed="false">
      <c r="D1775" s="110"/>
    </row>
    <row r="1776" customFormat="false" ht="12.75" hidden="false" customHeight="false" outlineLevel="0" collapsed="false">
      <c r="D1776" s="110"/>
    </row>
    <row r="1777" customFormat="false" ht="12.75" hidden="false" customHeight="false" outlineLevel="0" collapsed="false">
      <c r="D1777" s="110"/>
    </row>
    <row r="1778" customFormat="false" ht="12.75" hidden="false" customHeight="false" outlineLevel="0" collapsed="false">
      <c r="D1778" s="110"/>
    </row>
    <row r="1779" customFormat="false" ht="12.75" hidden="false" customHeight="false" outlineLevel="0" collapsed="false">
      <c r="D1779" s="110"/>
    </row>
    <row r="1780" customFormat="false" ht="12.75" hidden="false" customHeight="false" outlineLevel="0" collapsed="false">
      <c r="D1780" s="110"/>
    </row>
    <row r="1781" customFormat="false" ht="12.75" hidden="false" customHeight="false" outlineLevel="0" collapsed="false">
      <c r="D1781" s="110"/>
    </row>
    <row r="1782" customFormat="false" ht="12.75" hidden="false" customHeight="false" outlineLevel="0" collapsed="false">
      <c r="D1782" s="110"/>
    </row>
    <row r="1783" customFormat="false" ht="12.75" hidden="false" customHeight="false" outlineLevel="0" collapsed="false">
      <c r="D1783" s="110"/>
    </row>
    <row r="1784" customFormat="false" ht="12.75" hidden="false" customHeight="false" outlineLevel="0" collapsed="false">
      <c r="D1784" s="110"/>
    </row>
    <row r="1785" customFormat="false" ht="12.75" hidden="false" customHeight="false" outlineLevel="0" collapsed="false">
      <c r="D1785" s="110"/>
    </row>
    <row r="1786" customFormat="false" ht="12.75" hidden="false" customHeight="false" outlineLevel="0" collapsed="false">
      <c r="D1786" s="110"/>
    </row>
    <row r="1787" customFormat="false" ht="12.75" hidden="false" customHeight="false" outlineLevel="0" collapsed="false">
      <c r="D1787" s="110"/>
    </row>
    <row r="1788" customFormat="false" ht="12.75" hidden="false" customHeight="false" outlineLevel="0" collapsed="false">
      <c r="D1788" s="110"/>
    </row>
    <row r="1789" customFormat="false" ht="12.75" hidden="false" customHeight="false" outlineLevel="0" collapsed="false">
      <c r="D1789" s="110"/>
    </row>
    <row r="1790" customFormat="false" ht="12.75" hidden="false" customHeight="false" outlineLevel="0" collapsed="false">
      <c r="D1790" s="110"/>
    </row>
    <row r="1791" customFormat="false" ht="12.75" hidden="false" customHeight="false" outlineLevel="0" collapsed="false">
      <c r="D1791" s="110"/>
    </row>
    <row r="1792" customFormat="false" ht="12.75" hidden="false" customHeight="false" outlineLevel="0" collapsed="false">
      <c r="D1792" s="110"/>
    </row>
    <row r="1793" customFormat="false" ht="12.75" hidden="false" customHeight="false" outlineLevel="0" collapsed="false">
      <c r="D1793" s="110"/>
    </row>
    <row r="1794" customFormat="false" ht="12.75" hidden="false" customHeight="false" outlineLevel="0" collapsed="false">
      <c r="D1794" s="110"/>
    </row>
    <row r="1795" customFormat="false" ht="12.75" hidden="false" customHeight="false" outlineLevel="0" collapsed="false">
      <c r="D1795" s="110"/>
    </row>
    <row r="1796" customFormat="false" ht="12.75" hidden="false" customHeight="false" outlineLevel="0" collapsed="false">
      <c r="D1796" s="110"/>
    </row>
    <row r="1797" customFormat="false" ht="12.75" hidden="false" customHeight="false" outlineLevel="0" collapsed="false">
      <c r="D1797" s="110"/>
    </row>
    <row r="1798" customFormat="false" ht="12.75" hidden="false" customHeight="false" outlineLevel="0" collapsed="false">
      <c r="D1798" s="110"/>
    </row>
    <row r="1799" customFormat="false" ht="12.75" hidden="false" customHeight="false" outlineLevel="0" collapsed="false">
      <c r="D1799" s="110"/>
    </row>
    <row r="1800" customFormat="false" ht="12.75" hidden="false" customHeight="false" outlineLevel="0" collapsed="false">
      <c r="D1800" s="110"/>
    </row>
    <row r="1801" customFormat="false" ht="12.75" hidden="false" customHeight="false" outlineLevel="0" collapsed="false">
      <c r="D1801" s="110"/>
    </row>
    <row r="1802" customFormat="false" ht="12.75" hidden="false" customHeight="false" outlineLevel="0" collapsed="false">
      <c r="D1802" s="110"/>
    </row>
    <row r="1803" customFormat="false" ht="12.75" hidden="false" customHeight="false" outlineLevel="0" collapsed="false">
      <c r="D1803" s="110"/>
    </row>
    <row r="1804" customFormat="false" ht="12.75" hidden="false" customHeight="false" outlineLevel="0" collapsed="false">
      <c r="D1804" s="110"/>
    </row>
    <row r="1805" customFormat="false" ht="12.75" hidden="false" customHeight="false" outlineLevel="0" collapsed="false">
      <c r="D1805" s="110"/>
    </row>
    <row r="1806" customFormat="false" ht="12.75" hidden="false" customHeight="false" outlineLevel="0" collapsed="false">
      <c r="D1806" s="110"/>
    </row>
    <row r="1807" customFormat="false" ht="12.75" hidden="false" customHeight="false" outlineLevel="0" collapsed="false">
      <c r="D1807" s="110"/>
    </row>
    <row r="1808" customFormat="false" ht="12.75" hidden="false" customHeight="false" outlineLevel="0" collapsed="false">
      <c r="D1808" s="110"/>
    </row>
    <row r="1809" customFormat="false" ht="12.75" hidden="false" customHeight="false" outlineLevel="0" collapsed="false">
      <c r="D1809" s="110"/>
    </row>
    <row r="1810" customFormat="false" ht="12.75" hidden="false" customHeight="false" outlineLevel="0" collapsed="false">
      <c r="D1810" s="110"/>
    </row>
    <row r="1811" customFormat="false" ht="12.75" hidden="false" customHeight="false" outlineLevel="0" collapsed="false">
      <c r="D1811" s="110"/>
    </row>
    <row r="1812" customFormat="false" ht="12.75" hidden="false" customHeight="false" outlineLevel="0" collapsed="false">
      <c r="D1812" s="110"/>
    </row>
    <row r="1813" customFormat="false" ht="12.75" hidden="false" customHeight="false" outlineLevel="0" collapsed="false">
      <c r="D1813" s="110"/>
    </row>
    <row r="1814" customFormat="false" ht="12.75" hidden="false" customHeight="false" outlineLevel="0" collapsed="false">
      <c r="D1814" s="110"/>
    </row>
    <row r="1815" customFormat="false" ht="12.75" hidden="false" customHeight="false" outlineLevel="0" collapsed="false">
      <c r="D1815" s="110"/>
    </row>
    <row r="1816" customFormat="false" ht="12.75" hidden="false" customHeight="false" outlineLevel="0" collapsed="false">
      <c r="D1816" s="110"/>
    </row>
    <row r="1817" customFormat="false" ht="12.75" hidden="false" customHeight="false" outlineLevel="0" collapsed="false">
      <c r="D1817" s="110"/>
    </row>
    <row r="1818" customFormat="false" ht="12.75" hidden="false" customHeight="false" outlineLevel="0" collapsed="false">
      <c r="D1818" s="110"/>
    </row>
    <row r="1819" customFormat="false" ht="12.75" hidden="false" customHeight="false" outlineLevel="0" collapsed="false">
      <c r="D1819" s="110"/>
    </row>
    <row r="1820" customFormat="false" ht="12.75" hidden="false" customHeight="false" outlineLevel="0" collapsed="false">
      <c r="D1820" s="110"/>
    </row>
    <row r="1821" customFormat="false" ht="12.75" hidden="false" customHeight="false" outlineLevel="0" collapsed="false">
      <c r="D1821" s="110"/>
    </row>
    <row r="1822" customFormat="false" ht="12.75" hidden="false" customHeight="false" outlineLevel="0" collapsed="false">
      <c r="D1822" s="110"/>
    </row>
    <row r="1823" customFormat="false" ht="12.75" hidden="false" customHeight="false" outlineLevel="0" collapsed="false">
      <c r="D1823" s="110"/>
    </row>
    <row r="1824" customFormat="false" ht="12.75" hidden="false" customHeight="false" outlineLevel="0" collapsed="false">
      <c r="D1824" s="110"/>
    </row>
    <row r="1825" customFormat="false" ht="12.75" hidden="false" customHeight="false" outlineLevel="0" collapsed="false">
      <c r="D1825" s="110"/>
    </row>
    <row r="1826" customFormat="false" ht="12.75" hidden="false" customHeight="false" outlineLevel="0" collapsed="false">
      <c r="D1826" s="110"/>
    </row>
    <row r="1827" customFormat="false" ht="12.75" hidden="false" customHeight="false" outlineLevel="0" collapsed="false">
      <c r="D1827" s="110"/>
    </row>
    <row r="1828" customFormat="false" ht="12.75" hidden="false" customHeight="false" outlineLevel="0" collapsed="false">
      <c r="D1828" s="110"/>
    </row>
    <row r="1829" customFormat="false" ht="12.75" hidden="false" customHeight="false" outlineLevel="0" collapsed="false">
      <c r="D1829" s="110"/>
    </row>
    <row r="1830" customFormat="false" ht="12.75" hidden="false" customHeight="false" outlineLevel="0" collapsed="false">
      <c r="D1830" s="110"/>
    </row>
    <row r="1831" customFormat="false" ht="12.75" hidden="false" customHeight="false" outlineLevel="0" collapsed="false">
      <c r="D1831" s="110"/>
    </row>
    <row r="1832" customFormat="false" ht="12.75" hidden="false" customHeight="false" outlineLevel="0" collapsed="false">
      <c r="D1832" s="110"/>
    </row>
    <row r="1833" customFormat="false" ht="12.75" hidden="false" customHeight="false" outlineLevel="0" collapsed="false">
      <c r="D1833" s="110"/>
    </row>
    <row r="1834" customFormat="false" ht="12.75" hidden="false" customHeight="false" outlineLevel="0" collapsed="false">
      <c r="D1834" s="110"/>
    </row>
    <row r="1835" customFormat="false" ht="12.75" hidden="false" customHeight="false" outlineLevel="0" collapsed="false">
      <c r="D1835" s="110"/>
    </row>
    <row r="1836" customFormat="false" ht="12.75" hidden="false" customHeight="false" outlineLevel="0" collapsed="false">
      <c r="D1836" s="110"/>
    </row>
    <row r="1837" customFormat="false" ht="12.75" hidden="false" customHeight="false" outlineLevel="0" collapsed="false">
      <c r="D1837" s="110"/>
    </row>
    <row r="1838" customFormat="false" ht="12.75" hidden="false" customHeight="false" outlineLevel="0" collapsed="false">
      <c r="D1838" s="110"/>
    </row>
    <row r="1839" customFormat="false" ht="12.75" hidden="false" customHeight="false" outlineLevel="0" collapsed="false">
      <c r="D1839" s="110"/>
    </row>
    <row r="1840" customFormat="false" ht="12.75" hidden="false" customHeight="false" outlineLevel="0" collapsed="false">
      <c r="D1840" s="110"/>
    </row>
    <row r="1841" customFormat="false" ht="12.75" hidden="false" customHeight="false" outlineLevel="0" collapsed="false">
      <c r="D1841" s="110"/>
    </row>
    <row r="1842" customFormat="false" ht="12.75" hidden="false" customHeight="false" outlineLevel="0" collapsed="false">
      <c r="D1842" s="110"/>
    </row>
    <row r="1843" customFormat="false" ht="12.75" hidden="false" customHeight="false" outlineLevel="0" collapsed="false">
      <c r="D1843" s="110"/>
    </row>
    <row r="1844" customFormat="false" ht="12.75" hidden="false" customHeight="false" outlineLevel="0" collapsed="false">
      <c r="D1844" s="110"/>
    </row>
    <row r="1845" customFormat="false" ht="12.75" hidden="false" customHeight="false" outlineLevel="0" collapsed="false">
      <c r="D1845" s="110"/>
    </row>
    <row r="1846" customFormat="false" ht="12.75" hidden="false" customHeight="false" outlineLevel="0" collapsed="false">
      <c r="D1846" s="110"/>
    </row>
    <row r="1847" customFormat="false" ht="12.75" hidden="false" customHeight="false" outlineLevel="0" collapsed="false">
      <c r="D1847" s="110"/>
    </row>
    <row r="1848" customFormat="false" ht="12.75" hidden="false" customHeight="false" outlineLevel="0" collapsed="false">
      <c r="D1848" s="110"/>
    </row>
    <row r="1849" customFormat="false" ht="12.75" hidden="false" customHeight="false" outlineLevel="0" collapsed="false">
      <c r="D1849" s="110"/>
    </row>
    <row r="1850" customFormat="false" ht="12.75" hidden="false" customHeight="false" outlineLevel="0" collapsed="false">
      <c r="D1850" s="110"/>
    </row>
    <row r="1851" customFormat="false" ht="12.75" hidden="false" customHeight="false" outlineLevel="0" collapsed="false">
      <c r="D1851" s="110"/>
    </row>
    <row r="1852" customFormat="false" ht="12.75" hidden="false" customHeight="false" outlineLevel="0" collapsed="false">
      <c r="D1852" s="110"/>
    </row>
    <row r="1853" customFormat="false" ht="12.75" hidden="false" customHeight="false" outlineLevel="0" collapsed="false">
      <c r="D1853" s="110"/>
    </row>
    <row r="1854" customFormat="false" ht="12.75" hidden="false" customHeight="false" outlineLevel="0" collapsed="false">
      <c r="D1854" s="110"/>
    </row>
    <row r="1855" customFormat="false" ht="12.75" hidden="false" customHeight="false" outlineLevel="0" collapsed="false">
      <c r="D1855" s="110"/>
    </row>
    <row r="1856" customFormat="false" ht="12.75" hidden="false" customHeight="false" outlineLevel="0" collapsed="false">
      <c r="D1856" s="110"/>
    </row>
    <row r="1857" customFormat="false" ht="12.75" hidden="false" customHeight="false" outlineLevel="0" collapsed="false">
      <c r="D1857" s="110"/>
    </row>
    <row r="1858" customFormat="false" ht="12.75" hidden="false" customHeight="false" outlineLevel="0" collapsed="false">
      <c r="D1858" s="110"/>
    </row>
    <row r="1859" customFormat="false" ht="12.75" hidden="false" customHeight="false" outlineLevel="0" collapsed="false">
      <c r="D1859" s="110"/>
    </row>
    <row r="1860" customFormat="false" ht="12.75" hidden="false" customHeight="false" outlineLevel="0" collapsed="false">
      <c r="D1860" s="110"/>
    </row>
    <row r="1861" customFormat="false" ht="12.75" hidden="false" customHeight="false" outlineLevel="0" collapsed="false">
      <c r="D1861" s="110"/>
    </row>
    <row r="1862" customFormat="false" ht="12.75" hidden="false" customHeight="false" outlineLevel="0" collapsed="false">
      <c r="D1862" s="110"/>
    </row>
    <row r="1863" customFormat="false" ht="12.75" hidden="false" customHeight="false" outlineLevel="0" collapsed="false">
      <c r="D1863" s="110"/>
    </row>
    <row r="1864" customFormat="false" ht="12.75" hidden="false" customHeight="false" outlineLevel="0" collapsed="false">
      <c r="D1864" s="110"/>
    </row>
    <row r="1865" customFormat="false" ht="12.75" hidden="false" customHeight="false" outlineLevel="0" collapsed="false">
      <c r="D1865" s="110"/>
    </row>
    <row r="1866" customFormat="false" ht="12.75" hidden="false" customHeight="false" outlineLevel="0" collapsed="false">
      <c r="D1866" s="110"/>
    </row>
    <row r="1867" customFormat="false" ht="12.75" hidden="false" customHeight="false" outlineLevel="0" collapsed="false">
      <c r="D1867" s="110"/>
    </row>
    <row r="1868" customFormat="false" ht="12.75" hidden="false" customHeight="false" outlineLevel="0" collapsed="false">
      <c r="D1868" s="110"/>
    </row>
    <row r="1869" customFormat="false" ht="12.75" hidden="false" customHeight="false" outlineLevel="0" collapsed="false">
      <c r="D1869" s="110"/>
    </row>
    <row r="1870" customFormat="false" ht="12.75" hidden="false" customHeight="false" outlineLevel="0" collapsed="false">
      <c r="D1870" s="110"/>
    </row>
    <row r="1871" customFormat="false" ht="12.75" hidden="false" customHeight="false" outlineLevel="0" collapsed="false">
      <c r="D1871" s="110"/>
    </row>
    <row r="1872" customFormat="false" ht="12.75" hidden="false" customHeight="false" outlineLevel="0" collapsed="false">
      <c r="D1872" s="110"/>
    </row>
    <row r="1873" customFormat="false" ht="12.75" hidden="false" customHeight="false" outlineLevel="0" collapsed="false">
      <c r="D1873" s="110"/>
    </row>
    <row r="1874" customFormat="false" ht="12.75" hidden="false" customHeight="false" outlineLevel="0" collapsed="false">
      <c r="D1874" s="110"/>
    </row>
    <row r="1875" customFormat="false" ht="12.75" hidden="false" customHeight="false" outlineLevel="0" collapsed="false">
      <c r="D1875" s="110"/>
    </row>
    <row r="1876" customFormat="false" ht="12.75" hidden="false" customHeight="false" outlineLevel="0" collapsed="false">
      <c r="D1876" s="110"/>
    </row>
    <row r="1877" customFormat="false" ht="12.75" hidden="false" customHeight="false" outlineLevel="0" collapsed="false">
      <c r="D1877" s="110"/>
    </row>
    <row r="1878" customFormat="false" ht="12.75" hidden="false" customHeight="false" outlineLevel="0" collapsed="false">
      <c r="D1878" s="110"/>
    </row>
    <row r="1879" customFormat="false" ht="12.75" hidden="false" customHeight="false" outlineLevel="0" collapsed="false">
      <c r="D1879" s="110"/>
    </row>
    <row r="1880" customFormat="false" ht="12.75" hidden="false" customHeight="false" outlineLevel="0" collapsed="false">
      <c r="D1880" s="110"/>
    </row>
    <row r="1881" customFormat="false" ht="12.75" hidden="false" customHeight="false" outlineLevel="0" collapsed="false">
      <c r="D1881" s="110"/>
    </row>
    <row r="1882" customFormat="false" ht="12.75" hidden="false" customHeight="false" outlineLevel="0" collapsed="false">
      <c r="D1882" s="110"/>
    </row>
    <row r="1883" customFormat="false" ht="12.75" hidden="false" customHeight="false" outlineLevel="0" collapsed="false">
      <c r="D1883" s="110"/>
    </row>
    <row r="1884" customFormat="false" ht="12.75" hidden="false" customHeight="false" outlineLevel="0" collapsed="false">
      <c r="D1884" s="110"/>
    </row>
    <row r="1885" customFormat="false" ht="12.75" hidden="false" customHeight="false" outlineLevel="0" collapsed="false">
      <c r="D1885" s="110"/>
    </row>
    <row r="1886" customFormat="false" ht="12.75" hidden="false" customHeight="false" outlineLevel="0" collapsed="false">
      <c r="D1886" s="110"/>
    </row>
    <row r="1887" customFormat="false" ht="12.75" hidden="false" customHeight="false" outlineLevel="0" collapsed="false">
      <c r="D1887" s="110"/>
    </row>
    <row r="1888" customFormat="false" ht="12.75" hidden="false" customHeight="false" outlineLevel="0" collapsed="false">
      <c r="D1888" s="110"/>
    </row>
    <row r="1889" customFormat="false" ht="12.75" hidden="false" customHeight="false" outlineLevel="0" collapsed="false">
      <c r="D1889" s="110"/>
    </row>
    <row r="1890" customFormat="false" ht="12.75" hidden="false" customHeight="false" outlineLevel="0" collapsed="false">
      <c r="D1890" s="110"/>
    </row>
    <row r="1891" customFormat="false" ht="12.75" hidden="false" customHeight="false" outlineLevel="0" collapsed="false">
      <c r="D1891" s="110"/>
    </row>
    <row r="1892" customFormat="false" ht="12.75" hidden="false" customHeight="false" outlineLevel="0" collapsed="false">
      <c r="D1892" s="110"/>
    </row>
    <row r="1893" customFormat="false" ht="12.75" hidden="false" customHeight="false" outlineLevel="0" collapsed="false">
      <c r="D1893" s="110"/>
    </row>
    <row r="1894" customFormat="false" ht="12.75" hidden="false" customHeight="false" outlineLevel="0" collapsed="false">
      <c r="D1894" s="110"/>
    </row>
    <row r="1895" customFormat="false" ht="12.75" hidden="false" customHeight="false" outlineLevel="0" collapsed="false">
      <c r="D1895" s="110"/>
    </row>
    <row r="1896" customFormat="false" ht="12.75" hidden="false" customHeight="false" outlineLevel="0" collapsed="false">
      <c r="D1896" s="110"/>
    </row>
    <row r="1897" customFormat="false" ht="12.75" hidden="false" customHeight="false" outlineLevel="0" collapsed="false">
      <c r="D1897" s="110"/>
    </row>
    <row r="1898" customFormat="false" ht="12.75" hidden="false" customHeight="false" outlineLevel="0" collapsed="false">
      <c r="D1898" s="110"/>
    </row>
    <row r="1899" customFormat="false" ht="12.75" hidden="false" customHeight="false" outlineLevel="0" collapsed="false">
      <c r="D1899" s="110"/>
    </row>
    <row r="1900" customFormat="false" ht="12.75" hidden="false" customHeight="false" outlineLevel="0" collapsed="false">
      <c r="D1900" s="110"/>
    </row>
    <row r="1901" customFormat="false" ht="12.75" hidden="false" customHeight="false" outlineLevel="0" collapsed="false">
      <c r="D1901" s="110"/>
    </row>
    <row r="1902" customFormat="false" ht="12.75" hidden="false" customHeight="false" outlineLevel="0" collapsed="false">
      <c r="D1902" s="110"/>
    </row>
    <row r="1903" customFormat="false" ht="12.75" hidden="false" customHeight="false" outlineLevel="0" collapsed="false">
      <c r="D1903" s="110"/>
    </row>
    <row r="1904" customFormat="false" ht="12.75" hidden="false" customHeight="false" outlineLevel="0" collapsed="false">
      <c r="D1904" s="110"/>
    </row>
    <row r="1905" customFormat="false" ht="12.75" hidden="false" customHeight="false" outlineLevel="0" collapsed="false">
      <c r="D1905" s="110"/>
    </row>
    <row r="1906" customFormat="false" ht="12.75" hidden="false" customHeight="false" outlineLevel="0" collapsed="false">
      <c r="D1906" s="110"/>
    </row>
    <row r="1907" customFormat="false" ht="12.75" hidden="false" customHeight="false" outlineLevel="0" collapsed="false">
      <c r="D1907" s="110"/>
    </row>
    <row r="1908" customFormat="false" ht="12.75" hidden="false" customHeight="false" outlineLevel="0" collapsed="false">
      <c r="D1908" s="110"/>
    </row>
    <row r="1909" customFormat="false" ht="12.75" hidden="false" customHeight="false" outlineLevel="0" collapsed="false">
      <c r="D1909" s="110"/>
    </row>
    <row r="1910" customFormat="false" ht="12.75" hidden="false" customHeight="false" outlineLevel="0" collapsed="false">
      <c r="D1910" s="110"/>
    </row>
    <row r="1911" customFormat="false" ht="12.75" hidden="false" customHeight="false" outlineLevel="0" collapsed="false">
      <c r="D1911" s="110"/>
    </row>
    <row r="1912" customFormat="false" ht="12.75" hidden="false" customHeight="false" outlineLevel="0" collapsed="false">
      <c r="D1912" s="110"/>
    </row>
    <row r="1913" customFormat="false" ht="12.75" hidden="false" customHeight="false" outlineLevel="0" collapsed="false">
      <c r="D1913" s="110"/>
    </row>
    <row r="1914" customFormat="false" ht="12.75" hidden="false" customHeight="false" outlineLevel="0" collapsed="false">
      <c r="D1914" s="110"/>
    </row>
    <row r="1915" customFormat="false" ht="12.75" hidden="false" customHeight="false" outlineLevel="0" collapsed="false">
      <c r="D1915" s="110"/>
    </row>
    <row r="1916" customFormat="false" ht="12.75" hidden="false" customHeight="false" outlineLevel="0" collapsed="false">
      <c r="D1916" s="110"/>
    </row>
    <row r="1917" customFormat="false" ht="12.75" hidden="false" customHeight="false" outlineLevel="0" collapsed="false">
      <c r="D1917" s="110"/>
    </row>
    <row r="1918" customFormat="false" ht="12.75" hidden="false" customHeight="false" outlineLevel="0" collapsed="false">
      <c r="D1918" s="110"/>
    </row>
    <row r="1919" customFormat="false" ht="12.75" hidden="false" customHeight="false" outlineLevel="0" collapsed="false">
      <c r="D1919" s="110"/>
    </row>
    <row r="1920" customFormat="false" ht="12.75" hidden="false" customHeight="false" outlineLevel="0" collapsed="false">
      <c r="D1920" s="110"/>
    </row>
    <row r="1921" customFormat="false" ht="12.75" hidden="false" customHeight="false" outlineLevel="0" collapsed="false">
      <c r="D1921" s="110"/>
    </row>
    <row r="1922" customFormat="false" ht="12.75" hidden="false" customHeight="false" outlineLevel="0" collapsed="false">
      <c r="D1922" s="110"/>
    </row>
    <row r="1923" customFormat="false" ht="12.75" hidden="false" customHeight="false" outlineLevel="0" collapsed="false">
      <c r="D1923" s="110"/>
    </row>
    <row r="1924" customFormat="false" ht="12.75" hidden="false" customHeight="false" outlineLevel="0" collapsed="false">
      <c r="D1924" s="110"/>
    </row>
    <row r="1925" customFormat="false" ht="12.75" hidden="false" customHeight="false" outlineLevel="0" collapsed="false">
      <c r="D1925" s="110"/>
    </row>
    <row r="1926" customFormat="false" ht="12.75" hidden="false" customHeight="false" outlineLevel="0" collapsed="false">
      <c r="D1926" s="110"/>
    </row>
    <row r="1927" customFormat="false" ht="12.75" hidden="false" customHeight="false" outlineLevel="0" collapsed="false">
      <c r="D1927" s="110"/>
    </row>
    <row r="1928" customFormat="false" ht="12.75" hidden="false" customHeight="false" outlineLevel="0" collapsed="false">
      <c r="D1928" s="110"/>
    </row>
    <row r="1929" customFormat="false" ht="12.75" hidden="false" customHeight="false" outlineLevel="0" collapsed="false">
      <c r="D1929" s="110"/>
    </row>
    <row r="1930" customFormat="false" ht="12.75" hidden="false" customHeight="false" outlineLevel="0" collapsed="false">
      <c r="D1930" s="110"/>
    </row>
    <row r="1931" customFormat="false" ht="12.75" hidden="false" customHeight="false" outlineLevel="0" collapsed="false">
      <c r="D1931" s="110"/>
    </row>
    <row r="1932" customFormat="false" ht="12.75" hidden="false" customHeight="false" outlineLevel="0" collapsed="false">
      <c r="D1932" s="110"/>
    </row>
    <row r="1933" customFormat="false" ht="12.75" hidden="false" customHeight="false" outlineLevel="0" collapsed="false">
      <c r="D1933" s="110"/>
    </row>
    <row r="1934" customFormat="false" ht="12.75" hidden="false" customHeight="false" outlineLevel="0" collapsed="false">
      <c r="D1934" s="110"/>
    </row>
    <row r="1935" customFormat="false" ht="12.75" hidden="false" customHeight="false" outlineLevel="0" collapsed="false">
      <c r="D1935" s="110"/>
    </row>
    <row r="1936" customFormat="false" ht="12.75" hidden="false" customHeight="false" outlineLevel="0" collapsed="false">
      <c r="D1936" s="110"/>
    </row>
    <row r="1937" customFormat="false" ht="12.75" hidden="false" customHeight="false" outlineLevel="0" collapsed="false">
      <c r="D1937" s="110"/>
    </row>
    <row r="1938" customFormat="false" ht="12.75" hidden="false" customHeight="false" outlineLevel="0" collapsed="false">
      <c r="D1938" s="110"/>
    </row>
    <row r="1939" customFormat="false" ht="12.75" hidden="false" customHeight="false" outlineLevel="0" collapsed="false">
      <c r="D1939" s="110"/>
    </row>
    <row r="1940" customFormat="false" ht="12.75" hidden="false" customHeight="false" outlineLevel="0" collapsed="false">
      <c r="D1940" s="110"/>
    </row>
    <row r="1941" customFormat="false" ht="12.75" hidden="false" customHeight="false" outlineLevel="0" collapsed="false">
      <c r="D1941" s="110"/>
    </row>
    <row r="1942" customFormat="false" ht="12.75" hidden="false" customHeight="false" outlineLevel="0" collapsed="false">
      <c r="D1942" s="110"/>
    </row>
    <row r="1943" customFormat="false" ht="12.75" hidden="false" customHeight="false" outlineLevel="0" collapsed="false">
      <c r="D1943" s="110"/>
    </row>
    <row r="1944" customFormat="false" ht="12.75" hidden="false" customHeight="false" outlineLevel="0" collapsed="false">
      <c r="D1944" s="110"/>
    </row>
    <row r="1945" customFormat="false" ht="12.75" hidden="false" customHeight="false" outlineLevel="0" collapsed="false">
      <c r="D1945" s="110"/>
    </row>
    <row r="1946" customFormat="false" ht="12.75" hidden="false" customHeight="false" outlineLevel="0" collapsed="false">
      <c r="D1946" s="110"/>
    </row>
    <row r="1947" customFormat="false" ht="12.75" hidden="false" customHeight="false" outlineLevel="0" collapsed="false">
      <c r="D1947" s="110"/>
    </row>
    <row r="1948" customFormat="false" ht="12.75" hidden="false" customHeight="false" outlineLevel="0" collapsed="false">
      <c r="D1948" s="110"/>
    </row>
    <row r="1949" customFormat="false" ht="12.75" hidden="false" customHeight="false" outlineLevel="0" collapsed="false">
      <c r="D1949" s="110"/>
    </row>
    <row r="1950" customFormat="false" ht="12.75" hidden="false" customHeight="false" outlineLevel="0" collapsed="false">
      <c r="D1950" s="110"/>
    </row>
    <row r="1951" customFormat="false" ht="12.75" hidden="false" customHeight="false" outlineLevel="0" collapsed="false">
      <c r="D1951" s="110"/>
    </row>
    <row r="1952" customFormat="false" ht="12.75" hidden="false" customHeight="false" outlineLevel="0" collapsed="false">
      <c r="D1952" s="110"/>
    </row>
    <row r="1953" customFormat="false" ht="12.75" hidden="false" customHeight="false" outlineLevel="0" collapsed="false">
      <c r="D1953" s="110"/>
    </row>
    <row r="1954" customFormat="false" ht="12.75" hidden="false" customHeight="false" outlineLevel="0" collapsed="false">
      <c r="D1954" s="110"/>
    </row>
    <row r="1955" customFormat="false" ht="12.75" hidden="false" customHeight="false" outlineLevel="0" collapsed="false">
      <c r="D1955" s="110"/>
    </row>
    <row r="1956" customFormat="false" ht="12.75" hidden="false" customHeight="false" outlineLevel="0" collapsed="false">
      <c r="D1956" s="110"/>
    </row>
    <row r="1957" customFormat="false" ht="12.75" hidden="false" customHeight="false" outlineLevel="0" collapsed="false">
      <c r="D1957" s="110"/>
    </row>
    <row r="1958" customFormat="false" ht="12.75" hidden="false" customHeight="false" outlineLevel="0" collapsed="false">
      <c r="D1958" s="110"/>
    </row>
    <row r="1959" customFormat="false" ht="12.75" hidden="false" customHeight="false" outlineLevel="0" collapsed="false">
      <c r="D1959" s="110"/>
    </row>
    <row r="1960" customFormat="false" ht="12.75" hidden="false" customHeight="false" outlineLevel="0" collapsed="false">
      <c r="D1960" s="110"/>
    </row>
    <row r="1961" customFormat="false" ht="12.75" hidden="false" customHeight="false" outlineLevel="0" collapsed="false">
      <c r="D1961" s="110"/>
    </row>
    <row r="1962" customFormat="false" ht="12.75" hidden="false" customHeight="false" outlineLevel="0" collapsed="false">
      <c r="D1962" s="110"/>
    </row>
    <row r="1963" customFormat="false" ht="12.75" hidden="false" customHeight="false" outlineLevel="0" collapsed="false">
      <c r="D1963" s="110"/>
    </row>
    <row r="1964" customFormat="false" ht="12.75" hidden="false" customHeight="false" outlineLevel="0" collapsed="false">
      <c r="D1964" s="110"/>
    </row>
    <row r="1965" customFormat="false" ht="12.75" hidden="false" customHeight="false" outlineLevel="0" collapsed="false">
      <c r="D1965" s="110"/>
    </row>
    <row r="1966" customFormat="false" ht="12.75" hidden="false" customHeight="false" outlineLevel="0" collapsed="false">
      <c r="D1966" s="110"/>
    </row>
    <row r="1967" customFormat="false" ht="12.75" hidden="false" customHeight="false" outlineLevel="0" collapsed="false">
      <c r="D1967" s="110"/>
    </row>
    <row r="1968" customFormat="false" ht="12.75" hidden="false" customHeight="false" outlineLevel="0" collapsed="false">
      <c r="D1968" s="110"/>
    </row>
    <row r="1969" customFormat="false" ht="12.75" hidden="false" customHeight="false" outlineLevel="0" collapsed="false">
      <c r="D1969" s="110"/>
    </row>
    <row r="1970" customFormat="false" ht="12.75" hidden="false" customHeight="false" outlineLevel="0" collapsed="false">
      <c r="D1970" s="110"/>
    </row>
    <row r="1971" customFormat="false" ht="12.75" hidden="false" customHeight="false" outlineLevel="0" collapsed="false">
      <c r="D1971" s="110"/>
    </row>
    <row r="1972" customFormat="false" ht="12.75" hidden="false" customHeight="false" outlineLevel="0" collapsed="false">
      <c r="D1972" s="110"/>
    </row>
    <row r="1973" customFormat="false" ht="12.75" hidden="false" customHeight="false" outlineLevel="0" collapsed="false">
      <c r="D1973" s="110"/>
    </row>
    <row r="1974" customFormat="false" ht="12.75" hidden="false" customHeight="false" outlineLevel="0" collapsed="false">
      <c r="D1974" s="110"/>
    </row>
    <row r="1975" customFormat="false" ht="12.75" hidden="false" customHeight="false" outlineLevel="0" collapsed="false">
      <c r="D1975" s="110"/>
    </row>
    <row r="1976" customFormat="false" ht="12.75" hidden="false" customHeight="false" outlineLevel="0" collapsed="false">
      <c r="D1976" s="110"/>
    </row>
    <row r="1977" customFormat="false" ht="12.75" hidden="false" customHeight="false" outlineLevel="0" collapsed="false">
      <c r="D1977" s="110"/>
    </row>
    <row r="1978" customFormat="false" ht="12.75" hidden="false" customHeight="false" outlineLevel="0" collapsed="false">
      <c r="D1978" s="110"/>
    </row>
    <row r="1979" customFormat="false" ht="12.75" hidden="false" customHeight="false" outlineLevel="0" collapsed="false">
      <c r="D1979" s="110"/>
    </row>
  </sheetData>
  <sheetProtection algorithmName="SHA-512" hashValue="R3JdwqrHBxz2qfZJ+W3KmYJp+cfDZUrQqJ5qWL2QV8PiUlZFBmjWHCTJnevRUcxZBts5Ob2hgvaI0q7gK4zhKg==" saltValue="IcT7DhsSNYHL9Iec5tkCtw==" spinCount="100000" sheet="true"/>
  <mergeCells count="239">
    <mergeCell ref="A1:G1"/>
    <mergeCell ref="C2:G2"/>
    <mergeCell ref="C3:G3"/>
    <mergeCell ref="C4:G4"/>
    <mergeCell ref="C10:G10"/>
    <mergeCell ref="C11:G11"/>
    <mergeCell ref="C12:G12"/>
    <mergeCell ref="C19:G19"/>
    <mergeCell ref="C20:G20"/>
    <mergeCell ref="C25:G25"/>
    <mergeCell ref="C26:G26"/>
    <mergeCell ref="C33:G33"/>
    <mergeCell ref="C34:G34"/>
    <mergeCell ref="C36:G36"/>
    <mergeCell ref="C37:G37"/>
    <mergeCell ref="C39:G39"/>
    <mergeCell ref="C40:G40"/>
    <mergeCell ref="C44:G44"/>
    <mergeCell ref="C45:G45"/>
    <mergeCell ref="C58:G58"/>
    <mergeCell ref="C59:G59"/>
    <mergeCell ref="C65:G65"/>
    <mergeCell ref="C66:G66"/>
    <mergeCell ref="C67:G67"/>
    <mergeCell ref="C77:G77"/>
    <mergeCell ref="C78:G78"/>
    <mergeCell ref="C82:G82"/>
    <mergeCell ref="C83:G83"/>
    <mergeCell ref="C84:G84"/>
    <mergeCell ref="C86:G86"/>
    <mergeCell ref="C87:G87"/>
    <mergeCell ref="C93:G93"/>
    <mergeCell ref="C94:G94"/>
    <mergeCell ref="C100:G100"/>
    <mergeCell ref="C101:G101"/>
    <mergeCell ref="C105:G105"/>
    <mergeCell ref="C106:G106"/>
    <mergeCell ref="C110:G110"/>
    <mergeCell ref="C111:G111"/>
    <mergeCell ref="C116:G116"/>
    <mergeCell ref="C117:G117"/>
    <mergeCell ref="C129:G129"/>
    <mergeCell ref="C135:G135"/>
    <mergeCell ref="C136:G136"/>
    <mergeCell ref="C142:G142"/>
    <mergeCell ref="C143:G143"/>
    <mergeCell ref="C148:G148"/>
    <mergeCell ref="C149:G149"/>
    <mergeCell ref="C153:G153"/>
    <mergeCell ref="C154:G154"/>
    <mergeCell ref="C159:G159"/>
    <mergeCell ref="C160:G160"/>
    <mergeCell ref="C167:G167"/>
    <mergeCell ref="C168:G168"/>
    <mergeCell ref="C169:G169"/>
    <mergeCell ref="C177:G177"/>
    <mergeCell ref="C178:G178"/>
    <mergeCell ref="C184:G184"/>
    <mergeCell ref="C185:G185"/>
    <mergeCell ref="C191:G191"/>
    <mergeCell ref="C192:G192"/>
    <mergeCell ref="C193:G193"/>
    <mergeCell ref="C195:G195"/>
    <mergeCell ref="C201:G201"/>
    <mergeCell ref="C202:G202"/>
    <mergeCell ref="C209:G209"/>
    <mergeCell ref="C210:G210"/>
    <mergeCell ref="C214:G214"/>
    <mergeCell ref="C234:G234"/>
    <mergeCell ref="C235:G235"/>
    <mergeCell ref="C239:G239"/>
    <mergeCell ref="C240:G240"/>
    <mergeCell ref="C245:G245"/>
    <mergeCell ref="C251:G251"/>
    <mergeCell ref="C252:G252"/>
    <mergeCell ref="C256:G256"/>
    <mergeCell ref="C257:G257"/>
    <mergeCell ref="C261:G261"/>
    <mergeCell ref="C262:G262"/>
    <mergeCell ref="C266:G266"/>
    <mergeCell ref="C267:G267"/>
    <mergeCell ref="C269:G269"/>
    <mergeCell ref="C270:G270"/>
    <mergeCell ref="C272:G272"/>
    <mergeCell ref="C273:G273"/>
    <mergeCell ref="C291:G291"/>
    <mergeCell ref="C292:G292"/>
    <mergeCell ref="C304:G304"/>
    <mergeCell ref="C305:G305"/>
    <mergeCell ref="C306:G306"/>
    <mergeCell ref="C310:G310"/>
    <mergeCell ref="C311:G311"/>
    <mergeCell ref="C316:G316"/>
    <mergeCell ref="C317:G317"/>
    <mergeCell ref="C323:G323"/>
    <mergeCell ref="C324:G324"/>
    <mergeCell ref="C328:G328"/>
    <mergeCell ref="C329:G329"/>
    <mergeCell ref="C333:G333"/>
    <mergeCell ref="C334:G334"/>
    <mergeCell ref="C338:G338"/>
    <mergeCell ref="C339:G339"/>
    <mergeCell ref="C344:G344"/>
    <mergeCell ref="C345:G345"/>
    <mergeCell ref="C352:G352"/>
    <mergeCell ref="C353:G353"/>
    <mergeCell ref="C355:G355"/>
    <mergeCell ref="C356:G356"/>
    <mergeCell ref="C362:G362"/>
    <mergeCell ref="C363:G363"/>
    <mergeCell ref="C367:G367"/>
    <mergeCell ref="C368:G368"/>
    <mergeCell ref="C378:G378"/>
    <mergeCell ref="C379:G379"/>
    <mergeCell ref="C381:G381"/>
    <mergeCell ref="C382:G382"/>
    <mergeCell ref="C397:G397"/>
    <mergeCell ref="C402:G402"/>
    <mergeCell ref="C403:G403"/>
    <mergeCell ref="C408:G408"/>
    <mergeCell ref="C409:G409"/>
    <mergeCell ref="C412:G412"/>
    <mergeCell ref="C413:G413"/>
    <mergeCell ref="C415:G415"/>
    <mergeCell ref="C416:G416"/>
    <mergeCell ref="C420:G420"/>
    <mergeCell ref="C421:G421"/>
    <mergeCell ref="C422:G422"/>
    <mergeCell ref="C423:G423"/>
    <mergeCell ref="C432:G432"/>
    <mergeCell ref="C433:G433"/>
    <mergeCell ref="C442:G442"/>
    <mergeCell ref="C443:G443"/>
    <mergeCell ref="C447:G447"/>
    <mergeCell ref="C448:G448"/>
    <mergeCell ref="C450:G450"/>
    <mergeCell ref="C451:G451"/>
    <mergeCell ref="C456:G456"/>
    <mergeCell ref="C457:G457"/>
    <mergeCell ref="C461:G461"/>
    <mergeCell ref="C462:G462"/>
    <mergeCell ref="C466:G466"/>
    <mergeCell ref="C467:G467"/>
    <mergeCell ref="C472:G472"/>
    <mergeCell ref="C473:G473"/>
    <mergeCell ref="C474:G474"/>
    <mergeCell ref="C483:G483"/>
    <mergeCell ref="C484:G484"/>
    <mergeCell ref="C485:G485"/>
    <mergeCell ref="C490:G490"/>
    <mergeCell ref="C491:G491"/>
    <mergeCell ref="C493:G493"/>
    <mergeCell ref="C494:G494"/>
    <mergeCell ref="C498:G498"/>
    <mergeCell ref="C499:G499"/>
    <mergeCell ref="C503:G503"/>
    <mergeCell ref="C504:G504"/>
    <mergeCell ref="C510:G510"/>
    <mergeCell ref="C511:G511"/>
    <mergeCell ref="C515:G515"/>
    <mergeCell ref="C516:G516"/>
    <mergeCell ref="C521:G521"/>
    <mergeCell ref="C522:G522"/>
    <mergeCell ref="C526:G526"/>
    <mergeCell ref="C527:G527"/>
    <mergeCell ref="C531:G531"/>
    <mergeCell ref="C532:G532"/>
    <mergeCell ref="C536:G536"/>
    <mergeCell ref="C537:G537"/>
    <mergeCell ref="C543:G543"/>
    <mergeCell ref="C550:G550"/>
    <mergeCell ref="C551:G551"/>
    <mergeCell ref="C552:G552"/>
    <mergeCell ref="C558:G558"/>
    <mergeCell ref="C559:G559"/>
    <mergeCell ref="C560:G560"/>
    <mergeCell ref="C564:G564"/>
    <mergeCell ref="C565:G565"/>
    <mergeCell ref="C567:G567"/>
    <mergeCell ref="C581:G581"/>
    <mergeCell ref="C587:G587"/>
    <mergeCell ref="C588:G588"/>
    <mergeCell ref="C595:G595"/>
    <mergeCell ref="C596:G596"/>
    <mergeCell ref="C622:G622"/>
    <mergeCell ref="C623:G623"/>
    <mergeCell ref="C624:G624"/>
    <mergeCell ref="C628:G628"/>
    <mergeCell ref="C629:G629"/>
    <mergeCell ref="C630:G630"/>
    <mergeCell ref="C635:G635"/>
    <mergeCell ref="C636:G636"/>
    <mergeCell ref="C637:G637"/>
    <mergeCell ref="C641:G641"/>
    <mergeCell ref="C642:G642"/>
    <mergeCell ref="C646:G646"/>
    <mergeCell ref="C647:G647"/>
    <mergeCell ref="C651:G651"/>
    <mergeCell ref="C655:G655"/>
    <mergeCell ref="C663:G663"/>
    <mergeCell ref="C664:G664"/>
    <mergeCell ref="C674:G674"/>
    <mergeCell ref="C675:G675"/>
    <mergeCell ref="C679:G679"/>
    <mergeCell ref="C680:G680"/>
    <mergeCell ref="C681:G681"/>
    <mergeCell ref="C686:G686"/>
    <mergeCell ref="C689:G689"/>
    <mergeCell ref="C691:G691"/>
    <mergeCell ref="C699:G699"/>
    <mergeCell ref="C705:G705"/>
    <mergeCell ref="C708:G708"/>
    <mergeCell ref="C715:G715"/>
    <mergeCell ref="C734:G734"/>
    <mergeCell ref="C735:G735"/>
    <mergeCell ref="C751:G751"/>
    <mergeCell ref="C764:G764"/>
    <mergeCell ref="C768:G768"/>
    <mergeCell ref="C775:G775"/>
    <mergeCell ref="C780:G780"/>
    <mergeCell ref="C790:G790"/>
    <mergeCell ref="C808:G808"/>
    <mergeCell ref="C812:G812"/>
    <mergeCell ref="C813:G813"/>
    <mergeCell ref="C820:G820"/>
    <mergeCell ref="C823:G823"/>
    <mergeCell ref="C825:G825"/>
    <mergeCell ref="C829:G829"/>
    <mergeCell ref="C833:G833"/>
    <mergeCell ref="C842:G842"/>
    <mergeCell ref="C897:G897"/>
    <mergeCell ref="C909:G909"/>
    <mergeCell ref="C929:G929"/>
    <mergeCell ref="C930:G930"/>
    <mergeCell ref="C935:G935"/>
    <mergeCell ref="C936:G936"/>
    <mergeCell ref="C944:G944"/>
    <mergeCell ref="C947:G947"/>
    <mergeCell ref="C969:G969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3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875"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75" width="12.71"/>
    <col collapsed="false" customWidth="true" hidden="false" outlineLevel="0" max="3" min="3" style="175" width="63.29"/>
    <col collapsed="false" customWidth="true" hidden="false" outlineLevel="0" max="4" min="4" style="0" width="4.86"/>
    <col collapsed="false" customWidth="true" hidden="false" outlineLevel="0" max="5" min="5" style="0" width="10.71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4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  <col collapsed="false" customWidth="true" hidden="false" outlineLevel="0" max="53" min="53" style="0" width="98.7"/>
  </cols>
  <sheetData>
    <row r="1" customFormat="false" ht="15.75" hidden="false" customHeight="true" outlineLevel="0" collapsed="false">
      <c r="A1" s="176" t="s">
        <v>179</v>
      </c>
      <c r="B1" s="176"/>
      <c r="C1" s="176"/>
      <c r="D1" s="176"/>
      <c r="E1" s="176"/>
      <c r="F1" s="176"/>
      <c r="G1" s="176"/>
      <c r="AG1" s="0" t="s">
        <v>180</v>
      </c>
    </row>
    <row r="2" customFormat="false" ht="25.15" hidden="false" customHeight="true" outlineLevel="0" collapsed="false">
      <c r="A2" s="169" t="s">
        <v>176</v>
      </c>
      <c r="B2" s="170" t="s">
        <v>5</v>
      </c>
      <c r="C2" s="177" t="s">
        <v>6</v>
      </c>
      <c r="D2" s="177"/>
      <c r="E2" s="177"/>
      <c r="F2" s="177"/>
      <c r="G2" s="177"/>
      <c r="AG2" s="0" t="s">
        <v>181</v>
      </c>
    </row>
    <row r="3" customFormat="false" ht="25.15" hidden="false" customHeight="true" outlineLevel="0" collapsed="false">
      <c r="A3" s="169" t="s">
        <v>177</v>
      </c>
      <c r="B3" s="170" t="s">
        <v>45</v>
      </c>
      <c r="C3" s="177" t="s">
        <v>46</v>
      </c>
      <c r="D3" s="177"/>
      <c r="E3" s="177"/>
      <c r="F3" s="177"/>
      <c r="G3" s="177"/>
      <c r="AC3" s="175" t="s">
        <v>181</v>
      </c>
      <c r="AG3" s="0" t="s">
        <v>182</v>
      </c>
    </row>
    <row r="4" customFormat="false" ht="25.15" hidden="false" customHeight="true" outlineLevel="0" collapsed="false">
      <c r="A4" s="178" t="s">
        <v>178</v>
      </c>
      <c r="B4" s="179" t="s">
        <v>48</v>
      </c>
      <c r="C4" s="180" t="s">
        <v>49</v>
      </c>
      <c r="D4" s="180"/>
      <c r="E4" s="180"/>
      <c r="F4" s="180"/>
      <c r="G4" s="180"/>
      <c r="AG4" s="0" t="s">
        <v>183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81" t="s">
        <v>184</v>
      </c>
      <c r="B6" s="182" t="s">
        <v>185</v>
      </c>
      <c r="C6" s="182" t="s">
        <v>186</v>
      </c>
      <c r="D6" s="183" t="s">
        <v>187</v>
      </c>
      <c r="E6" s="181" t="s">
        <v>188</v>
      </c>
      <c r="F6" s="184" t="s">
        <v>189</v>
      </c>
      <c r="G6" s="181" t="s">
        <v>14</v>
      </c>
      <c r="H6" s="185" t="s">
        <v>190</v>
      </c>
      <c r="I6" s="185" t="s">
        <v>191</v>
      </c>
      <c r="J6" s="185" t="s">
        <v>192</v>
      </c>
      <c r="K6" s="185" t="s">
        <v>193</v>
      </c>
      <c r="L6" s="185" t="s">
        <v>194</v>
      </c>
      <c r="M6" s="185" t="s">
        <v>195</v>
      </c>
      <c r="N6" s="185" t="s">
        <v>196</v>
      </c>
      <c r="O6" s="185" t="s">
        <v>197</v>
      </c>
      <c r="P6" s="185" t="s">
        <v>198</v>
      </c>
      <c r="Q6" s="185" t="s">
        <v>199</v>
      </c>
      <c r="R6" s="185" t="s">
        <v>200</v>
      </c>
      <c r="S6" s="185" t="s">
        <v>201</v>
      </c>
      <c r="T6" s="185" t="s">
        <v>202</v>
      </c>
      <c r="U6" s="185" t="s">
        <v>203</v>
      </c>
      <c r="V6" s="185" t="s">
        <v>204</v>
      </c>
      <c r="W6" s="185" t="s">
        <v>205</v>
      </c>
      <c r="X6" s="185" t="s">
        <v>206</v>
      </c>
    </row>
    <row r="7" customFormat="false" ht="12.75" hidden="true" customHeight="false" outlineLevel="0" collapsed="false">
      <c r="A7" s="166"/>
      <c r="B7" s="172"/>
      <c r="C7" s="172"/>
      <c r="D7" s="174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customFormat="false" ht="12.75" hidden="false" customHeight="false" outlineLevel="0" collapsed="false">
      <c r="A8" s="188" t="s">
        <v>207</v>
      </c>
      <c r="B8" s="189" t="s">
        <v>75</v>
      </c>
      <c r="C8" s="190" t="s">
        <v>76</v>
      </c>
      <c r="D8" s="191"/>
      <c r="E8" s="192"/>
      <c r="F8" s="193"/>
      <c r="G8" s="193" t="n">
        <f aca="false">SUMIF(AG9:AG13,"&lt;&gt;NOR",G9:G13)</f>
        <v>0</v>
      </c>
      <c r="H8" s="193"/>
      <c r="I8" s="193" t="n">
        <f aca="false">SUM(I9:I13)</f>
        <v>0</v>
      </c>
      <c r="J8" s="193"/>
      <c r="K8" s="193" t="n">
        <f aca="false">SUM(K9:K13)</f>
        <v>0</v>
      </c>
      <c r="L8" s="193"/>
      <c r="M8" s="193" t="n">
        <f aca="false">SUM(M9:M13)</f>
        <v>0</v>
      </c>
      <c r="N8" s="193"/>
      <c r="O8" s="193" t="n">
        <f aca="false">SUM(O9:O13)</f>
        <v>14.73</v>
      </c>
      <c r="P8" s="193"/>
      <c r="Q8" s="193" t="n">
        <f aca="false">SUM(Q9:Q13)</f>
        <v>0</v>
      </c>
      <c r="R8" s="193"/>
      <c r="S8" s="193"/>
      <c r="T8" s="194"/>
      <c r="U8" s="195"/>
      <c r="V8" s="195" t="n">
        <f aca="false">SUM(V9:V13)</f>
        <v>38.35</v>
      </c>
      <c r="W8" s="195"/>
      <c r="X8" s="195"/>
      <c r="AG8" s="0" t="s">
        <v>208</v>
      </c>
    </row>
    <row r="9" customFormat="false" ht="22.5" hidden="false" customHeight="false" outlineLevel="1" collapsed="false">
      <c r="A9" s="196" t="n">
        <v>1</v>
      </c>
      <c r="B9" s="197" t="s">
        <v>322</v>
      </c>
      <c r="C9" s="198" t="s">
        <v>323</v>
      </c>
      <c r="D9" s="199" t="s">
        <v>211</v>
      </c>
      <c r="E9" s="200" t="n">
        <v>8</v>
      </c>
      <c r="F9" s="201"/>
      <c r="G9" s="202" t="n">
        <f aca="false">ROUND(E9*F9,2)</f>
        <v>0</v>
      </c>
      <c r="H9" s="201"/>
      <c r="I9" s="202" t="n">
        <f aca="false">ROUND(E9*H9,2)</f>
        <v>0</v>
      </c>
      <c r="J9" s="201"/>
      <c r="K9" s="202" t="n">
        <f aca="false">ROUND(E9*J9,2)</f>
        <v>0</v>
      </c>
      <c r="L9" s="202" t="n">
        <v>21</v>
      </c>
      <c r="M9" s="202" t="n">
        <f aca="false">G9*(1+L9/100)</f>
        <v>0</v>
      </c>
      <c r="N9" s="202" t="n">
        <v>1.84144</v>
      </c>
      <c r="O9" s="202" t="n">
        <f aca="false">ROUND(E9*N9,2)</f>
        <v>14.73</v>
      </c>
      <c r="P9" s="202" t="n">
        <v>0</v>
      </c>
      <c r="Q9" s="202" t="n">
        <f aca="false">ROUND(E9*P9,2)</f>
        <v>0</v>
      </c>
      <c r="R9" s="202" t="s">
        <v>303</v>
      </c>
      <c r="S9" s="202" t="s">
        <v>213</v>
      </c>
      <c r="T9" s="203" t="s">
        <v>213</v>
      </c>
      <c r="U9" s="204" t="n">
        <v>4.794</v>
      </c>
      <c r="V9" s="204" t="n">
        <f aca="false">ROUND(E9*U9,2)</f>
        <v>38.35</v>
      </c>
      <c r="W9" s="204"/>
      <c r="X9" s="204" t="s">
        <v>165</v>
      </c>
      <c r="Y9" s="205"/>
      <c r="Z9" s="205"/>
      <c r="AA9" s="205"/>
      <c r="AB9" s="205"/>
      <c r="AC9" s="205"/>
      <c r="AD9" s="205"/>
      <c r="AE9" s="205"/>
      <c r="AF9" s="205"/>
      <c r="AG9" s="205" t="s">
        <v>214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customFormat="false" ht="12.75" hidden="false" customHeight="true" outlineLevel="1" collapsed="false">
      <c r="A10" s="206"/>
      <c r="B10" s="207"/>
      <c r="C10" s="208" t="s">
        <v>324</v>
      </c>
      <c r="D10" s="208"/>
      <c r="E10" s="208"/>
      <c r="F10" s="208"/>
      <c r="G10" s="208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5"/>
      <c r="Z10" s="205"/>
      <c r="AA10" s="205"/>
      <c r="AB10" s="205"/>
      <c r="AC10" s="205"/>
      <c r="AD10" s="205"/>
      <c r="AE10" s="205"/>
      <c r="AF10" s="205"/>
      <c r="AG10" s="205" t="s">
        <v>216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customFormat="false" ht="12.75" hidden="false" customHeight="true" outlineLevel="1" collapsed="false">
      <c r="A11" s="206"/>
      <c r="B11" s="207"/>
      <c r="C11" s="209" t="s">
        <v>324</v>
      </c>
      <c r="D11" s="209"/>
      <c r="E11" s="209"/>
      <c r="F11" s="209"/>
      <c r="G11" s="209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5"/>
      <c r="Z11" s="205"/>
      <c r="AA11" s="205"/>
      <c r="AB11" s="205"/>
      <c r="AC11" s="205"/>
      <c r="AD11" s="205"/>
      <c r="AE11" s="205"/>
      <c r="AF11" s="205"/>
      <c r="AG11" s="205" t="s">
        <v>217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customFormat="false" ht="12.75" hidden="false" customHeight="false" outlineLevel="1" collapsed="false">
      <c r="A12" s="206"/>
      <c r="B12" s="207"/>
      <c r="C12" s="210" t="s">
        <v>1275</v>
      </c>
      <c r="D12" s="211"/>
      <c r="E12" s="212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5"/>
      <c r="Z12" s="205"/>
      <c r="AA12" s="205"/>
      <c r="AB12" s="205"/>
      <c r="AC12" s="205"/>
      <c r="AD12" s="205"/>
      <c r="AE12" s="205"/>
      <c r="AF12" s="205"/>
      <c r="AG12" s="205" t="s">
        <v>220</v>
      </c>
      <c r="AH12" s="205" t="n">
        <v>0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customFormat="false" ht="12.75" hidden="false" customHeight="false" outlineLevel="1" collapsed="false">
      <c r="A13" s="206"/>
      <c r="B13" s="207"/>
      <c r="C13" s="210" t="s">
        <v>95</v>
      </c>
      <c r="D13" s="211"/>
      <c r="E13" s="212" t="n">
        <v>8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5"/>
      <c r="Z13" s="205"/>
      <c r="AA13" s="205"/>
      <c r="AB13" s="205"/>
      <c r="AC13" s="205"/>
      <c r="AD13" s="205"/>
      <c r="AE13" s="205"/>
      <c r="AF13" s="205"/>
      <c r="AG13" s="205" t="s">
        <v>220</v>
      </c>
      <c r="AH13" s="205" t="n">
        <v>0</v>
      </c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customFormat="false" ht="12.75" hidden="false" customHeight="false" outlineLevel="0" collapsed="false">
      <c r="A14" s="188" t="s">
        <v>207</v>
      </c>
      <c r="B14" s="189" t="s">
        <v>80</v>
      </c>
      <c r="C14" s="190" t="s">
        <v>81</v>
      </c>
      <c r="D14" s="191"/>
      <c r="E14" s="192"/>
      <c r="F14" s="193"/>
      <c r="G14" s="193" t="n">
        <f aca="false">SUMIF(AG15:AG27,"&lt;&gt;NOR",G15:G27)</f>
        <v>0</v>
      </c>
      <c r="H14" s="193"/>
      <c r="I14" s="193" t="n">
        <f aca="false">SUM(I15:I27)</f>
        <v>0</v>
      </c>
      <c r="J14" s="193"/>
      <c r="K14" s="193" t="n">
        <f aca="false">SUM(K15:K27)</f>
        <v>0</v>
      </c>
      <c r="L14" s="193"/>
      <c r="M14" s="193" t="n">
        <f aca="false">SUM(M15:M27)</f>
        <v>0</v>
      </c>
      <c r="N14" s="193"/>
      <c r="O14" s="193" t="n">
        <f aca="false">SUM(O15:O27)</f>
        <v>21.44</v>
      </c>
      <c r="P14" s="193"/>
      <c r="Q14" s="193" t="n">
        <f aca="false">SUM(Q15:Q27)</f>
        <v>0</v>
      </c>
      <c r="R14" s="193"/>
      <c r="S14" s="193"/>
      <c r="T14" s="194"/>
      <c r="U14" s="195"/>
      <c r="V14" s="195" t="n">
        <f aca="false">SUM(V15:V27)</f>
        <v>97.29</v>
      </c>
      <c r="W14" s="195"/>
      <c r="X14" s="195"/>
      <c r="AG14" s="0" t="s">
        <v>208</v>
      </c>
    </row>
    <row r="15" customFormat="false" ht="22.5" hidden="false" customHeight="false" outlineLevel="1" collapsed="false">
      <c r="A15" s="214" t="n">
        <v>2</v>
      </c>
      <c r="B15" s="215" t="s">
        <v>1276</v>
      </c>
      <c r="C15" s="216" t="s">
        <v>1277</v>
      </c>
      <c r="D15" s="217" t="s">
        <v>343</v>
      </c>
      <c r="E15" s="218" t="n">
        <v>216</v>
      </c>
      <c r="F15" s="219"/>
      <c r="G15" s="220" t="n">
        <f aca="false">ROUND(E15*F15,2)</f>
        <v>0</v>
      </c>
      <c r="H15" s="219"/>
      <c r="I15" s="220" t="n">
        <f aca="false">ROUND(E15*H15,2)</f>
        <v>0</v>
      </c>
      <c r="J15" s="219"/>
      <c r="K15" s="220" t="n">
        <f aca="false">ROUND(E15*J15,2)</f>
        <v>0</v>
      </c>
      <c r="L15" s="220" t="n">
        <v>21</v>
      </c>
      <c r="M15" s="220" t="n">
        <f aca="false">G15*(1+L15/100)</f>
        <v>0</v>
      </c>
      <c r="N15" s="220" t="n">
        <v>0.07067</v>
      </c>
      <c r="O15" s="220" t="n">
        <f aca="false">ROUND(E15*N15,2)</f>
        <v>15.26</v>
      </c>
      <c r="P15" s="220" t="n">
        <v>0</v>
      </c>
      <c r="Q15" s="220" t="n">
        <f aca="false">ROUND(E15*P15,2)</f>
        <v>0</v>
      </c>
      <c r="R15" s="220" t="s">
        <v>303</v>
      </c>
      <c r="S15" s="220" t="s">
        <v>213</v>
      </c>
      <c r="T15" s="221" t="s">
        <v>213</v>
      </c>
      <c r="U15" s="204" t="n">
        <v>0.34</v>
      </c>
      <c r="V15" s="204" t="n">
        <f aca="false">ROUND(E15*U15,2)</f>
        <v>73.44</v>
      </c>
      <c r="W15" s="204"/>
      <c r="X15" s="204" t="s">
        <v>165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214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customFormat="false" ht="12.75" hidden="false" customHeight="false" outlineLevel="1" collapsed="false">
      <c r="A16" s="196" t="n">
        <v>3</v>
      </c>
      <c r="B16" s="197" t="s">
        <v>448</v>
      </c>
      <c r="C16" s="198" t="s">
        <v>449</v>
      </c>
      <c r="D16" s="199" t="s">
        <v>211</v>
      </c>
      <c r="E16" s="200" t="n">
        <v>2.337</v>
      </c>
      <c r="F16" s="201"/>
      <c r="G16" s="202" t="n">
        <f aca="false">ROUND(E16*F16,2)</f>
        <v>0</v>
      </c>
      <c r="H16" s="201"/>
      <c r="I16" s="202" t="n">
        <f aca="false">ROUND(E16*H16,2)</f>
        <v>0</v>
      </c>
      <c r="J16" s="201"/>
      <c r="K16" s="202" t="n">
        <f aca="false">ROUND(E16*J16,2)</f>
        <v>0</v>
      </c>
      <c r="L16" s="202" t="n">
        <v>21</v>
      </c>
      <c r="M16" s="202" t="n">
        <f aca="false">G16*(1+L16/100)</f>
        <v>0</v>
      </c>
      <c r="N16" s="202" t="n">
        <v>2.52511</v>
      </c>
      <c r="O16" s="202" t="n">
        <f aca="false">ROUND(E16*N16,2)</f>
        <v>5.9</v>
      </c>
      <c r="P16" s="202" t="n">
        <v>0</v>
      </c>
      <c r="Q16" s="202" t="n">
        <f aca="false">ROUND(E16*P16,2)</f>
        <v>0</v>
      </c>
      <c r="R16" s="202" t="s">
        <v>273</v>
      </c>
      <c r="S16" s="202" t="s">
        <v>213</v>
      </c>
      <c r="T16" s="203" t="s">
        <v>213</v>
      </c>
      <c r="U16" s="204" t="n">
        <v>1.448</v>
      </c>
      <c r="V16" s="204" t="n">
        <f aca="false">ROUND(E16*U16,2)</f>
        <v>3.38</v>
      </c>
      <c r="W16" s="204"/>
      <c r="X16" s="204" t="s">
        <v>165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214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customFormat="false" ht="12.75" hidden="false" customHeight="false" outlineLevel="1" collapsed="false">
      <c r="A17" s="206"/>
      <c r="B17" s="207"/>
      <c r="C17" s="210" t="s">
        <v>1278</v>
      </c>
      <c r="D17" s="211"/>
      <c r="E17" s="212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5"/>
      <c r="Z17" s="205"/>
      <c r="AA17" s="205"/>
      <c r="AB17" s="205"/>
      <c r="AC17" s="205"/>
      <c r="AD17" s="205"/>
      <c r="AE17" s="205"/>
      <c r="AF17" s="205"/>
      <c r="AG17" s="205" t="s">
        <v>220</v>
      </c>
      <c r="AH17" s="205" t="n">
        <v>0</v>
      </c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customFormat="false" ht="12.75" hidden="false" customHeight="false" outlineLevel="1" collapsed="false">
      <c r="A18" s="206"/>
      <c r="B18" s="207"/>
      <c r="C18" s="210" t="s">
        <v>1279</v>
      </c>
      <c r="D18" s="211"/>
      <c r="E18" s="212" t="n">
        <v>2.34</v>
      </c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5"/>
      <c r="Z18" s="205"/>
      <c r="AA18" s="205"/>
      <c r="AB18" s="205"/>
      <c r="AC18" s="205"/>
      <c r="AD18" s="205"/>
      <c r="AE18" s="205"/>
      <c r="AF18" s="205"/>
      <c r="AG18" s="205" t="s">
        <v>220</v>
      </c>
      <c r="AH18" s="205" t="n">
        <v>0</v>
      </c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customFormat="false" ht="12.75" hidden="false" customHeight="false" outlineLevel="1" collapsed="false">
      <c r="A19" s="196" t="n">
        <v>4</v>
      </c>
      <c r="B19" s="197" t="s">
        <v>455</v>
      </c>
      <c r="C19" s="198" t="s">
        <v>456</v>
      </c>
      <c r="D19" s="199" t="s">
        <v>294</v>
      </c>
      <c r="E19" s="200" t="n">
        <v>15.58</v>
      </c>
      <c r="F19" s="201"/>
      <c r="G19" s="202" t="n">
        <f aca="false">ROUND(E19*F19,2)</f>
        <v>0</v>
      </c>
      <c r="H19" s="201"/>
      <c r="I19" s="202" t="n">
        <f aca="false">ROUND(E19*H19,2)</f>
        <v>0</v>
      </c>
      <c r="J19" s="201"/>
      <c r="K19" s="202" t="n">
        <f aca="false">ROUND(E19*J19,2)</f>
        <v>0</v>
      </c>
      <c r="L19" s="202" t="n">
        <v>21</v>
      </c>
      <c r="M19" s="202" t="n">
        <f aca="false">G19*(1+L19/100)</f>
        <v>0</v>
      </c>
      <c r="N19" s="202" t="n">
        <v>0.00782</v>
      </c>
      <c r="O19" s="202" t="n">
        <f aca="false">ROUND(E19*N19,2)</f>
        <v>0.12</v>
      </c>
      <c r="P19" s="202" t="n">
        <v>0</v>
      </c>
      <c r="Q19" s="202" t="n">
        <f aca="false">ROUND(E19*P19,2)</f>
        <v>0</v>
      </c>
      <c r="R19" s="202" t="s">
        <v>273</v>
      </c>
      <c r="S19" s="202" t="s">
        <v>213</v>
      </c>
      <c r="T19" s="203" t="s">
        <v>213</v>
      </c>
      <c r="U19" s="204" t="n">
        <v>0.79</v>
      </c>
      <c r="V19" s="204" t="n">
        <f aca="false">ROUND(E19*U19,2)</f>
        <v>12.31</v>
      </c>
      <c r="W19" s="204"/>
      <c r="X19" s="204" t="s">
        <v>165</v>
      </c>
      <c r="Y19" s="205"/>
      <c r="Z19" s="205"/>
      <c r="AA19" s="205"/>
      <c r="AB19" s="205"/>
      <c r="AC19" s="205"/>
      <c r="AD19" s="205"/>
      <c r="AE19" s="205"/>
      <c r="AF19" s="205"/>
      <c r="AG19" s="205" t="s">
        <v>214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customFormat="false" ht="12.75" hidden="false" customHeight="false" outlineLevel="1" collapsed="false">
      <c r="A20" s="206"/>
      <c r="B20" s="207"/>
      <c r="C20" s="210" t="s">
        <v>1280</v>
      </c>
      <c r="D20" s="211"/>
      <c r="E20" s="212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5"/>
      <c r="Z20" s="205"/>
      <c r="AA20" s="205"/>
      <c r="AB20" s="205"/>
      <c r="AC20" s="205"/>
      <c r="AD20" s="205"/>
      <c r="AE20" s="205"/>
      <c r="AF20" s="205"/>
      <c r="AG20" s="205" t="s">
        <v>220</v>
      </c>
      <c r="AH20" s="205" t="n">
        <v>0</v>
      </c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customFormat="false" ht="12.75" hidden="false" customHeight="false" outlineLevel="1" collapsed="false">
      <c r="A21" s="206"/>
      <c r="B21" s="207"/>
      <c r="C21" s="210" t="s">
        <v>1281</v>
      </c>
      <c r="D21" s="211"/>
      <c r="E21" s="212" t="n">
        <v>15.58</v>
      </c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5"/>
      <c r="Z21" s="205"/>
      <c r="AA21" s="205"/>
      <c r="AB21" s="205"/>
      <c r="AC21" s="205"/>
      <c r="AD21" s="205"/>
      <c r="AE21" s="205"/>
      <c r="AF21" s="205"/>
      <c r="AG21" s="205" t="s">
        <v>220</v>
      </c>
      <c r="AH21" s="205" t="n">
        <v>0</v>
      </c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customFormat="false" ht="12.75" hidden="false" customHeight="false" outlineLevel="1" collapsed="false">
      <c r="A22" s="196" t="n">
        <v>5</v>
      </c>
      <c r="B22" s="197" t="s">
        <v>464</v>
      </c>
      <c r="C22" s="198" t="s">
        <v>465</v>
      </c>
      <c r="D22" s="199" t="s">
        <v>261</v>
      </c>
      <c r="E22" s="200" t="n">
        <v>0.15963</v>
      </c>
      <c r="F22" s="201"/>
      <c r="G22" s="202" t="n">
        <f aca="false">ROUND(E22*F22,2)</f>
        <v>0</v>
      </c>
      <c r="H22" s="201"/>
      <c r="I22" s="202" t="n">
        <f aca="false">ROUND(E22*H22,2)</f>
        <v>0</v>
      </c>
      <c r="J22" s="201"/>
      <c r="K22" s="202" t="n">
        <f aca="false">ROUND(E22*J22,2)</f>
        <v>0</v>
      </c>
      <c r="L22" s="202" t="n">
        <v>21</v>
      </c>
      <c r="M22" s="202" t="n">
        <f aca="false">G22*(1+L22/100)</f>
        <v>0</v>
      </c>
      <c r="N22" s="202" t="n">
        <v>1.01665</v>
      </c>
      <c r="O22" s="202" t="n">
        <f aca="false">ROUND(E22*N22,2)</f>
        <v>0.16</v>
      </c>
      <c r="P22" s="202" t="n">
        <v>0</v>
      </c>
      <c r="Q22" s="202" t="n">
        <f aca="false">ROUND(E22*P22,2)</f>
        <v>0</v>
      </c>
      <c r="R22" s="202" t="s">
        <v>273</v>
      </c>
      <c r="S22" s="202" t="s">
        <v>213</v>
      </c>
      <c r="T22" s="203" t="s">
        <v>213</v>
      </c>
      <c r="U22" s="204" t="n">
        <v>27.673</v>
      </c>
      <c r="V22" s="204" t="n">
        <f aca="false">ROUND(E22*U22,2)</f>
        <v>4.42</v>
      </c>
      <c r="W22" s="204"/>
      <c r="X22" s="204" t="s">
        <v>165</v>
      </c>
      <c r="Y22" s="205"/>
      <c r="Z22" s="205"/>
      <c r="AA22" s="205"/>
      <c r="AB22" s="205"/>
      <c r="AC22" s="205"/>
      <c r="AD22" s="205"/>
      <c r="AE22" s="205"/>
      <c r="AF22" s="205"/>
      <c r="AG22" s="205" t="s">
        <v>214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customFormat="false" ht="12.75" hidden="false" customHeight="true" outlineLevel="1" collapsed="false">
      <c r="A23" s="206"/>
      <c r="B23" s="207"/>
      <c r="C23" s="208" t="s">
        <v>466</v>
      </c>
      <c r="D23" s="208"/>
      <c r="E23" s="208"/>
      <c r="F23" s="208"/>
      <c r="G23" s="208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5"/>
      <c r="Z23" s="205"/>
      <c r="AA23" s="205"/>
      <c r="AB23" s="205"/>
      <c r="AC23" s="205"/>
      <c r="AD23" s="205"/>
      <c r="AE23" s="205"/>
      <c r="AF23" s="205"/>
      <c r="AG23" s="205" t="s">
        <v>216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customFormat="false" ht="12.75" hidden="false" customHeight="true" outlineLevel="1" collapsed="false">
      <c r="A24" s="206"/>
      <c r="B24" s="207"/>
      <c r="C24" s="209" t="s">
        <v>466</v>
      </c>
      <c r="D24" s="209"/>
      <c r="E24" s="209"/>
      <c r="F24" s="209"/>
      <c r="G24" s="209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5"/>
      <c r="Z24" s="205"/>
      <c r="AA24" s="205"/>
      <c r="AB24" s="205"/>
      <c r="AC24" s="205"/>
      <c r="AD24" s="205"/>
      <c r="AE24" s="205"/>
      <c r="AF24" s="205"/>
      <c r="AG24" s="205" t="s">
        <v>217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customFormat="false" ht="12.75" hidden="false" customHeight="false" outlineLevel="1" collapsed="false">
      <c r="A25" s="206"/>
      <c r="B25" s="207"/>
      <c r="C25" s="210" t="s">
        <v>1282</v>
      </c>
      <c r="D25" s="211"/>
      <c r="E25" s="212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5"/>
      <c r="AA25" s="205"/>
      <c r="AB25" s="205"/>
      <c r="AC25" s="205"/>
      <c r="AD25" s="205"/>
      <c r="AE25" s="205"/>
      <c r="AF25" s="205"/>
      <c r="AG25" s="205" t="s">
        <v>220</v>
      </c>
      <c r="AH25" s="205" t="n">
        <v>0</v>
      </c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customFormat="false" ht="12.75" hidden="false" customHeight="false" outlineLevel="1" collapsed="false">
      <c r="A26" s="206"/>
      <c r="B26" s="207"/>
      <c r="C26" s="210" t="s">
        <v>1283</v>
      </c>
      <c r="D26" s="211"/>
      <c r="E26" s="212" t="n">
        <v>0.16</v>
      </c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5"/>
      <c r="Z26" s="205"/>
      <c r="AA26" s="205"/>
      <c r="AB26" s="205"/>
      <c r="AC26" s="205"/>
      <c r="AD26" s="205"/>
      <c r="AE26" s="205"/>
      <c r="AF26" s="205"/>
      <c r="AG26" s="205" t="s">
        <v>220</v>
      </c>
      <c r="AH26" s="205" t="n">
        <v>0</v>
      </c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customFormat="false" ht="12.75" hidden="false" customHeight="false" outlineLevel="1" collapsed="false">
      <c r="A27" s="214" t="n">
        <v>6</v>
      </c>
      <c r="B27" s="215" t="s">
        <v>462</v>
      </c>
      <c r="C27" s="216" t="s">
        <v>463</v>
      </c>
      <c r="D27" s="217" t="s">
        <v>294</v>
      </c>
      <c r="E27" s="218" t="n">
        <v>15.58</v>
      </c>
      <c r="F27" s="219"/>
      <c r="G27" s="220" t="n">
        <f aca="false">ROUND(E27*F27,2)</f>
        <v>0</v>
      </c>
      <c r="H27" s="219"/>
      <c r="I27" s="220" t="n">
        <f aca="false">ROUND(E27*H27,2)</f>
        <v>0</v>
      </c>
      <c r="J27" s="219"/>
      <c r="K27" s="220" t="n">
        <f aca="false">ROUND(E27*J27,2)</f>
        <v>0</v>
      </c>
      <c r="L27" s="220" t="n">
        <v>21</v>
      </c>
      <c r="M27" s="220" t="n">
        <f aca="false">G27*(1+L27/100)</f>
        <v>0</v>
      </c>
      <c r="N27" s="220" t="n">
        <v>0</v>
      </c>
      <c r="O27" s="220" t="n">
        <f aca="false">ROUND(E27*N27,2)</f>
        <v>0</v>
      </c>
      <c r="P27" s="220" t="n">
        <v>0</v>
      </c>
      <c r="Q27" s="220" t="n">
        <f aca="false">ROUND(E27*P27,2)</f>
        <v>0</v>
      </c>
      <c r="R27" s="220" t="s">
        <v>273</v>
      </c>
      <c r="S27" s="220" t="s">
        <v>213</v>
      </c>
      <c r="T27" s="221" t="s">
        <v>213</v>
      </c>
      <c r="U27" s="204" t="n">
        <v>0.24</v>
      </c>
      <c r="V27" s="204" t="n">
        <f aca="false">ROUND(E27*U27,2)</f>
        <v>3.74</v>
      </c>
      <c r="W27" s="204"/>
      <c r="X27" s="204" t="s">
        <v>165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214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customFormat="false" ht="12.75" hidden="false" customHeight="false" outlineLevel="0" collapsed="false">
      <c r="A28" s="188" t="s">
        <v>207</v>
      </c>
      <c r="B28" s="189" t="s">
        <v>77</v>
      </c>
      <c r="C28" s="190" t="s">
        <v>78</v>
      </c>
      <c r="D28" s="191"/>
      <c r="E28" s="192"/>
      <c r="F28" s="193"/>
      <c r="G28" s="193" t="n">
        <f aca="false">SUMIF(AG29:AG61,"&lt;&gt;NOR",G29:G61)</f>
        <v>0</v>
      </c>
      <c r="H28" s="193"/>
      <c r="I28" s="193" t="n">
        <f aca="false">SUM(I29:I61)</f>
        <v>0</v>
      </c>
      <c r="J28" s="193"/>
      <c r="K28" s="193" t="n">
        <f aca="false">SUM(K29:K61)</f>
        <v>0</v>
      </c>
      <c r="L28" s="193"/>
      <c r="M28" s="193" t="n">
        <f aca="false">SUM(M29:M61)</f>
        <v>0</v>
      </c>
      <c r="N28" s="193"/>
      <c r="O28" s="193" t="n">
        <f aca="false">SUM(O29:O61)</f>
        <v>33.72</v>
      </c>
      <c r="P28" s="193"/>
      <c r="Q28" s="193" t="n">
        <f aca="false">SUM(Q29:Q61)</f>
        <v>0</v>
      </c>
      <c r="R28" s="193"/>
      <c r="S28" s="193"/>
      <c r="T28" s="194"/>
      <c r="U28" s="195"/>
      <c r="V28" s="195" t="n">
        <f aca="false">SUM(V29:V61)</f>
        <v>1855.88</v>
      </c>
      <c r="W28" s="195"/>
      <c r="X28" s="195"/>
      <c r="AG28" s="0" t="s">
        <v>208</v>
      </c>
    </row>
    <row r="29" customFormat="false" ht="22.5" hidden="false" customHeight="false" outlineLevel="1" collapsed="false">
      <c r="A29" s="196" t="n">
        <v>7</v>
      </c>
      <c r="B29" s="197" t="s">
        <v>1284</v>
      </c>
      <c r="C29" s="198" t="s">
        <v>1285</v>
      </c>
      <c r="D29" s="199" t="s">
        <v>294</v>
      </c>
      <c r="E29" s="200" t="n">
        <v>54.06</v>
      </c>
      <c r="F29" s="201"/>
      <c r="G29" s="202" t="n">
        <f aca="false">ROUND(E29*F29,2)</f>
        <v>0</v>
      </c>
      <c r="H29" s="201"/>
      <c r="I29" s="202" t="n">
        <f aca="false">ROUND(E29*H29,2)</f>
        <v>0</v>
      </c>
      <c r="J29" s="201"/>
      <c r="K29" s="202" t="n">
        <f aca="false">ROUND(E29*J29,2)</f>
        <v>0</v>
      </c>
      <c r="L29" s="202" t="n">
        <v>21</v>
      </c>
      <c r="M29" s="202" t="n">
        <f aca="false">G29*(1+L29/100)</f>
        <v>0</v>
      </c>
      <c r="N29" s="202" t="n">
        <v>0.04242</v>
      </c>
      <c r="O29" s="202" t="n">
        <f aca="false">ROUND(E29*N29,2)</f>
        <v>2.29</v>
      </c>
      <c r="P29" s="202" t="n">
        <v>0</v>
      </c>
      <c r="Q29" s="202" t="n">
        <f aca="false">ROUND(E29*P29,2)</f>
        <v>0</v>
      </c>
      <c r="R29" s="202" t="s">
        <v>273</v>
      </c>
      <c r="S29" s="202" t="s">
        <v>213</v>
      </c>
      <c r="T29" s="203" t="s">
        <v>213</v>
      </c>
      <c r="U29" s="204" t="n">
        <v>1.404</v>
      </c>
      <c r="V29" s="204" t="n">
        <f aca="false">ROUND(E29*U29,2)</f>
        <v>75.9</v>
      </c>
      <c r="W29" s="204"/>
      <c r="X29" s="204" t="s">
        <v>165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214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customFormat="false" ht="22.5" hidden="false" customHeight="true" outlineLevel="1" collapsed="false">
      <c r="A30" s="206"/>
      <c r="B30" s="207"/>
      <c r="C30" s="208" t="s">
        <v>428</v>
      </c>
      <c r="D30" s="208"/>
      <c r="E30" s="208"/>
      <c r="F30" s="208"/>
      <c r="G30" s="208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5"/>
      <c r="Z30" s="205"/>
      <c r="AA30" s="205"/>
      <c r="AB30" s="205"/>
      <c r="AC30" s="205"/>
      <c r="AD30" s="205"/>
      <c r="AE30" s="205"/>
      <c r="AF30" s="205"/>
      <c r="AG30" s="205" t="s">
        <v>216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13" t="str">
        <f aca="false">C30</f>
        <v>zřízení nosné konstrukce příčky, vložení tepelné izolace tl. do 5 cm, montáž desek, tmelení spár Q2 a úprava rohů. Včetně dodávek materiálu.</v>
      </c>
      <c r="BB30" s="205"/>
      <c r="BC30" s="205"/>
      <c r="BD30" s="205"/>
      <c r="BE30" s="205"/>
      <c r="BF30" s="205"/>
      <c r="BG30" s="205"/>
      <c r="BH30" s="205"/>
    </row>
    <row r="31" customFormat="false" ht="22.5" hidden="false" customHeight="true" outlineLevel="1" collapsed="false">
      <c r="A31" s="206"/>
      <c r="B31" s="207"/>
      <c r="C31" s="209" t="s">
        <v>428</v>
      </c>
      <c r="D31" s="209"/>
      <c r="E31" s="209"/>
      <c r="F31" s="209"/>
      <c r="G31" s="209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5"/>
      <c r="AA31" s="205"/>
      <c r="AB31" s="205"/>
      <c r="AC31" s="205"/>
      <c r="AD31" s="205"/>
      <c r="AE31" s="205"/>
      <c r="AF31" s="205"/>
      <c r="AG31" s="205" t="s">
        <v>217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13" t="str">
        <f aca="false">C31</f>
        <v>zřízení nosné konstrukce příčky, vložení tepelné izolace tl. do 5 cm, montáž desek, tmelení spár Q2 a úprava rohů. Včetně dodávek materiálu.</v>
      </c>
      <c r="BB31" s="205"/>
      <c r="BC31" s="205"/>
      <c r="BD31" s="205"/>
      <c r="BE31" s="205"/>
      <c r="BF31" s="205"/>
      <c r="BG31" s="205"/>
      <c r="BH31" s="205"/>
    </row>
    <row r="32" customFormat="false" ht="22.5" hidden="false" customHeight="false" outlineLevel="1" collapsed="false">
      <c r="A32" s="206"/>
      <c r="B32" s="207"/>
      <c r="C32" s="210" t="s">
        <v>1286</v>
      </c>
      <c r="D32" s="211"/>
      <c r="E32" s="212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5"/>
      <c r="Z32" s="205"/>
      <c r="AA32" s="205"/>
      <c r="AB32" s="205"/>
      <c r="AC32" s="205"/>
      <c r="AD32" s="205"/>
      <c r="AE32" s="205"/>
      <c r="AF32" s="205"/>
      <c r="AG32" s="205" t="s">
        <v>220</v>
      </c>
      <c r="AH32" s="205" t="n">
        <v>0</v>
      </c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customFormat="false" ht="12.75" hidden="false" customHeight="false" outlineLevel="1" collapsed="false">
      <c r="A33" s="206"/>
      <c r="B33" s="207"/>
      <c r="C33" s="210" t="s">
        <v>1287</v>
      </c>
      <c r="D33" s="211"/>
      <c r="E33" s="212" t="n">
        <v>54.06</v>
      </c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5"/>
      <c r="Z33" s="205"/>
      <c r="AA33" s="205"/>
      <c r="AB33" s="205"/>
      <c r="AC33" s="205"/>
      <c r="AD33" s="205"/>
      <c r="AE33" s="205"/>
      <c r="AF33" s="205"/>
      <c r="AG33" s="205" t="s">
        <v>220</v>
      </c>
      <c r="AH33" s="205" t="n">
        <v>0</v>
      </c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customFormat="false" ht="22.5" hidden="false" customHeight="false" outlineLevel="1" collapsed="false">
      <c r="A34" s="196" t="n">
        <v>8</v>
      </c>
      <c r="B34" s="197" t="s">
        <v>1288</v>
      </c>
      <c r="C34" s="198" t="s">
        <v>1285</v>
      </c>
      <c r="D34" s="199" t="s">
        <v>294</v>
      </c>
      <c r="E34" s="200" t="n">
        <v>92.32</v>
      </c>
      <c r="F34" s="201"/>
      <c r="G34" s="202" t="n">
        <f aca="false">ROUND(E34*F34,2)</f>
        <v>0</v>
      </c>
      <c r="H34" s="201"/>
      <c r="I34" s="202" t="n">
        <f aca="false">ROUND(E34*H34,2)</f>
        <v>0</v>
      </c>
      <c r="J34" s="201"/>
      <c r="K34" s="202" t="n">
        <f aca="false">ROUND(E34*J34,2)</f>
        <v>0</v>
      </c>
      <c r="L34" s="202" t="n">
        <v>21</v>
      </c>
      <c r="M34" s="202" t="n">
        <f aca="false">G34*(1+L34/100)</f>
        <v>0</v>
      </c>
      <c r="N34" s="202" t="n">
        <v>0.04242</v>
      </c>
      <c r="O34" s="202" t="n">
        <f aca="false">ROUND(E34*N34,2)</f>
        <v>3.92</v>
      </c>
      <c r="P34" s="202" t="n">
        <v>0</v>
      </c>
      <c r="Q34" s="202" t="n">
        <f aca="false">ROUND(E34*P34,2)</f>
        <v>0</v>
      </c>
      <c r="R34" s="202" t="s">
        <v>273</v>
      </c>
      <c r="S34" s="202" t="s">
        <v>213</v>
      </c>
      <c r="T34" s="203" t="s">
        <v>213</v>
      </c>
      <c r="U34" s="204" t="n">
        <v>1.404</v>
      </c>
      <c r="V34" s="204" t="n">
        <f aca="false">ROUND(E34*U34,2)</f>
        <v>129.62</v>
      </c>
      <c r="W34" s="204"/>
      <c r="X34" s="204" t="s">
        <v>165</v>
      </c>
      <c r="Y34" s="205"/>
      <c r="Z34" s="205"/>
      <c r="AA34" s="205"/>
      <c r="AB34" s="205"/>
      <c r="AC34" s="205"/>
      <c r="AD34" s="205"/>
      <c r="AE34" s="205"/>
      <c r="AF34" s="205"/>
      <c r="AG34" s="205" t="s">
        <v>214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customFormat="false" ht="22.5" hidden="false" customHeight="true" outlineLevel="1" collapsed="false">
      <c r="A35" s="206"/>
      <c r="B35" s="207"/>
      <c r="C35" s="208" t="s">
        <v>428</v>
      </c>
      <c r="D35" s="208"/>
      <c r="E35" s="208"/>
      <c r="F35" s="208"/>
      <c r="G35" s="208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5"/>
      <c r="Z35" s="205"/>
      <c r="AA35" s="205"/>
      <c r="AB35" s="205"/>
      <c r="AC35" s="205"/>
      <c r="AD35" s="205"/>
      <c r="AE35" s="205"/>
      <c r="AF35" s="205"/>
      <c r="AG35" s="205" t="s">
        <v>216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13" t="str">
        <f aca="false">C35</f>
        <v>zřízení nosné konstrukce příčky, vložení tepelné izolace tl. do 5 cm, montáž desek, tmelení spár Q2 a úprava rohů. Včetně dodávek materiálu.</v>
      </c>
      <c r="BB35" s="205"/>
      <c r="BC35" s="205"/>
      <c r="BD35" s="205"/>
      <c r="BE35" s="205"/>
      <c r="BF35" s="205"/>
      <c r="BG35" s="205"/>
      <c r="BH35" s="205"/>
    </row>
    <row r="36" customFormat="false" ht="22.5" hidden="false" customHeight="true" outlineLevel="1" collapsed="false">
      <c r="A36" s="206"/>
      <c r="B36" s="207"/>
      <c r="C36" s="209" t="s">
        <v>428</v>
      </c>
      <c r="D36" s="209"/>
      <c r="E36" s="209"/>
      <c r="F36" s="209"/>
      <c r="G36" s="209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5"/>
      <c r="Z36" s="205"/>
      <c r="AA36" s="205"/>
      <c r="AB36" s="205"/>
      <c r="AC36" s="205"/>
      <c r="AD36" s="205"/>
      <c r="AE36" s="205"/>
      <c r="AF36" s="205"/>
      <c r="AG36" s="205" t="s">
        <v>217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13" t="str">
        <f aca="false">C36</f>
        <v>zřízení nosné konstrukce příčky, vložení tepelné izolace tl. do 5 cm, montáž desek, tmelení spár Q2 a úprava rohů. Včetně dodávek materiálu.</v>
      </c>
      <c r="BB36" s="205"/>
      <c r="BC36" s="205"/>
      <c r="BD36" s="205"/>
      <c r="BE36" s="205"/>
      <c r="BF36" s="205"/>
      <c r="BG36" s="205"/>
      <c r="BH36" s="205"/>
    </row>
    <row r="37" customFormat="false" ht="12.75" hidden="false" customHeight="false" outlineLevel="1" collapsed="false">
      <c r="A37" s="206"/>
      <c r="B37" s="207"/>
      <c r="C37" s="210" t="s">
        <v>1289</v>
      </c>
      <c r="D37" s="211"/>
      <c r="E37" s="212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5"/>
      <c r="Z37" s="205"/>
      <c r="AA37" s="205"/>
      <c r="AB37" s="205"/>
      <c r="AC37" s="205"/>
      <c r="AD37" s="205"/>
      <c r="AE37" s="205"/>
      <c r="AF37" s="205"/>
      <c r="AG37" s="205" t="s">
        <v>220</v>
      </c>
      <c r="AH37" s="205" t="n">
        <v>0</v>
      </c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customFormat="false" ht="12.75" hidden="false" customHeight="false" outlineLevel="1" collapsed="false">
      <c r="A38" s="206"/>
      <c r="B38" s="207"/>
      <c r="C38" s="210" t="s">
        <v>1290</v>
      </c>
      <c r="D38" s="211"/>
      <c r="E38" s="212" t="n">
        <v>92.32</v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5"/>
      <c r="Z38" s="205"/>
      <c r="AA38" s="205"/>
      <c r="AB38" s="205"/>
      <c r="AC38" s="205"/>
      <c r="AD38" s="205"/>
      <c r="AE38" s="205"/>
      <c r="AF38" s="205"/>
      <c r="AG38" s="205" t="s">
        <v>220</v>
      </c>
      <c r="AH38" s="205" t="n">
        <v>0</v>
      </c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customFormat="false" ht="33.75" hidden="false" customHeight="false" outlineLevel="1" collapsed="false">
      <c r="A39" s="196" t="n">
        <v>9</v>
      </c>
      <c r="B39" s="197" t="s">
        <v>1291</v>
      </c>
      <c r="C39" s="198" t="s">
        <v>1292</v>
      </c>
      <c r="D39" s="199" t="s">
        <v>294</v>
      </c>
      <c r="E39" s="200" t="n">
        <v>179.6</v>
      </c>
      <c r="F39" s="201"/>
      <c r="G39" s="202" t="n">
        <f aca="false">ROUND(E39*F39,2)</f>
        <v>0</v>
      </c>
      <c r="H39" s="201"/>
      <c r="I39" s="202" t="n">
        <f aca="false">ROUND(E39*H39,2)</f>
        <v>0</v>
      </c>
      <c r="J39" s="201"/>
      <c r="K39" s="202" t="n">
        <f aca="false">ROUND(E39*J39,2)</f>
        <v>0</v>
      </c>
      <c r="L39" s="202" t="n">
        <v>21</v>
      </c>
      <c r="M39" s="202" t="n">
        <f aca="false">G39*(1+L39/100)</f>
        <v>0</v>
      </c>
      <c r="N39" s="202" t="n">
        <v>0.04372</v>
      </c>
      <c r="O39" s="202" t="n">
        <f aca="false">ROUND(E39*N39,2)</f>
        <v>7.85</v>
      </c>
      <c r="P39" s="202" t="n">
        <v>0</v>
      </c>
      <c r="Q39" s="202" t="n">
        <f aca="false">ROUND(E39*P39,2)</f>
        <v>0</v>
      </c>
      <c r="R39" s="202" t="s">
        <v>273</v>
      </c>
      <c r="S39" s="202" t="s">
        <v>213</v>
      </c>
      <c r="T39" s="203" t="s">
        <v>213</v>
      </c>
      <c r="U39" s="204" t="n">
        <v>1.425</v>
      </c>
      <c r="V39" s="204" t="n">
        <f aca="false">ROUND(E39*U39,2)</f>
        <v>255.93</v>
      </c>
      <c r="W39" s="204"/>
      <c r="X39" s="204" t="s">
        <v>165</v>
      </c>
      <c r="Y39" s="205"/>
      <c r="Z39" s="205"/>
      <c r="AA39" s="205"/>
      <c r="AB39" s="205"/>
      <c r="AC39" s="205"/>
      <c r="AD39" s="205"/>
      <c r="AE39" s="205"/>
      <c r="AF39" s="205"/>
      <c r="AG39" s="205" t="s">
        <v>214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customFormat="false" ht="22.5" hidden="false" customHeight="true" outlineLevel="1" collapsed="false">
      <c r="A40" s="206"/>
      <c r="B40" s="207"/>
      <c r="C40" s="208" t="s">
        <v>428</v>
      </c>
      <c r="D40" s="208"/>
      <c r="E40" s="208"/>
      <c r="F40" s="208"/>
      <c r="G40" s="208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5"/>
      <c r="Z40" s="205"/>
      <c r="AA40" s="205"/>
      <c r="AB40" s="205"/>
      <c r="AC40" s="205"/>
      <c r="AD40" s="205"/>
      <c r="AE40" s="205"/>
      <c r="AF40" s="205"/>
      <c r="AG40" s="205" t="s">
        <v>216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13" t="str">
        <f aca="false">C40</f>
        <v>zřízení nosné konstrukce příčky, vložení tepelné izolace tl. do 5 cm, montáž desek, tmelení spár Q2 a úprava rohů. Včetně dodávek materiálu.</v>
      </c>
      <c r="BB40" s="205"/>
      <c r="BC40" s="205"/>
      <c r="BD40" s="205"/>
      <c r="BE40" s="205"/>
      <c r="BF40" s="205"/>
      <c r="BG40" s="205"/>
      <c r="BH40" s="205"/>
    </row>
    <row r="41" customFormat="false" ht="22.5" hidden="false" customHeight="true" outlineLevel="1" collapsed="false">
      <c r="A41" s="206"/>
      <c r="B41" s="207"/>
      <c r="C41" s="209" t="s">
        <v>428</v>
      </c>
      <c r="D41" s="209"/>
      <c r="E41" s="209"/>
      <c r="F41" s="209"/>
      <c r="G41" s="209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5"/>
      <c r="Z41" s="205"/>
      <c r="AA41" s="205"/>
      <c r="AB41" s="205"/>
      <c r="AC41" s="205"/>
      <c r="AD41" s="205"/>
      <c r="AE41" s="205"/>
      <c r="AF41" s="205"/>
      <c r="AG41" s="205" t="s">
        <v>217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13" t="str">
        <f aca="false">C41</f>
        <v>zřízení nosné konstrukce příčky, vložení tepelné izolace tl. do 5 cm, montáž desek, tmelení spár Q2 a úprava rohů. Včetně dodávek materiálu.</v>
      </c>
      <c r="BB41" s="205"/>
      <c r="BC41" s="205"/>
      <c r="BD41" s="205"/>
      <c r="BE41" s="205"/>
      <c r="BF41" s="205"/>
      <c r="BG41" s="205"/>
      <c r="BH41" s="205"/>
    </row>
    <row r="42" customFormat="false" ht="12.75" hidden="false" customHeight="false" outlineLevel="1" collapsed="false">
      <c r="A42" s="206"/>
      <c r="B42" s="207"/>
      <c r="C42" s="210" t="s">
        <v>1293</v>
      </c>
      <c r="D42" s="211"/>
      <c r="E42" s="212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5"/>
      <c r="Z42" s="205"/>
      <c r="AA42" s="205"/>
      <c r="AB42" s="205"/>
      <c r="AC42" s="205"/>
      <c r="AD42" s="205"/>
      <c r="AE42" s="205"/>
      <c r="AF42" s="205"/>
      <c r="AG42" s="205" t="s">
        <v>220</v>
      </c>
      <c r="AH42" s="205" t="n">
        <v>0</v>
      </c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customFormat="false" ht="12.75" hidden="false" customHeight="false" outlineLevel="1" collapsed="false">
      <c r="A43" s="206"/>
      <c r="B43" s="207"/>
      <c r="C43" s="210" t="s">
        <v>1294</v>
      </c>
      <c r="D43" s="211"/>
      <c r="E43" s="212" t="n">
        <v>179.6</v>
      </c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5"/>
      <c r="Z43" s="205"/>
      <c r="AA43" s="205"/>
      <c r="AB43" s="205"/>
      <c r="AC43" s="205"/>
      <c r="AD43" s="205"/>
      <c r="AE43" s="205"/>
      <c r="AF43" s="205"/>
      <c r="AG43" s="205" t="s">
        <v>220</v>
      </c>
      <c r="AH43" s="205" t="n">
        <v>0</v>
      </c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customFormat="false" ht="22.5" hidden="false" customHeight="false" outlineLevel="1" collapsed="false">
      <c r="A44" s="196" t="n">
        <v>10</v>
      </c>
      <c r="B44" s="197" t="s">
        <v>1295</v>
      </c>
      <c r="C44" s="198" t="s">
        <v>1296</v>
      </c>
      <c r="D44" s="199" t="s">
        <v>294</v>
      </c>
      <c r="E44" s="200" t="n">
        <v>218.53</v>
      </c>
      <c r="F44" s="201"/>
      <c r="G44" s="202" t="n">
        <f aca="false">ROUND(E44*F44,2)</f>
        <v>0</v>
      </c>
      <c r="H44" s="201"/>
      <c r="I44" s="202" t="n">
        <f aca="false">ROUND(E44*H44,2)</f>
        <v>0</v>
      </c>
      <c r="J44" s="201"/>
      <c r="K44" s="202" t="n">
        <f aca="false">ROUND(E44*J44,2)</f>
        <v>0</v>
      </c>
      <c r="L44" s="202" t="n">
        <v>21</v>
      </c>
      <c r="M44" s="202" t="n">
        <f aca="false">G44*(1+L44/100)</f>
        <v>0</v>
      </c>
      <c r="N44" s="202" t="n">
        <v>0.02135</v>
      </c>
      <c r="O44" s="202" t="n">
        <f aca="false">ROUND(E44*N44,2)</f>
        <v>4.67</v>
      </c>
      <c r="P44" s="202" t="n">
        <v>0</v>
      </c>
      <c r="Q44" s="202" t="n">
        <f aca="false">ROUND(E44*P44,2)</f>
        <v>0</v>
      </c>
      <c r="R44" s="202" t="s">
        <v>273</v>
      </c>
      <c r="S44" s="202" t="s">
        <v>213</v>
      </c>
      <c r="T44" s="203" t="s">
        <v>213</v>
      </c>
      <c r="U44" s="204" t="n">
        <v>0.958</v>
      </c>
      <c r="V44" s="204" t="n">
        <f aca="false">ROUND(E44*U44,2)</f>
        <v>209.35</v>
      </c>
      <c r="W44" s="204"/>
      <c r="X44" s="204" t="s">
        <v>165</v>
      </c>
      <c r="Y44" s="205"/>
      <c r="Z44" s="205"/>
      <c r="AA44" s="205"/>
      <c r="AB44" s="205"/>
      <c r="AC44" s="205"/>
      <c r="AD44" s="205"/>
      <c r="AE44" s="205"/>
      <c r="AF44" s="205"/>
      <c r="AG44" s="205" t="s">
        <v>1297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customFormat="false" ht="12.75" hidden="false" customHeight="false" outlineLevel="1" collapsed="false">
      <c r="A45" s="206"/>
      <c r="B45" s="207"/>
      <c r="C45" s="210" t="s">
        <v>1298</v>
      </c>
      <c r="D45" s="211"/>
      <c r="E45" s="212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5"/>
      <c r="Z45" s="205"/>
      <c r="AA45" s="205"/>
      <c r="AB45" s="205"/>
      <c r="AC45" s="205"/>
      <c r="AD45" s="205"/>
      <c r="AE45" s="205"/>
      <c r="AF45" s="205"/>
      <c r="AG45" s="205" t="s">
        <v>220</v>
      </c>
      <c r="AH45" s="205" t="n">
        <v>0</v>
      </c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customFormat="false" ht="12.75" hidden="false" customHeight="false" outlineLevel="1" collapsed="false">
      <c r="A46" s="206"/>
      <c r="B46" s="207"/>
      <c r="C46" s="210" t="s">
        <v>1299</v>
      </c>
      <c r="D46" s="211"/>
      <c r="E46" s="212" t="n">
        <v>218.53</v>
      </c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5"/>
      <c r="Z46" s="205"/>
      <c r="AA46" s="205"/>
      <c r="AB46" s="205"/>
      <c r="AC46" s="205"/>
      <c r="AD46" s="205"/>
      <c r="AE46" s="205"/>
      <c r="AF46" s="205"/>
      <c r="AG46" s="205" t="s">
        <v>220</v>
      </c>
      <c r="AH46" s="205" t="n">
        <v>0</v>
      </c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customFormat="false" ht="22.5" hidden="false" customHeight="false" outlineLevel="1" collapsed="false">
      <c r="A47" s="196" t="n">
        <v>11</v>
      </c>
      <c r="B47" s="197" t="s">
        <v>1300</v>
      </c>
      <c r="C47" s="198" t="s">
        <v>1296</v>
      </c>
      <c r="D47" s="199" t="s">
        <v>294</v>
      </c>
      <c r="E47" s="200" t="n">
        <v>85.88</v>
      </c>
      <c r="F47" s="201"/>
      <c r="G47" s="202" t="n">
        <f aca="false">ROUND(E47*F47,2)</f>
        <v>0</v>
      </c>
      <c r="H47" s="201"/>
      <c r="I47" s="202" t="n">
        <f aca="false">ROUND(E47*H47,2)</f>
        <v>0</v>
      </c>
      <c r="J47" s="201"/>
      <c r="K47" s="202" t="n">
        <f aca="false">ROUND(E47*J47,2)</f>
        <v>0</v>
      </c>
      <c r="L47" s="202" t="n">
        <v>21</v>
      </c>
      <c r="M47" s="202" t="n">
        <f aca="false">G47*(1+L47/100)</f>
        <v>0</v>
      </c>
      <c r="N47" s="202" t="n">
        <v>0.01199</v>
      </c>
      <c r="O47" s="202" t="n">
        <f aca="false">ROUND(E47*N47,2)</f>
        <v>1.03</v>
      </c>
      <c r="P47" s="202" t="n">
        <v>0</v>
      </c>
      <c r="Q47" s="202" t="n">
        <f aca="false">ROUND(E47*P47,2)</f>
        <v>0</v>
      </c>
      <c r="R47" s="202" t="s">
        <v>273</v>
      </c>
      <c r="S47" s="202" t="s">
        <v>213</v>
      </c>
      <c r="T47" s="203" t="s">
        <v>213</v>
      </c>
      <c r="U47" s="204" t="n">
        <v>0.769</v>
      </c>
      <c r="V47" s="204" t="n">
        <f aca="false">ROUND(E47*U47,2)</f>
        <v>66.04</v>
      </c>
      <c r="W47" s="204"/>
      <c r="X47" s="204" t="s">
        <v>165</v>
      </c>
      <c r="Y47" s="205"/>
      <c r="Z47" s="205"/>
      <c r="AA47" s="205"/>
      <c r="AB47" s="205"/>
      <c r="AC47" s="205"/>
      <c r="AD47" s="205"/>
      <c r="AE47" s="205"/>
      <c r="AF47" s="205"/>
      <c r="AG47" s="205" t="s">
        <v>214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customFormat="false" ht="12.75" hidden="false" customHeight="false" outlineLevel="1" collapsed="false">
      <c r="A48" s="206"/>
      <c r="B48" s="207"/>
      <c r="C48" s="210" t="s">
        <v>1301</v>
      </c>
      <c r="D48" s="211"/>
      <c r="E48" s="212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5"/>
      <c r="Z48" s="205"/>
      <c r="AA48" s="205"/>
      <c r="AB48" s="205"/>
      <c r="AC48" s="205"/>
      <c r="AD48" s="205"/>
      <c r="AE48" s="205"/>
      <c r="AF48" s="205"/>
      <c r="AG48" s="205" t="s">
        <v>220</v>
      </c>
      <c r="AH48" s="205" t="n">
        <v>0</v>
      </c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customFormat="false" ht="12.75" hidden="false" customHeight="false" outlineLevel="1" collapsed="false">
      <c r="A49" s="206"/>
      <c r="B49" s="207"/>
      <c r="C49" s="210" t="s">
        <v>1302</v>
      </c>
      <c r="D49" s="211"/>
      <c r="E49" s="212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5"/>
      <c r="Z49" s="205"/>
      <c r="AA49" s="205"/>
      <c r="AB49" s="205"/>
      <c r="AC49" s="205"/>
      <c r="AD49" s="205"/>
      <c r="AE49" s="205"/>
      <c r="AF49" s="205"/>
      <c r="AG49" s="205" t="s">
        <v>220</v>
      </c>
      <c r="AH49" s="205" t="n">
        <v>0</v>
      </c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customFormat="false" ht="12.75" hidden="false" customHeight="false" outlineLevel="1" collapsed="false">
      <c r="A50" s="206"/>
      <c r="B50" s="207"/>
      <c r="C50" s="210" t="s">
        <v>1303</v>
      </c>
      <c r="D50" s="211"/>
      <c r="E50" s="212" t="n">
        <v>85.88</v>
      </c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5"/>
      <c r="Z50" s="205"/>
      <c r="AA50" s="205"/>
      <c r="AB50" s="205"/>
      <c r="AC50" s="205"/>
      <c r="AD50" s="205"/>
      <c r="AE50" s="205"/>
      <c r="AF50" s="205"/>
      <c r="AG50" s="205" t="s">
        <v>220</v>
      </c>
      <c r="AH50" s="205" t="n">
        <v>0</v>
      </c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customFormat="false" ht="22.5" hidden="false" customHeight="false" outlineLevel="1" collapsed="false">
      <c r="A51" s="196" t="n">
        <v>12</v>
      </c>
      <c r="B51" s="197" t="s">
        <v>435</v>
      </c>
      <c r="C51" s="198" t="s">
        <v>436</v>
      </c>
      <c r="D51" s="199" t="s">
        <v>294</v>
      </c>
      <c r="E51" s="200" t="n">
        <v>667.72</v>
      </c>
      <c r="F51" s="201"/>
      <c r="G51" s="202" t="n">
        <f aca="false">ROUND(E51*F51,2)</f>
        <v>0</v>
      </c>
      <c r="H51" s="201"/>
      <c r="I51" s="202" t="n">
        <f aca="false">ROUND(E51*H51,2)</f>
        <v>0</v>
      </c>
      <c r="J51" s="201"/>
      <c r="K51" s="202" t="n">
        <f aca="false">ROUND(E51*J51,2)</f>
        <v>0</v>
      </c>
      <c r="L51" s="202" t="n">
        <v>21</v>
      </c>
      <c r="M51" s="202" t="n">
        <f aca="false">G51*(1+L51/100)</f>
        <v>0</v>
      </c>
      <c r="N51" s="202" t="n">
        <v>0.01522</v>
      </c>
      <c r="O51" s="202" t="n">
        <f aca="false">ROUND(E51*N51,2)</f>
        <v>10.16</v>
      </c>
      <c r="P51" s="202" t="n">
        <v>0</v>
      </c>
      <c r="Q51" s="202" t="n">
        <f aca="false">ROUND(E51*P51,2)</f>
        <v>0</v>
      </c>
      <c r="R51" s="202" t="s">
        <v>273</v>
      </c>
      <c r="S51" s="202" t="s">
        <v>213</v>
      </c>
      <c r="T51" s="203" t="s">
        <v>213</v>
      </c>
      <c r="U51" s="204" t="n">
        <v>1.235</v>
      </c>
      <c r="V51" s="204" t="n">
        <f aca="false">ROUND(E51*U51,2)</f>
        <v>824.63</v>
      </c>
      <c r="W51" s="204"/>
      <c r="X51" s="204" t="s">
        <v>165</v>
      </c>
      <c r="Y51" s="205"/>
      <c r="Z51" s="205"/>
      <c r="AA51" s="205"/>
      <c r="AB51" s="205"/>
      <c r="AC51" s="205"/>
      <c r="AD51" s="205"/>
      <c r="AE51" s="205"/>
      <c r="AF51" s="205"/>
      <c r="AG51" s="205" t="s">
        <v>214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customFormat="false" ht="12.75" hidden="false" customHeight="true" outlineLevel="1" collapsed="false">
      <c r="A52" s="206"/>
      <c r="B52" s="207"/>
      <c r="C52" s="208" t="s">
        <v>437</v>
      </c>
      <c r="D52" s="208"/>
      <c r="E52" s="208"/>
      <c r="F52" s="208"/>
      <c r="G52" s="208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5"/>
      <c r="Z52" s="205"/>
      <c r="AA52" s="205"/>
      <c r="AB52" s="205"/>
      <c r="AC52" s="205"/>
      <c r="AD52" s="205"/>
      <c r="AE52" s="205"/>
      <c r="AF52" s="205"/>
      <c r="AG52" s="205" t="s">
        <v>216</v>
      </c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customFormat="false" ht="12.75" hidden="false" customHeight="true" outlineLevel="1" collapsed="false">
      <c r="A53" s="206"/>
      <c r="B53" s="207"/>
      <c r="C53" s="209" t="s">
        <v>437</v>
      </c>
      <c r="D53" s="209"/>
      <c r="E53" s="209"/>
      <c r="F53" s="209"/>
      <c r="G53" s="209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5"/>
      <c r="Z53" s="205"/>
      <c r="AA53" s="205"/>
      <c r="AB53" s="205"/>
      <c r="AC53" s="205"/>
      <c r="AD53" s="205"/>
      <c r="AE53" s="205"/>
      <c r="AF53" s="205"/>
      <c r="AG53" s="205" t="s">
        <v>217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customFormat="false" ht="12.75" hidden="false" customHeight="false" outlineLevel="1" collapsed="false">
      <c r="A54" s="206"/>
      <c r="B54" s="207"/>
      <c r="C54" s="210" t="s">
        <v>1304</v>
      </c>
      <c r="D54" s="211"/>
      <c r="E54" s="212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5"/>
      <c r="Z54" s="205"/>
      <c r="AA54" s="205"/>
      <c r="AB54" s="205"/>
      <c r="AC54" s="205"/>
      <c r="AD54" s="205"/>
      <c r="AE54" s="205"/>
      <c r="AF54" s="205"/>
      <c r="AG54" s="205" t="s">
        <v>220</v>
      </c>
      <c r="AH54" s="205" t="n">
        <v>0</v>
      </c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customFormat="false" ht="12.75" hidden="false" customHeight="false" outlineLevel="1" collapsed="false">
      <c r="A55" s="206"/>
      <c r="B55" s="207"/>
      <c r="C55" s="210" t="s">
        <v>1305</v>
      </c>
      <c r="D55" s="211"/>
      <c r="E55" s="212" t="n">
        <v>667.72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5"/>
      <c r="Z55" s="205"/>
      <c r="AA55" s="205"/>
      <c r="AB55" s="205"/>
      <c r="AC55" s="205"/>
      <c r="AD55" s="205"/>
      <c r="AE55" s="205"/>
      <c r="AF55" s="205"/>
      <c r="AG55" s="205" t="s">
        <v>220</v>
      </c>
      <c r="AH55" s="205" t="n">
        <v>0</v>
      </c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customFormat="false" ht="22.5" hidden="false" customHeight="false" outlineLevel="1" collapsed="false">
      <c r="A56" s="196" t="n">
        <v>13</v>
      </c>
      <c r="B56" s="197" t="s">
        <v>1306</v>
      </c>
      <c r="C56" s="198" t="s">
        <v>1307</v>
      </c>
      <c r="D56" s="199" t="s">
        <v>294</v>
      </c>
      <c r="E56" s="200" t="n">
        <v>233.6</v>
      </c>
      <c r="F56" s="201"/>
      <c r="G56" s="202" t="n">
        <f aca="false">ROUND(E56*F56,2)</f>
        <v>0</v>
      </c>
      <c r="H56" s="201"/>
      <c r="I56" s="202" t="n">
        <f aca="false">ROUND(E56*H56,2)</f>
        <v>0</v>
      </c>
      <c r="J56" s="201"/>
      <c r="K56" s="202" t="n">
        <f aca="false">ROUND(E56*J56,2)</f>
        <v>0</v>
      </c>
      <c r="L56" s="202" t="n">
        <v>21</v>
      </c>
      <c r="M56" s="202" t="n">
        <f aca="false">G56*(1+L56/100)</f>
        <v>0</v>
      </c>
      <c r="N56" s="202" t="n">
        <v>0.01625</v>
      </c>
      <c r="O56" s="202" t="n">
        <f aca="false">ROUND(E56*N56,2)</f>
        <v>3.8</v>
      </c>
      <c r="P56" s="202" t="n">
        <v>0</v>
      </c>
      <c r="Q56" s="202" t="n">
        <f aca="false">ROUND(E56*P56,2)</f>
        <v>0</v>
      </c>
      <c r="R56" s="202" t="s">
        <v>273</v>
      </c>
      <c r="S56" s="202" t="s">
        <v>213</v>
      </c>
      <c r="T56" s="203" t="s">
        <v>213</v>
      </c>
      <c r="U56" s="204" t="n">
        <v>1.023</v>
      </c>
      <c r="V56" s="204" t="n">
        <f aca="false">ROUND(E56*U56,2)</f>
        <v>238.97</v>
      </c>
      <c r="W56" s="204"/>
      <c r="X56" s="204" t="s">
        <v>165</v>
      </c>
      <c r="Y56" s="205"/>
      <c r="Z56" s="205"/>
      <c r="AA56" s="205"/>
      <c r="AB56" s="205"/>
      <c r="AC56" s="205"/>
      <c r="AD56" s="205"/>
      <c r="AE56" s="205"/>
      <c r="AF56" s="205"/>
      <c r="AG56" s="205" t="s">
        <v>214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customFormat="false" ht="12.75" hidden="false" customHeight="true" outlineLevel="1" collapsed="false">
      <c r="A57" s="206"/>
      <c r="B57" s="207"/>
      <c r="C57" s="208" t="s">
        <v>1308</v>
      </c>
      <c r="D57" s="208"/>
      <c r="E57" s="208"/>
      <c r="F57" s="208"/>
      <c r="G57" s="208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5"/>
      <c r="Z57" s="205"/>
      <c r="AA57" s="205"/>
      <c r="AB57" s="205"/>
      <c r="AC57" s="205"/>
      <c r="AD57" s="205"/>
      <c r="AE57" s="205"/>
      <c r="AF57" s="205"/>
      <c r="AG57" s="205" t="s">
        <v>216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customFormat="false" ht="12.75" hidden="false" customHeight="true" outlineLevel="1" collapsed="false">
      <c r="A58" s="206"/>
      <c r="B58" s="207"/>
      <c r="C58" s="209" t="s">
        <v>1308</v>
      </c>
      <c r="D58" s="209"/>
      <c r="E58" s="209"/>
      <c r="F58" s="209"/>
      <c r="G58" s="209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5"/>
      <c r="Z58" s="205"/>
      <c r="AA58" s="205"/>
      <c r="AB58" s="205"/>
      <c r="AC58" s="205"/>
      <c r="AD58" s="205"/>
      <c r="AE58" s="205"/>
      <c r="AF58" s="205"/>
      <c r="AG58" s="205" t="s">
        <v>217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customFormat="false" ht="12.75" hidden="false" customHeight="false" outlineLevel="1" collapsed="false">
      <c r="A59" s="206"/>
      <c r="B59" s="207"/>
      <c r="C59" s="210" t="s">
        <v>1309</v>
      </c>
      <c r="D59" s="211"/>
      <c r="E59" s="212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5"/>
      <c r="Z59" s="205"/>
      <c r="AA59" s="205"/>
      <c r="AB59" s="205"/>
      <c r="AC59" s="205"/>
      <c r="AD59" s="205"/>
      <c r="AE59" s="205"/>
      <c r="AF59" s="205"/>
      <c r="AG59" s="205" t="s">
        <v>220</v>
      </c>
      <c r="AH59" s="205" t="n">
        <v>0</v>
      </c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customFormat="false" ht="12.75" hidden="false" customHeight="false" outlineLevel="1" collapsed="false">
      <c r="A60" s="206"/>
      <c r="B60" s="207"/>
      <c r="C60" s="210" t="s">
        <v>1310</v>
      </c>
      <c r="D60" s="211"/>
      <c r="E60" s="212" t="n">
        <v>233.6</v>
      </c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5"/>
      <c r="Z60" s="205"/>
      <c r="AA60" s="205"/>
      <c r="AB60" s="205"/>
      <c r="AC60" s="205"/>
      <c r="AD60" s="205"/>
      <c r="AE60" s="205"/>
      <c r="AF60" s="205"/>
      <c r="AG60" s="205" t="s">
        <v>220</v>
      </c>
      <c r="AH60" s="205" t="n">
        <v>0</v>
      </c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customFormat="false" ht="12.75" hidden="false" customHeight="false" outlineLevel="1" collapsed="false">
      <c r="A61" s="214" t="n">
        <v>14</v>
      </c>
      <c r="B61" s="215" t="s">
        <v>1311</v>
      </c>
      <c r="C61" s="216" t="s">
        <v>1312</v>
      </c>
      <c r="D61" s="217" t="s">
        <v>343</v>
      </c>
      <c r="E61" s="218" t="n">
        <v>44</v>
      </c>
      <c r="F61" s="219"/>
      <c r="G61" s="220" t="n">
        <f aca="false">ROUND(E61*F61,2)</f>
        <v>0</v>
      </c>
      <c r="H61" s="219"/>
      <c r="I61" s="220" t="n">
        <f aca="false">ROUND(E61*H61,2)</f>
        <v>0</v>
      </c>
      <c r="J61" s="219"/>
      <c r="K61" s="220" t="n">
        <f aca="false">ROUND(E61*J61,2)</f>
        <v>0</v>
      </c>
      <c r="L61" s="220" t="n">
        <v>21</v>
      </c>
      <c r="M61" s="220" t="n">
        <f aca="false">G61*(1+L61/100)</f>
        <v>0</v>
      </c>
      <c r="N61" s="220" t="n">
        <v>0</v>
      </c>
      <c r="O61" s="220" t="n">
        <f aca="false">ROUND(E61*N61,2)</f>
        <v>0</v>
      </c>
      <c r="P61" s="220" t="n">
        <v>0</v>
      </c>
      <c r="Q61" s="220" t="n">
        <f aca="false">ROUND(E61*P61,2)</f>
        <v>0</v>
      </c>
      <c r="R61" s="220" t="s">
        <v>273</v>
      </c>
      <c r="S61" s="220" t="s">
        <v>213</v>
      </c>
      <c r="T61" s="221" t="s">
        <v>213</v>
      </c>
      <c r="U61" s="204" t="n">
        <v>1.26</v>
      </c>
      <c r="V61" s="204" t="n">
        <f aca="false">ROUND(E61*U61,2)</f>
        <v>55.44</v>
      </c>
      <c r="W61" s="204"/>
      <c r="X61" s="204" t="s">
        <v>165</v>
      </c>
      <c r="Y61" s="205"/>
      <c r="Z61" s="205"/>
      <c r="AA61" s="205"/>
      <c r="AB61" s="205"/>
      <c r="AC61" s="205"/>
      <c r="AD61" s="205"/>
      <c r="AE61" s="205"/>
      <c r="AF61" s="205"/>
      <c r="AG61" s="205" t="s">
        <v>214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customFormat="false" ht="12.75" hidden="false" customHeight="false" outlineLevel="0" collapsed="false">
      <c r="A62" s="188" t="s">
        <v>207</v>
      </c>
      <c r="B62" s="189" t="s">
        <v>90</v>
      </c>
      <c r="C62" s="190" t="s">
        <v>91</v>
      </c>
      <c r="D62" s="191"/>
      <c r="E62" s="192"/>
      <c r="F62" s="193"/>
      <c r="G62" s="193" t="n">
        <f aca="false">SUMIF(AG63:AG69,"&lt;&gt;NOR",G63:G69)</f>
        <v>0</v>
      </c>
      <c r="H62" s="193"/>
      <c r="I62" s="193" t="n">
        <f aca="false">SUM(I63:I69)</f>
        <v>0</v>
      </c>
      <c r="J62" s="193"/>
      <c r="K62" s="193" t="n">
        <f aca="false">SUM(K63:K69)</f>
        <v>0</v>
      </c>
      <c r="L62" s="193"/>
      <c r="M62" s="193" t="n">
        <f aca="false">SUM(M63:M69)</f>
        <v>0</v>
      </c>
      <c r="N62" s="193"/>
      <c r="O62" s="193" t="n">
        <f aca="false">SUM(O63:O69)</f>
        <v>0.13</v>
      </c>
      <c r="P62" s="193"/>
      <c r="Q62" s="193" t="n">
        <f aca="false">SUM(Q63:Q69)</f>
        <v>0</v>
      </c>
      <c r="R62" s="193"/>
      <c r="S62" s="193"/>
      <c r="T62" s="194"/>
      <c r="U62" s="195"/>
      <c r="V62" s="195" t="n">
        <f aca="false">SUM(V63:V69)</f>
        <v>10.05</v>
      </c>
      <c r="W62" s="195"/>
      <c r="X62" s="195"/>
      <c r="AG62" s="0" t="s">
        <v>208</v>
      </c>
    </row>
    <row r="63" customFormat="false" ht="22.5" hidden="false" customHeight="false" outlineLevel="1" collapsed="false">
      <c r="A63" s="196" t="n">
        <v>15</v>
      </c>
      <c r="B63" s="197" t="s">
        <v>644</v>
      </c>
      <c r="C63" s="198" t="s">
        <v>645</v>
      </c>
      <c r="D63" s="199" t="s">
        <v>294</v>
      </c>
      <c r="E63" s="200" t="n">
        <v>8</v>
      </c>
      <c r="F63" s="201"/>
      <c r="G63" s="202" t="n">
        <f aca="false">ROUND(E63*F63,2)</f>
        <v>0</v>
      </c>
      <c r="H63" s="201"/>
      <c r="I63" s="202" t="n">
        <f aca="false">ROUND(E63*H63,2)</f>
        <v>0</v>
      </c>
      <c r="J63" s="201"/>
      <c r="K63" s="202" t="n">
        <f aca="false">ROUND(E63*J63,2)</f>
        <v>0</v>
      </c>
      <c r="L63" s="202" t="n">
        <v>21</v>
      </c>
      <c r="M63" s="202" t="n">
        <f aca="false">G63*(1+L63/100)</f>
        <v>0</v>
      </c>
      <c r="N63" s="202" t="n">
        <v>0.01615</v>
      </c>
      <c r="O63" s="202" t="n">
        <f aca="false">ROUND(E63*N63,2)</f>
        <v>0.13</v>
      </c>
      <c r="P63" s="202" t="n">
        <v>0</v>
      </c>
      <c r="Q63" s="202" t="n">
        <f aca="false">ROUND(E63*P63,2)</f>
        <v>0</v>
      </c>
      <c r="R63" s="202" t="s">
        <v>273</v>
      </c>
      <c r="S63" s="202" t="s">
        <v>213</v>
      </c>
      <c r="T63" s="203" t="s">
        <v>213</v>
      </c>
      <c r="U63" s="204" t="n">
        <v>1.2558</v>
      </c>
      <c r="V63" s="204" t="n">
        <f aca="false">ROUND(E63*U63,2)</f>
        <v>10.05</v>
      </c>
      <c r="W63" s="204"/>
      <c r="X63" s="204" t="s">
        <v>165</v>
      </c>
      <c r="Y63" s="205"/>
      <c r="Z63" s="205"/>
      <c r="AA63" s="205"/>
      <c r="AB63" s="205"/>
      <c r="AC63" s="205"/>
      <c r="AD63" s="205"/>
      <c r="AE63" s="205"/>
      <c r="AF63" s="205"/>
      <c r="AG63" s="205" t="s">
        <v>214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customFormat="false" ht="22.5" hidden="false" customHeight="true" outlineLevel="1" collapsed="false">
      <c r="A64" s="206"/>
      <c r="B64" s="207"/>
      <c r="C64" s="208" t="s">
        <v>646</v>
      </c>
      <c r="D64" s="208"/>
      <c r="E64" s="208"/>
      <c r="F64" s="208"/>
      <c r="G64" s="208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5"/>
      <c r="Z64" s="205"/>
      <c r="AA64" s="205"/>
      <c r="AB64" s="205"/>
      <c r="AC64" s="205"/>
      <c r="AD64" s="205"/>
      <c r="AE64" s="205"/>
      <c r="AF64" s="205"/>
      <c r="AG64" s="205" t="s">
        <v>216</v>
      </c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13" t="str">
        <f aca="false">C64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64" s="205"/>
      <c r="BC64" s="205"/>
      <c r="BD64" s="205"/>
      <c r="BE64" s="205"/>
      <c r="BF64" s="205"/>
      <c r="BG64" s="205"/>
      <c r="BH64" s="205"/>
    </row>
    <row r="65" customFormat="false" ht="12.75" hidden="false" customHeight="true" outlineLevel="1" collapsed="false">
      <c r="A65" s="206"/>
      <c r="B65" s="207"/>
      <c r="C65" s="223" t="s">
        <v>647</v>
      </c>
      <c r="D65" s="223"/>
      <c r="E65" s="223"/>
      <c r="F65" s="223"/>
      <c r="G65" s="223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5"/>
      <c r="Z65" s="205"/>
      <c r="AA65" s="205"/>
      <c r="AB65" s="205"/>
      <c r="AC65" s="205"/>
      <c r="AD65" s="205"/>
      <c r="AE65" s="205"/>
      <c r="AF65" s="205"/>
      <c r="AG65" s="205" t="s">
        <v>216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customFormat="false" ht="22.5" hidden="false" customHeight="true" outlineLevel="1" collapsed="false">
      <c r="A66" s="206"/>
      <c r="B66" s="207"/>
      <c r="C66" s="209" t="s">
        <v>646</v>
      </c>
      <c r="D66" s="209"/>
      <c r="E66" s="209"/>
      <c r="F66" s="209"/>
      <c r="G66" s="209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5"/>
      <c r="Z66" s="205"/>
      <c r="AA66" s="205"/>
      <c r="AB66" s="205"/>
      <c r="AC66" s="205"/>
      <c r="AD66" s="205"/>
      <c r="AE66" s="205"/>
      <c r="AF66" s="205"/>
      <c r="AG66" s="205" t="s">
        <v>217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13" t="str">
        <f aca="false">C66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66" s="205"/>
      <c r="BC66" s="205"/>
      <c r="BD66" s="205"/>
      <c r="BE66" s="205"/>
      <c r="BF66" s="205"/>
      <c r="BG66" s="205"/>
      <c r="BH66" s="205"/>
    </row>
    <row r="67" customFormat="false" ht="12.75" hidden="false" customHeight="true" outlineLevel="1" collapsed="false">
      <c r="A67" s="206"/>
      <c r="B67" s="207"/>
      <c r="C67" s="209" t="s">
        <v>647</v>
      </c>
      <c r="D67" s="209"/>
      <c r="E67" s="209"/>
      <c r="F67" s="209"/>
      <c r="G67" s="209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5"/>
      <c r="Z67" s="205"/>
      <c r="AA67" s="205"/>
      <c r="AB67" s="205"/>
      <c r="AC67" s="205"/>
      <c r="AD67" s="205"/>
      <c r="AE67" s="205"/>
      <c r="AF67" s="205"/>
      <c r="AG67" s="205" t="s">
        <v>217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customFormat="false" ht="12.75" hidden="false" customHeight="false" outlineLevel="1" collapsed="false">
      <c r="A68" s="206"/>
      <c r="B68" s="207"/>
      <c r="C68" s="210" t="s">
        <v>1275</v>
      </c>
      <c r="D68" s="211"/>
      <c r="E68" s="212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5"/>
      <c r="Z68" s="205"/>
      <c r="AA68" s="205"/>
      <c r="AB68" s="205"/>
      <c r="AC68" s="205"/>
      <c r="AD68" s="205"/>
      <c r="AE68" s="205"/>
      <c r="AF68" s="205"/>
      <c r="AG68" s="205" t="s">
        <v>220</v>
      </c>
      <c r="AH68" s="205" t="n">
        <v>0</v>
      </c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customFormat="false" ht="12.75" hidden="false" customHeight="false" outlineLevel="1" collapsed="false">
      <c r="A69" s="206"/>
      <c r="B69" s="207"/>
      <c r="C69" s="210" t="s">
        <v>95</v>
      </c>
      <c r="D69" s="211"/>
      <c r="E69" s="212" t="n">
        <v>8</v>
      </c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5"/>
      <c r="Z69" s="205"/>
      <c r="AA69" s="205"/>
      <c r="AB69" s="205"/>
      <c r="AC69" s="205"/>
      <c r="AD69" s="205"/>
      <c r="AE69" s="205"/>
      <c r="AF69" s="205"/>
      <c r="AG69" s="205" t="s">
        <v>220</v>
      </c>
      <c r="AH69" s="205" t="n">
        <v>0</v>
      </c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customFormat="false" ht="12.75" hidden="false" customHeight="false" outlineLevel="0" collapsed="false">
      <c r="A70" s="188" t="s">
        <v>207</v>
      </c>
      <c r="B70" s="189" t="s">
        <v>99</v>
      </c>
      <c r="C70" s="190" t="s">
        <v>100</v>
      </c>
      <c r="D70" s="191"/>
      <c r="E70" s="192"/>
      <c r="F70" s="193"/>
      <c r="G70" s="193" t="n">
        <f aca="false">SUMIF(AG71:AG96,"&lt;&gt;NOR",G71:G96)</f>
        <v>0</v>
      </c>
      <c r="H70" s="193"/>
      <c r="I70" s="193" t="n">
        <f aca="false">SUM(I71:I96)</f>
        <v>0</v>
      </c>
      <c r="J70" s="193"/>
      <c r="K70" s="193" t="n">
        <f aca="false">SUM(K71:K96)</f>
        <v>0</v>
      </c>
      <c r="L70" s="193"/>
      <c r="M70" s="193" t="n">
        <f aca="false">SUM(M71:M96)</f>
        <v>0</v>
      </c>
      <c r="N70" s="193"/>
      <c r="O70" s="193" t="n">
        <f aca="false">SUM(O71:O96)</f>
        <v>91.54</v>
      </c>
      <c r="P70" s="193"/>
      <c r="Q70" s="193" t="n">
        <f aca="false">SUM(Q71:Q96)</f>
        <v>0</v>
      </c>
      <c r="R70" s="193"/>
      <c r="S70" s="193"/>
      <c r="T70" s="194"/>
      <c r="U70" s="195"/>
      <c r="V70" s="195" t="n">
        <f aca="false">SUM(V71:V96)</f>
        <v>1199.53</v>
      </c>
      <c r="W70" s="195"/>
      <c r="X70" s="195"/>
      <c r="AG70" s="0" t="s">
        <v>208</v>
      </c>
    </row>
    <row r="71" customFormat="false" ht="22.5" hidden="false" customHeight="false" outlineLevel="1" collapsed="false">
      <c r="A71" s="196" t="n">
        <v>16</v>
      </c>
      <c r="B71" s="197" t="s">
        <v>1313</v>
      </c>
      <c r="C71" s="198" t="s">
        <v>1314</v>
      </c>
      <c r="D71" s="199" t="s">
        <v>294</v>
      </c>
      <c r="E71" s="200" t="n">
        <v>3326.3</v>
      </c>
      <c r="F71" s="201"/>
      <c r="G71" s="202" t="n">
        <f aca="false">ROUND(E71*F71,2)</f>
        <v>0</v>
      </c>
      <c r="H71" s="201"/>
      <c r="I71" s="202" t="n">
        <f aca="false">ROUND(E71*H71,2)</f>
        <v>0</v>
      </c>
      <c r="J71" s="201"/>
      <c r="K71" s="202" t="n">
        <f aca="false">ROUND(E71*J71,2)</f>
        <v>0</v>
      </c>
      <c r="L71" s="202" t="n">
        <v>21</v>
      </c>
      <c r="M71" s="202" t="n">
        <f aca="false">G71*(1+L71/100)</f>
        <v>0</v>
      </c>
      <c r="N71" s="202" t="n">
        <v>0.02426</v>
      </c>
      <c r="O71" s="202" t="n">
        <f aca="false">ROUND(E71*N71,2)</f>
        <v>80.7</v>
      </c>
      <c r="P71" s="202" t="n">
        <v>0</v>
      </c>
      <c r="Q71" s="202" t="n">
        <f aca="false">ROUND(E71*P71,2)</f>
        <v>0</v>
      </c>
      <c r="R71" s="202" t="s">
        <v>734</v>
      </c>
      <c r="S71" s="202" t="s">
        <v>213</v>
      </c>
      <c r="T71" s="203" t="s">
        <v>213</v>
      </c>
      <c r="U71" s="204" t="n">
        <v>0.124</v>
      </c>
      <c r="V71" s="204" t="n">
        <f aca="false">ROUND(E71*U71,2)</f>
        <v>412.46</v>
      </c>
      <c r="W71" s="204"/>
      <c r="X71" s="204" t="s">
        <v>165</v>
      </c>
      <c r="Y71" s="205"/>
      <c r="Z71" s="205"/>
      <c r="AA71" s="205"/>
      <c r="AB71" s="205"/>
      <c r="AC71" s="205"/>
      <c r="AD71" s="205"/>
      <c r="AE71" s="205"/>
      <c r="AF71" s="205"/>
      <c r="AG71" s="205" t="s">
        <v>214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customFormat="false" ht="12.75" hidden="false" customHeight="true" outlineLevel="1" collapsed="false">
      <c r="A72" s="206"/>
      <c r="B72" s="207"/>
      <c r="C72" s="208" t="s">
        <v>735</v>
      </c>
      <c r="D72" s="208"/>
      <c r="E72" s="208"/>
      <c r="F72" s="208"/>
      <c r="G72" s="208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5"/>
      <c r="Z72" s="205"/>
      <c r="AA72" s="205"/>
      <c r="AB72" s="205"/>
      <c r="AC72" s="205"/>
      <c r="AD72" s="205"/>
      <c r="AE72" s="205"/>
      <c r="AF72" s="205"/>
      <c r="AG72" s="205" t="s">
        <v>216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customFormat="false" ht="12.75" hidden="false" customHeight="true" outlineLevel="1" collapsed="false">
      <c r="A73" s="206"/>
      <c r="B73" s="207"/>
      <c r="C73" s="209" t="s">
        <v>735</v>
      </c>
      <c r="D73" s="209"/>
      <c r="E73" s="209"/>
      <c r="F73" s="209"/>
      <c r="G73" s="209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5"/>
      <c r="Z73" s="205"/>
      <c r="AA73" s="205"/>
      <c r="AB73" s="205"/>
      <c r="AC73" s="205"/>
      <c r="AD73" s="205"/>
      <c r="AE73" s="205"/>
      <c r="AF73" s="205"/>
      <c r="AG73" s="205" t="s">
        <v>217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customFormat="false" ht="12.75" hidden="false" customHeight="true" outlineLevel="1" collapsed="false">
      <c r="A74" s="206"/>
      <c r="B74" s="207"/>
      <c r="C74" s="209" t="s">
        <v>1315</v>
      </c>
      <c r="D74" s="209"/>
      <c r="E74" s="209"/>
      <c r="F74" s="209"/>
      <c r="G74" s="209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5"/>
      <c r="Z74" s="205"/>
      <c r="AA74" s="205"/>
      <c r="AB74" s="205"/>
      <c r="AC74" s="205"/>
      <c r="AD74" s="205"/>
      <c r="AE74" s="205"/>
      <c r="AF74" s="205"/>
      <c r="AG74" s="205" t="s">
        <v>217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customFormat="false" ht="12.75" hidden="false" customHeight="false" outlineLevel="1" collapsed="false">
      <c r="A75" s="206"/>
      <c r="B75" s="207"/>
      <c r="C75" s="210" t="s">
        <v>1316</v>
      </c>
      <c r="D75" s="211"/>
      <c r="E75" s="212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5"/>
      <c r="Z75" s="205"/>
      <c r="AA75" s="205"/>
      <c r="AB75" s="205"/>
      <c r="AC75" s="205"/>
      <c r="AD75" s="205"/>
      <c r="AE75" s="205"/>
      <c r="AF75" s="205"/>
      <c r="AG75" s="205" t="s">
        <v>220</v>
      </c>
      <c r="AH75" s="205" t="n">
        <v>0</v>
      </c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customFormat="false" ht="12.75" hidden="false" customHeight="false" outlineLevel="1" collapsed="false">
      <c r="A76" s="206"/>
      <c r="B76" s="207"/>
      <c r="C76" s="210" t="s">
        <v>1317</v>
      </c>
      <c r="D76" s="211"/>
      <c r="E76" s="212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5"/>
      <c r="Z76" s="205"/>
      <c r="AA76" s="205"/>
      <c r="AB76" s="205"/>
      <c r="AC76" s="205"/>
      <c r="AD76" s="205"/>
      <c r="AE76" s="205"/>
      <c r="AF76" s="205"/>
      <c r="AG76" s="205" t="s">
        <v>220</v>
      </c>
      <c r="AH76" s="205" t="n">
        <v>0</v>
      </c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customFormat="false" ht="12.75" hidden="false" customHeight="false" outlineLevel="1" collapsed="false">
      <c r="A77" s="206"/>
      <c r="B77" s="207"/>
      <c r="C77" s="210" t="s">
        <v>1318</v>
      </c>
      <c r="D77" s="211"/>
      <c r="E77" s="212" t="n">
        <v>3326.3</v>
      </c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5"/>
      <c r="Z77" s="205"/>
      <c r="AA77" s="205"/>
      <c r="AB77" s="205"/>
      <c r="AC77" s="205"/>
      <c r="AD77" s="205"/>
      <c r="AE77" s="205"/>
      <c r="AF77" s="205"/>
      <c r="AG77" s="205" t="s">
        <v>220</v>
      </c>
      <c r="AH77" s="205" t="n">
        <v>0</v>
      </c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customFormat="false" ht="33.75" hidden="false" customHeight="false" outlineLevel="1" collapsed="false">
      <c r="A78" s="196" t="n">
        <v>17</v>
      </c>
      <c r="B78" s="197" t="s">
        <v>1319</v>
      </c>
      <c r="C78" s="198" t="s">
        <v>1320</v>
      </c>
      <c r="D78" s="199" t="s">
        <v>294</v>
      </c>
      <c r="E78" s="200" t="n">
        <v>9978.9</v>
      </c>
      <c r="F78" s="201"/>
      <c r="G78" s="202" t="n">
        <f aca="false">ROUND(E78*F78,2)</f>
        <v>0</v>
      </c>
      <c r="H78" s="201"/>
      <c r="I78" s="202" t="n">
        <f aca="false">ROUND(E78*H78,2)</f>
        <v>0</v>
      </c>
      <c r="J78" s="201"/>
      <c r="K78" s="202" t="n">
        <f aca="false">ROUND(E78*J78,2)</f>
        <v>0</v>
      </c>
      <c r="L78" s="202" t="n">
        <v>21</v>
      </c>
      <c r="M78" s="202" t="n">
        <f aca="false">G78*(1+L78/100)</f>
        <v>0</v>
      </c>
      <c r="N78" s="202" t="n">
        <v>0.00035</v>
      </c>
      <c r="O78" s="202" t="n">
        <f aca="false">ROUND(E78*N78,2)</f>
        <v>3.49</v>
      </c>
      <c r="P78" s="202" t="n">
        <v>0</v>
      </c>
      <c r="Q78" s="202" t="n">
        <f aca="false">ROUND(E78*P78,2)</f>
        <v>0</v>
      </c>
      <c r="R78" s="202" t="s">
        <v>734</v>
      </c>
      <c r="S78" s="202" t="s">
        <v>213</v>
      </c>
      <c r="T78" s="203" t="s">
        <v>213</v>
      </c>
      <c r="U78" s="204" t="n">
        <v>0.005</v>
      </c>
      <c r="V78" s="204" t="n">
        <f aca="false">ROUND(E78*U78,2)</f>
        <v>49.89</v>
      </c>
      <c r="W78" s="204"/>
      <c r="X78" s="204" t="s">
        <v>165</v>
      </c>
      <c r="Y78" s="205"/>
      <c r="Z78" s="205"/>
      <c r="AA78" s="205"/>
      <c r="AB78" s="205"/>
      <c r="AC78" s="205"/>
      <c r="AD78" s="205"/>
      <c r="AE78" s="205"/>
      <c r="AF78" s="205"/>
      <c r="AG78" s="205" t="s">
        <v>214</v>
      </c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customFormat="false" ht="12.75" hidden="false" customHeight="true" outlineLevel="1" collapsed="false">
      <c r="A79" s="206"/>
      <c r="B79" s="207"/>
      <c r="C79" s="208" t="s">
        <v>735</v>
      </c>
      <c r="D79" s="208"/>
      <c r="E79" s="208"/>
      <c r="F79" s="208"/>
      <c r="G79" s="208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5"/>
      <c r="Z79" s="205"/>
      <c r="AA79" s="205"/>
      <c r="AB79" s="205"/>
      <c r="AC79" s="205"/>
      <c r="AD79" s="205"/>
      <c r="AE79" s="205"/>
      <c r="AF79" s="205"/>
      <c r="AG79" s="205" t="s">
        <v>216</v>
      </c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customFormat="false" ht="12.75" hidden="false" customHeight="true" outlineLevel="1" collapsed="false">
      <c r="A80" s="206"/>
      <c r="B80" s="207"/>
      <c r="C80" s="209" t="s">
        <v>735</v>
      </c>
      <c r="D80" s="209"/>
      <c r="E80" s="209"/>
      <c r="F80" s="209"/>
      <c r="G80" s="209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5"/>
      <c r="Z80" s="205"/>
      <c r="AA80" s="205"/>
      <c r="AB80" s="205"/>
      <c r="AC80" s="205"/>
      <c r="AD80" s="205"/>
      <c r="AE80" s="205"/>
      <c r="AF80" s="205"/>
      <c r="AG80" s="205" t="s">
        <v>217</v>
      </c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customFormat="false" ht="12.75" hidden="false" customHeight="false" outlineLevel="1" collapsed="false">
      <c r="A81" s="206"/>
      <c r="B81" s="207"/>
      <c r="C81" s="210" t="s">
        <v>1321</v>
      </c>
      <c r="D81" s="211"/>
      <c r="E81" s="212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5"/>
      <c r="Z81" s="205"/>
      <c r="AA81" s="205"/>
      <c r="AB81" s="205"/>
      <c r="AC81" s="205"/>
      <c r="AD81" s="205"/>
      <c r="AE81" s="205"/>
      <c r="AF81" s="205"/>
      <c r="AG81" s="205" t="s">
        <v>220</v>
      </c>
      <c r="AH81" s="205" t="n">
        <v>0</v>
      </c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customFormat="false" ht="12.75" hidden="false" customHeight="false" outlineLevel="1" collapsed="false">
      <c r="A82" s="206"/>
      <c r="B82" s="207"/>
      <c r="C82" s="210" t="s">
        <v>1322</v>
      </c>
      <c r="D82" s="211"/>
      <c r="E82" s="212" t="n">
        <v>9978.9</v>
      </c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5"/>
      <c r="Z82" s="205"/>
      <c r="AA82" s="205"/>
      <c r="AB82" s="205"/>
      <c r="AC82" s="205"/>
      <c r="AD82" s="205"/>
      <c r="AE82" s="205"/>
      <c r="AF82" s="205"/>
      <c r="AG82" s="205" t="s">
        <v>220</v>
      </c>
      <c r="AH82" s="205" t="n">
        <v>0</v>
      </c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customFormat="false" ht="22.5" hidden="false" customHeight="false" outlineLevel="1" collapsed="false">
      <c r="A83" s="214" t="n">
        <v>18</v>
      </c>
      <c r="B83" s="215" t="s">
        <v>1323</v>
      </c>
      <c r="C83" s="216" t="s">
        <v>1324</v>
      </c>
      <c r="D83" s="217" t="s">
        <v>294</v>
      </c>
      <c r="E83" s="218" t="n">
        <v>3326.3</v>
      </c>
      <c r="F83" s="219"/>
      <c r="G83" s="220" t="n">
        <f aca="false">ROUND(E83*F83,2)</f>
        <v>0</v>
      </c>
      <c r="H83" s="219"/>
      <c r="I83" s="220" t="n">
        <f aca="false">ROUND(E83*H83,2)</f>
        <v>0</v>
      </c>
      <c r="J83" s="219"/>
      <c r="K83" s="220" t="n">
        <f aca="false">ROUND(E83*J83,2)</f>
        <v>0</v>
      </c>
      <c r="L83" s="220" t="n">
        <v>21</v>
      </c>
      <c r="M83" s="220" t="n">
        <f aca="false">G83*(1+L83/100)</f>
        <v>0</v>
      </c>
      <c r="N83" s="220" t="n">
        <v>0</v>
      </c>
      <c r="O83" s="220" t="n">
        <f aca="false">ROUND(E83*N83,2)</f>
        <v>0</v>
      </c>
      <c r="P83" s="220" t="n">
        <v>0</v>
      </c>
      <c r="Q83" s="220" t="n">
        <f aca="false">ROUND(E83*P83,2)</f>
        <v>0</v>
      </c>
      <c r="R83" s="220" t="s">
        <v>734</v>
      </c>
      <c r="S83" s="220" t="s">
        <v>213</v>
      </c>
      <c r="T83" s="221" t="s">
        <v>213</v>
      </c>
      <c r="U83" s="204" t="n">
        <v>0.114</v>
      </c>
      <c r="V83" s="204" t="n">
        <f aca="false">ROUND(E83*U83,2)</f>
        <v>379.2</v>
      </c>
      <c r="W83" s="204"/>
      <c r="X83" s="204" t="s">
        <v>165</v>
      </c>
      <c r="Y83" s="205"/>
      <c r="Z83" s="205"/>
      <c r="AA83" s="205"/>
      <c r="AB83" s="205"/>
      <c r="AC83" s="205"/>
      <c r="AD83" s="205"/>
      <c r="AE83" s="205"/>
      <c r="AF83" s="205"/>
      <c r="AG83" s="205" t="s">
        <v>214</v>
      </c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customFormat="false" ht="12.75" hidden="false" customHeight="false" outlineLevel="1" collapsed="false">
      <c r="A84" s="214" t="n">
        <v>19</v>
      </c>
      <c r="B84" s="215" t="s">
        <v>754</v>
      </c>
      <c r="C84" s="216" t="s">
        <v>755</v>
      </c>
      <c r="D84" s="217" t="s">
        <v>294</v>
      </c>
      <c r="E84" s="218" t="n">
        <v>889.76</v>
      </c>
      <c r="F84" s="219"/>
      <c r="G84" s="220" t="n">
        <f aca="false">ROUND(E84*F84,2)</f>
        <v>0</v>
      </c>
      <c r="H84" s="219"/>
      <c r="I84" s="220" t="n">
        <f aca="false">ROUND(E84*H84,2)</f>
        <v>0</v>
      </c>
      <c r="J84" s="219"/>
      <c r="K84" s="220" t="n">
        <f aca="false">ROUND(E84*J84,2)</f>
        <v>0</v>
      </c>
      <c r="L84" s="220" t="n">
        <v>21</v>
      </c>
      <c r="M84" s="220" t="n">
        <f aca="false">G84*(1+L84/100)</f>
        <v>0</v>
      </c>
      <c r="N84" s="220" t="n">
        <v>0.00121</v>
      </c>
      <c r="O84" s="220" t="n">
        <f aca="false">ROUND(E84*N84,2)</f>
        <v>1.08</v>
      </c>
      <c r="P84" s="220" t="n">
        <v>0</v>
      </c>
      <c r="Q84" s="220" t="n">
        <f aca="false">ROUND(E84*P84,2)</f>
        <v>0</v>
      </c>
      <c r="R84" s="220" t="s">
        <v>734</v>
      </c>
      <c r="S84" s="220" t="s">
        <v>213</v>
      </c>
      <c r="T84" s="221" t="s">
        <v>213</v>
      </c>
      <c r="U84" s="204" t="n">
        <v>0.177</v>
      </c>
      <c r="V84" s="204" t="n">
        <f aca="false">ROUND(E84*U84,2)</f>
        <v>157.49</v>
      </c>
      <c r="W84" s="204"/>
      <c r="X84" s="204" t="s">
        <v>165</v>
      </c>
      <c r="Y84" s="205"/>
      <c r="Z84" s="205"/>
      <c r="AA84" s="205"/>
      <c r="AB84" s="205"/>
      <c r="AC84" s="205"/>
      <c r="AD84" s="205"/>
      <c r="AE84" s="205"/>
      <c r="AF84" s="205"/>
      <c r="AG84" s="205" t="s">
        <v>214</v>
      </c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customFormat="false" ht="12.75" hidden="false" customHeight="false" outlineLevel="1" collapsed="false">
      <c r="A85" s="196" t="n">
        <v>20</v>
      </c>
      <c r="B85" s="197" t="s">
        <v>1325</v>
      </c>
      <c r="C85" s="198" t="s">
        <v>1326</v>
      </c>
      <c r="D85" s="199" t="s">
        <v>294</v>
      </c>
      <c r="E85" s="200" t="n">
        <v>318.6</v>
      </c>
      <c r="F85" s="201"/>
      <c r="G85" s="202" t="n">
        <f aca="false">ROUND(E85*F85,2)</f>
        <v>0</v>
      </c>
      <c r="H85" s="201"/>
      <c r="I85" s="202" t="n">
        <f aca="false">ROUND(E85*H85,2)</f>
        <v>0</v>
      </c>
      <c r="J85" s="201"/>
      <c r="K85" s="202" t="n">
        <f aca="false">ROUND(E85*J85,2)</f>
        <v>0</v>
      </c>
      <c r="L85" s="202" t="n">
        <v>21</v>
      </c>
      <c r="M85" s="202" t="n">
        <f aca="false">G85*(1+L85/100)</f>
        <v>0</v>
      </c>
      <c r="N85" s="202" t="n">
        <v>0.01691</v>
      </c>
      <c r="O85" s="202" t="n">
        <f aca="false">ROUND(E85*N85,2)</f>
        <v>5.39</v>
      </c>
      <c r="P85" s="202" t="n">
        <v>0</v>
      </c>
      <c r="Q85" s="202" t="n">
        <f aca="false">ROUND(E85*P85,2)</f>
        <v>0</v>
      </c>
      <c r="R85" s="202" t="s">
        <v>734</v>
      </c>
      <c r="S85" s="202" t="s">
        <v>213</v>
      </c>
      <c r="T85" s="203" t="s">
        <v>213</v>
      </c>
      <c r="U85" s="204" t="n">
        <v>0.067</v>
      </c>
      <c r="V85" s="204" t="n">
        <f aca="false">ROUND(E85*U85,2)</f>
        <v>21.35</v>
      </c>
      <c r="W85" s="204"/>
      <c r="X85" s="204" t="s">
        <v>165</v>
      </c>
      <c r="Y85" s="205"/>
      <c r="Z85" s="205"/>
      <c r="AA85" s="205"/>
      <c r="AB85" s="205"/>
      <c r="AC85" s="205"/>
      <c r="AD85" s="205"/>
      <c r="AE85" s="205"/>
      <c r="AF85" s="205"/>
      <c r="AG85" s="205" t="s">
        <v>214</v>
      </c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customFormat="false" ht="12.75" hidden="false" customHeight="false" outlineLevel="1" collapsed="false">
      <c r="A86" s="206"/>
      <c r="B86" s="207"/>
      <c r="C86" s="210" t="s">
        <v>1327</v>
      </c>
      <c r="D86" s="211"/>
      <c r="E86" s="212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5"/>
      <c r="Z86" s="205"/>
      <c r="AA86" s="205"/>
      <c r="AB86" s="205"/>
      <c r="AC86" s="205"/>
      <c r="AD86" s="205"/>
      <c r="AE86" s="205"/>
      <c r="AF86" s="205"/>
      <c r="AG86" s="205" t="s">
        <v>220</v>
      </c>
      <c r="AH86" s="205" t="n">
        <v>0</v>
      </c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customFormat="false" ht="12.75" hidden="false" customHeight="false" outlineLevel="1" collapsed="false">
      <c r="A87" s="206"/>
      <c r="B87" s="207"/>
      <c r="C87" s="210" t="s">
        <v>1328</v>
      </c>
      <c r="D87" s="211"/>
      <c r="E87" s="212" t="n">
        <v>318.6</v>
      </c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5"/>
      <c r="Z87" s="205"/>
      <c r="AA87" s="205"/>
      <c r="AB87" s="205"/>
      <c r="AC87" s="205"/>
      <c r="AD87" s="205"/>
      <c r="AE87" s="205"/>
      <c r="AF87" s="205"/>
      <c r="AG87" s="205" t="s">
        <v>220</v>
      </c>
      <c r="AH87" s="205" t="n">
        <v>0</v>
      </c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customFormat="false" ht="22.5" hidden="false" customHeight="false" outlineLevel="1" collapsed="false">
      <c r="A88" s="196" t="n">
        <v>21</v>
      </c>
      <c r="B88" s="197" t="s">
        <v>783</v>
      </c>
      <c r="C88" s="198" t="s">
        <v>784</v>
      </c>
      <c r="D88" s="199" t="s">
        <v>294</v>
      </c>
      <c r="E88" s="200" t="n">
        <v>955.8</v>
      </c>
      <c r="F88" s="201"/>
      <c r="G88" s="202" t="n">
        <f aca="false">ROUND(E88*F88,2)</f>
        <v>0</v>
      </c>
      <c r="H88" s="201"/>
      <c r="I88" s="202" t="n">
        <f aca="false">ROUND(E88*H88,2)</f>
        <v>0</v>
      </c>
      <c r="J88" s="201"/>
      <c r="K88" s="202" t="n">
        <f aca="false">ROUND(E88*J88,2)</f>
        <v>0</v>
      </c>
      <c r="L88" s="202" t="n">
        <v>21</v>
      </c>
      <c r="M88" s="202" t="n">
        <f aca="false">G88*(1+L88/100)</f>
        <v>0</v>
      </c>
      <c r="N88" s="202" t="n">
        <v>0.0004</v>
      </c>
      <c r="O88" s="202" t="n">
        <f aca="false">ROUND(E88*N88,2)</f>
        <v>0.38</v>
      </c>
      <c r="P88" s="202" t="n">
        <v>0</v>
      </c>
      <c r="Q88" s="202" t="n">
        <f aca="false">ROUND(E88*P88,2)</f>
        <v>0</v>
      </c>
      <c r="R88" s="202" t="s">
        <v>734</v>
      </c>
      <c r="S88" s="202" t="s">
        <v>213</v>
      </c>
      <c r="T88" s="203" t="s">
        <v>213</v>
      </c>
      <c r="U88" s="204" t="n">
        <v>0.002</v>
      </c>
      <c r="V88" s="204" t="n">
        <f aca="false">ROUND(E88*U88,2)</f>
        <v>1.91</v>
      </c>
      <c r="W88" s="204"/>
      <c r="X88" s="204" t="s">
        <v>165</v>
      </c>
      <c r="Y88" s="205"/>
      <c r="Z88" s="205"/>
      <c r="AA88" s="205"/>
      <c r="AB88" s="205"/>
      <c r="AC88" s="205"/>
      <c r="AD88" s="205"/>
      <c r="AE88" s="205"/>
      <c r="AF88" s="205"/>
      <c r="AG88" s="205" t="s">
        <v>214</v>
      </c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customFormat="false" ht="12.75" hidden="false" customHeight="false" outlineLevel="1" collapsed="false">
      <c r="A89" s="206"/>
      <c r="B89" s="207"/>
      <c r="C89" s="210" t="s">
        <v>1329</v>
      </c>
      <c r="D89" s="211"/>
      <c r="E89" s="212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5"/>
      <c r="Z89" s="205"/>
      <c r="AA89" s="205"/>
      <c r="AB89" s="205"/>
      <c r="AC89" s="205"/>
      <c r="AD89" s="205"/>
      <c r="AE89" s="205"/>
      <c r="AF89" s="205"/>
      <c r="AG89" s="205" t="s">
        <v>220</v>
      </c>
      <c r="AH89" s="205" t="n">
        <v>0</v>
      </c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customFormat="false" ht="12.75" hidden="false" customHeight="false" outlineLevel="1" collapsed="false">
      <c r="A90" s="206"/>
      <c r="B90" s="207"/>
      <c r="C90" s="210" t="s">
        <v>1330</v>
      </c>
      <c r="D90" s="211"/>
      <c r="E90" s="212" t="n">
        <v>955.8</v>
      </c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5"/>
      <c r="Z90" s="205"/>
      <c r="AA90" s="205"/>
      <c r="AB90" s="205"/>
      <c r="AC90" s="205"/>
      <c r="AD90" s="205"/>
      <c r="AE90" s="205"/>
      <c r="AF90" s="205"/>
      <c r="AG90" s="205" t="s">
        <v>220</v>
      </c>
      <c r="AH90" s="205" t="n">
        <v>0</v>
      </c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customFormat="false" ht="12.75" hidden="false" customHeight="false" outlineLevel="1" collapsed="false">
      <c r="A91" s="214" t="n">
        <v>22</v>
      </c>
      <c r="B91" s="215" t="s">
        <v>787</v>
      </c>
      <c r="C91" s="216" t="s">
        <v>788</v>
      </c>
      <c r="D91" s="217" t="s">
        <v>294</v>
      </c>
      <c r="E91" s="218" t="n">
        <v>318.6</v>
      </c>
      <c r="F91" s="219"/>
      <c r="G91" s="220" t="n">
        <f aca="false">ROUND(E91*F91,2)</f>
        <v>0</v>
      </c>
      <c r="H91" s="219"/>
      <c r="I91" s="220" t="n">
        <f aca="false">ROUND(E91*H91,2)</f>
        <v>0</v>
      </c>
      <c r="J91" s="219"/>
      <c r="K91" s="220" t="n">
        <f aca="false">ROUND(E91*J91,2)</f>
        <v>0</v>
      </c>
      <c r="L91" s="220" t="n">
        <v>21</v>
      </c>
      <c r="M91" s="220" t="n">
        <f aca="false">G91*(1+L91/100)</f>
        <v>0</v>
      </c>
      <c r="N91" s="220" t="n">
        <v>0</v>
      </c>
      <c r="O91" s="220" t="n">
        <f aca="false">ROUND(E91*N91,2)</f>
        <v>0</v>
      </c>
      <c r="P91" s="220" t="n">
        <v>0</v>
      </c>
      <c r="Q91" s="220" t="n">
        <f aca="false">ROUND(E91*P91,2)</f>
        <v>0</v>
      </c>
      <c r="R91" s="220" t="s">
        <v>734</v>
      </c>
      <c r="S91" s="220" t="s">
        <v>213</v>
      </c>
      <c r="T91" s="221" t="s">
        <v>213</v>
      </c>
      <c r="U91" s="204" t="n">
        <v>0.052</v>
      </c>
      <c r="V91" s="204" t="n">
        <f aca="false">ROUND(E91*U91,2)</f>
        <v>16.57</v>
      </c>
      <c r="W91" s="204"/>
      <c r="X91" s="204" t="s">
        <v>165</v>
      </c>
      <c r="Y91" s="205"/>
      <c r="Z91" s="205"/>
      <c r="AA91" s="205"/>
      <c r="AB91" s="205"/>
      <c r="AC91" s="205"/>
      <c r="AD91" s="205"/>
      <c r="AE91" s="205"/>
      <c r="AF91" s="205"/>
      <c r="AG91" s="205" t="s">
        <v>214</v>
      </c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customFormat="false" ht="12.75" hidden="false" customHeight="false" outlineLevel="1" collapsed="false">
      <c r="A92" s="214" t="n">
        <v>23</v>
      </c>
      <c r="B92" s="215" t="s">
        <v>789</v>
      </c>
      <c r="C92" s="216" t="s">
        <v>790</v>
      </c>
      <c r="D92" s="217" t="s">
        <v>294</v>
      </c>
      <c r="E92" s="218" t="n">
        <v>3326.3</v>
      </c>
      <c r="F92" s="219"/>
      <c r="G92" s="220" t="n">
        <f aca="false">ROUND(E92*F92,2)</f>
        <v>0</v>
      </c>
      <c r="H92" s="219"/>
      <c r="I92" s="220" t="n">
        <f aca="false">ROUND(E92*H92,2)</f>
        <v>0</v>
      </c>
      <c r="J92" s="219"/>
      <c r="K92" s="220" t="n">
        <f aca="false">ROUND(E92*J92,2)</f>
        <v>0</v>
      </c>
      <c r="L92" s="220" t="n">
        <v>21</v>
      </c>
      <c r="M92" s="220" t="n">
        <f aca="false">G92*(1+L92/100)</f>
        <v>0</v>
      </c>
      <c r="N92" s="220" t="n">
        <v>0</v>
      </c>
      <c r="O92" s="220" t="n">
        <f aca="false">ROUND(E92*N92,2)</f>
        <v>0</v>
      </c>
      <c r="P92" s="220" t="n">
        <v>0</v>
      </c>
      <c r="Q92" s="220" t="n">
        <f aca="false">ROUND(E92*P92,2)</f>
        <v>0</v>
      </c>
      <c r="R92" s="220" t="s">
        <v>734</v>
      </c>
      <c r="S92" s="220" t="s">
        <v>213</v>
      </c>
      <c r="T92" s="221" t="s">
        <v>213</v>
      </c>
      <c r="U92" s="204" t="n">
        <v>0.0303</v>
      </c>
      <c r="V92" s="204" t="n">
        <f aca="false">ROUND(E92*U92,2)</f>
        <v>100.79</v>
      </c>
      <c r="W92" s="204"/>
      <c r="X92" s="204" t="s">
        <v>165</v>
      </c>
      <c r="Y92" s="205"/>
      <c r="Z92" s="205"/>
      <c r="AA92" s="205"/>
      <c r="AB92" s="205"/>
      <c r="AC92" s="205"/>
      <c r="AD92" s="205"/>
      <c r="AE92" s="205"/>
      <c r="AF92" s="205"/>
      <c r="AG92" s="205" t="s">
        <v>214</v>
      </c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customFormat="false" ht="33.75" hidden="false" customHeight="false" outlineLevel="1" collapsed="false">
      <c r="A93" s="196" t="n">
        <v>24</v>
      </c>
      <c r="B93" s="197" t="s">
        <v>791</v>
      </c>
      <c r="C93" s="198" t="s">
        <v>792</v>
      </c>
      <c r="D93" s="199" t="s">
        <v>294</v>
      </c>
      <c r="E93" s="200" t="n">
        <v>9978.9</v>
      </c>
      <c r="F93" s="201"/>
      <c r="G93" s="202" t="n">
        <f aca="false">ROUND(E93*F93,2)</f>
        <v>0</v>
      </c>
      <c r="H93" s="201"/>
      <c r="I93" s="202" t="n">
        <f aca="false">ROUND(E93*H93,2)</f>
        <v>0</v>
      </c>
      <c r="J93" s="201"/>
      <c r="K93" s="202" t="n">
        <f aca="false">ROUND(E93*J93,2)</f>
        <v>0</v>
      </c>
      <c r="L93" s="202" t="n">
        <v>21</v>
      </c>
      <c r="M93" s="202" t="n">
        <f aca="false">G93*(1+L93/100)</f>
        <v>0</v>
      </c>
      <c r="N93" s="202" t="n">
        <v>5E-005</v>
      </c>
      <c r="O93" s="202" t="n">
        <f aca="false">ROUND(E93*N93,2)</f>
        <v>0.5</v>
      </c>
      <c r="P93" s="202" t="n">
        <v>0</v>
      </c>
      <c r="Q93" s="202" t="n">
        <f aca="false">ROUND(E93*P93,2)</f>
        <v>0</v>
      </c>
      <c r="R93" s="202" t="s">
        <v>734</v>
      </c>
      <c r="S93" s="202" t="s">
        <v>213</v>
      </c>
      <c r="T93" s="203" t="s">
        <v>213</v>
      </c>
      <c r="U93" s="204" t="n">
        <v>0</v>
      </c>
      <c r="V93" s="204" t="n">
        <f aca="false">ROUND(E93*U93,2)</f>
        <v>0</v>
      </c>
      <c r="W93" s="204"/>
      <c r="X93" s="204" t="s">
        <v>165</v>
      </c>
      <c r="Y93" s="205"/>
      <c r="Z93" s="205"/>
      <c r="AA93" s="205"/>
      <c r="AB93" s="205"/>
      <c r="AC93" s="205"/>
      <c r="AD93" s="205"/>
      <c r="AE93" s="205"/>
      <c r="AF93" s="205"/>
      <c r="AG93" s="205" t="s">
        <v>214</v>
      </c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customFormat="false" ht="12.75" hidden="false" customHeight="false" outlineLevel="1" collapsed="false">
      <c r="A94" s="206"/>
      <c r="B94" s="207"/>
      <c r="C94" s="210" t="s">
        <v>1321</v>
      </c>
      <c r="D94" s="211"/>
      <c r="E94" s="212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5"/>
      <c r="Z94" s="205"/>
      <c r="AA94" s="205"/>
      <c r="AB94" s="205"/>
      <c r="AC94" s="205"/>
      <c r="AD94" s="205"/>
      <c r="AE94" s="205"/>
      <c r="AF94" s="205"/>
      <c r="AG94" s="205" t="s">
        <v>220</v>
      </c>
      <c r="AH94" s="205" t="n">
        <v>0</v>
      </c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customFormat="false" ht="12.75" hidden="false" customHeight="false" outlineLevel="1" collapsed="false">
      <c r="A95" s="206"/>
      <c r="B95" s="207"/>
      <c r="C95" s="210" t="s">
        <v>1322</v>
      </c>
      <c r="D95" s="211"/>
      <c r="E95" s="212" t="n">
        <v>9978.9</v>
      </c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5"/>
      <c r="Z95" s="205"/>
      <c r="AA95" s="205"/>
      <c r="AB95" s="205"/>
      <c r="AC95" s="205"/>
      <c r="AD95" s="205"/>
      <c r="AE95" s="205"/>
      <c r="AF95" s="205"/>
      <c r="AG95" s="205" t="s">
        <v>220</v>
      </c>
      <c r="AH95" s="205" t="n">
        <v>0</v>
      </c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customFormat="false" ht="12.75" hidden="false" customHeight="false" outlineLevel="1" collapsed="false">
      <c r="A96" s="214" t="n">
        <v>25</v>
      </c>
      <c r="B96" s="215" t="s">
        <v>793</v>
      </c>
      <c r="C96" s="216" t="s">
        <v>794</v>
      </c>
      <c r="D96" s="217" t="s">
        <v>294</v>
      </c>
      <c r="E96" s="218" t="n">
        <v>3326.3</v>
      </c>
      <c r="F96" s="219"/>
      <c r="G96" s="220" t="n">
        <f aca="false">ROUND(E96*F96,2)</f>
        <v>0</v>
      </c>
      <c r="H96" s="219"/>
      <c r="I96" s="220" t="n">
        <f aca="false">ROUND(E96*H96,2)</f>
        <v>0</v>
      </c>
      <c r="J96" s="219"/>
      <c r="K96" s="220" t="n">
        <f aca="false">ROUND(E96*J96,2)</f>
        <v>0</v>
      </c>
      <c r="L96" s="220" t="n">
        <v>21</v>
      </c>
      <c r="M96" s="220" t="n">
        <f aca="false">G96*(1+L96/100)</f>
        <v>0</v>
      </c>
      <c r="N96" s="220" t="n">
        <v>0</v>
      </c>
      <c r="O96" s="220" t="n">
        <f aca="false">ROUND(E96*N96,2)</f>
        <v>0</v>
      </c>
      <c r="P96" s="220" t="n">
        <v>0</v>
      </c>
      <c r="Q96" s="220" t="n">
        <f aca="false">ROUND(E96*P96,2)</f>
        <v>0</v>
      </c>
      <c r="R96" s="220" t="s">
        <v>734</v>
      </c>
      <c r="S96" s="220" t="s">
        <v>213</v>
      </c>
      <c r="T96" s="221" t="s">
        <v>213</v>
      </c>
      <c r="U96" s="204" t="n">
        <v>0.018</v>
      </c>
      <c r="V96" s="204" t="n">
        <f aca="false">ROUND(E96*U96,2)</f>
        <v>59.87</v>
      </c>
      <c r="W96" s="204"/>
      <c r="X96" s="204" t="s">
        <v>165</v>
      </c>
      <c r="Y96" s="205"/>
      <c r="Z96" s="205"/>
      <c r="AA96" s="205"/>
      <c r="AB96" s="205"/>
      <c r="AC96" s="205"/>
      <c r="AD96" s="205"/>
      <c r="AE96" s="205"/>
      <c r="AF96" s="205"/>
      <c r="AG96" s="205" t="s">
        <v>214</v>
      </c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customFormat="false" ht="12.75" hidden="false" customHeight="false" outlineLevel="0" collapsed="false">
      <c r="A97" s="188" t="s">
        <v>207</v>
      </c>
      <c r="B97" s="189" t="s">
        <v>101</v>
      </c>
      <c r="C97" s="190" t="s">
        <v>102</v>
      </c>
      <c r="D97" s="191"/>
      <c r="E97" s="192"/>
      <c r="F97" s="193"/>
      <c r="G97" s="193" t="n">
        <f aca="false">SUMIF(AG98:AG100,"&lt;&gt;NOR",G98:G100)</f>
        <v>0</v>
      </c>
      <c r="H97" s="193"/>
      <c r="I97" s="193" t="n">
        <f aca="false">SUM(I98:I100)</f>
        <v>0</v>
      </c>
      <c r="J97" s="193"/>
      <c r="K97" s="193" t="n">
        <f aca="false">SUM(K98:K100)</f>
        <v>0</v>
      </c>
      <c r="L97" s="193"/>
      <c r="M97" s="193" t="n">
        <f aca="false">SUM(M98:M100)</f>
        <v>0</v>
      </c>
      <c r="N97" s="193"/>
      <c r="O97" s="193" t="n">
        <f aca="false">SUM(O98:O100)</f>
        <v>0.04</v>
      </c>
      <c r="P97" s="193"/>
      <c r="Q97" s="193" t="n">
        <f aca="false">SUM(Q98:Q100)</f>
        <v>0</v>
      </c>
      <c r="R97" s="193"/>
      <c r="S97" s="193"/>
      <c r="T97" s="194"/>
      <c r="U97" s="195"/>
      <c r="V97" s="195" t="n">
        <f aca="false">SUM(V98:V100)</f>
        <v>274.05</v>
      </c>
      <c r="W97" s="195"/>
      <c r="X97" s="195"/>
      <c r="AG97" s="0" t="s">
        <v>208</v>
      </c>
    </row>
    <row r="98" customFormat="false" ht="56.25" hidden="false" customHeight="false" outlineLevel="1" collapsed="false">
      <c r="A98" s="196" t="n">
        <v>26</v>
      </c>
      <c r="B98" s="197" t="s">
        <v>795</v>
      </c>
      <c r="C98" s="198" t="s">
        <v>796</v>
      </c>
      <c r="D98" s="199" t="s">
        <v>294</v>
      </c>
      <c r="E98" s="200" t="n">
        <v>889.76</v>
      </c>
      <c r="F98" s="201"/>
      <c r="G98" s="202" t="n">
        <f aca="false">ROUND(E98*F98,2)</f>
        <v>0</v>
      </c>
      <c r="H98" s="201"/>
      <c r="I98" s="202" t="n">
        <f aca="false">ROUND(E98*H98,2)</f>
        <v>0</v>
      </c>
      <c r="J98" s="201"/>
      <c r="K98" s="202" t="n">
        <f aca="false">ROUND(E98*J98,2)</f>
        <v>0</v>
      </c>
      <c r="L98" s="202" t="n">
        <v>21</v>
      </c>
      <c r="M98" s="202" t="n">
        <f aca="false">G98*(1+L98/100)</f>
        <v>0</v>
      </c>
      <c r="N98" s="202" t="n">
        <v>4E-005</v>
      </c>
      <c r="O98" s="202" t="n">
        <f aca="false">ROUND(E98*N98,2)</f>
        <v>0.04</v>
      </c>
      <c r="P98" s="202" t="n">
        <v>0</v>
      </c>
      <c r="Q98" s="202" t="n">
        <f aca="false">ROUND(E98*P98,2)</f>
        <v>0</v>
      </c>
      <c r="R98" s="202" t="s">
        <v>273</v>
      </c>
      <c r="S98" s="202" t="s">
        <v>213</v>
      </c>
      <c r="T98" s="203" t="s">
        <v>213</v>
      </c>
      <c r="U98" s="204" t="n">
        <v>0.308</v>
      </c>
      <c r="V98" s="204" t="n">
        <f aca="false">ROUND(E98*U98,2)</f>
        <v>274.05</v>
      </c>
      <c r="W98" s="204"/>
      <c r="X98" s="204" t="s">
        <v>165</v>
      </c>
      <c r="Y98" s="205"/>
      <c r="Z98" s="205"/>
      <c r="AA98" s="205"/>
      <c r="AB98" s="205"/>
      <c r="AC98" s="205"/>
      <c r="AD98" s="205"/>
      <c r="AE98" s="205"/>
      <c r="AF98" s="205"/>
      <c r="AG98" s="205" t="s">
        <v>214</v>
      </c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customFormat="false" ht="22.5" hidden="false" customHeight="true" outlineLevel="1" collapsed="false">
      <c r="A99" s="206"/>
      <c r="B99" s="207"/>
      <c r="C99" s="222" t="s">
        <v>797</v>
      </c>
      <c r="D99" s="222"/>
      <c r="E99" s="222"/>
      <c r="F99" s="222"/>
      <c r="G99" s="222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5"/>
      <c r="Z99" s="205"/>
      <c r="AA99" s="205"/>
      <c r="AB99" s="205"/>
      <c r="AC99" s="205"/>
      <c r="AD99" s="205"/>
      <c r="AE99" s="205"/>
      <c r="AF99" s="205"/>
      <c r="AG99" s="205" t="s">
        <v>217</v>
      </c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13" t="str">
        <f aca="false">C99</f>
        <v>zárubněmi, umytí a vyčištění jiných zasklených a natíraných ploch a zařizovacích předmětů před předáním do užívání světlá výška podlaží do 4 m</v>
      </c>
      <c r="BB99" s="205"/>
      <c r="BC99" s="205"/>
      <c r="BD99" s="205"/>
      <c r="BE99" s="205"/>
      <c r="BF99" s="205"/>
      <c r="BG99" s="205"/>
      <c r="BH99" s="205"/>
    </row>
    <row r="100" customFormat="false" ht="12.75" hidden="false" customHeight="false" outlineLevel="1" collapsed="false">
      <c r="A100" s="214" t="n">
        <v>27</v>
      </c>
      <c r="B100" s="215" t="s">
        <v>806</v>
      </c>
      <c r="C100" s="216" t="s">
        <v>807</v>
      </c>
      <c r="D100" s="217" t="s">
        <v>808</v>
      </c>
      <c r="E100" s="218" t="n">
        <v>100</v>
      </c>
      <c r="F100" s="219"/>
      <c r="G100" s="220" t="n">
        <f aca="false">ROUND(E100*F100,2)</f>
        <v>0</v>
      </c>
      <c r="H100" s="219"/>
      <c r="I100" s="220" t="n">
        <f aca="false">ROUND(E100*H100,2)</f>
        <v>0</v>
      </c>
      <c r="J100" s="219"/>
      <c r="K100" s="220" t="n">
        <f aca="false">ROUND(E100*J100,2)</f>
        <v>0</v>
      </c>
      <c r="L100" s="220" t="n">
        <v>21</v>
      </c>
      <c r="M100" s="220" t="n">
        <f aca="false">G100*(1+L100/100)</f>
        <v>0</v>
      </c>
      <c r="N100" s="220" t="n">
        <v>0</v>
      </c>
      <c r="O100" s="220" t="n">
        <f aca="false">ROUND(E100*N100,2)</f>
        <v>0</v>
      </c>
      <c r="P100" s="220" t="n">
        <v>0</v>
      </c>
      <c r="Q100" s="220" t="n">
        <f aca="false">ROUND(E100*P100,2)</f>
        <v>0</v>
      </c>
      <c r="R100" s="220"/>
      <c r="S100" s="220" t="s">
        <v>417</v>
      </c>
      <c r="T100" s="221" t="s">
        <v>418</v>
      </c>
      <c r="U100" s="204" t="n">
        <v>0</v>
      </c>
      <c r="V100" s="204" t="n">
        <f aca="false">ROUND(E100*U100,2)</f>
        <v>0</v>
      </c>
      <c r="W100" s="204"/>
      <c r="X100" s="204" t="s">
        <v>165</v>
      </c>
      <c r="Y100" s="205"/>
      <c r="Z100" s="205"/>
      <c r="AA100" s="205"/>
      <c r="AB100" s="205"/>
      <c r="AC100" s="205"/>
      <c r="AD100" s="205"/>
      <c r="AE100" s="205"/>
      <c r="AF100" s="205"/>
      <c r="AG100" s="205" t="s">
        <v>214</v>
      </c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customFormat="false" ht="12.75" hidden="false" customHeight="false" outlineLevel="0" collapsed="false">
      <c r="A101" s="188" t="s">
        <v>207</v>
      </c>
      <c r="B101" s="189" t="s">
        <v>103</v>
      </c>
      <c r="C101" s="190" t="s">
        <v>104</v>
      </c>
      <c r="D101" s="191"/>
      <c r="E101" s="192"/>
      <c r="F101" s="193"/>
      <c r="G101" s="193" t="n">
        <f aca="false">SUMIF(AG102:AG124,"&lt;&gt;NOR",G102:G124)</f>
        <v>0</v>
      </c>
      <c r="H101" s="193"/>
      <c r="I101" s="193" t="n">
        <f aca="false">SUM(I102:I124)</f>
        <v>0</v>
      </c>
      <c r="J101" s="193"/>
      <c r="K101" s="193" t="n">
        <f aca="false">SUM(K102:K124)</f>
        <v>0</v>
      </c>
      <c r="L101" s="193"/>
      <c r="M101" s="193" t="n">
        <f aca="false">SUM(M102:M124)</f>
        <v>0</v>
      </c>
      <c r="N101" s="193"/>
      <c r="O101" s="193" t="n">
        <f aca="false">SUM(O102:O124)</f>
        <v>0.12</v>
      </c>
      <c r="P101" s="193"/>
      <c r="Q101" s="193" t="n">
        <f aca="false">SUM(Q102:Q124)</f>
        <v>492.5</v>
      </c>
      <c r="R101" s="193"/>
      <c r="S101" s="193"/>
      <c r="T101" s="194"/>
      <c r="U101" s="195"/>
      <c r="V101" s="195" t="n">
        <f aca="false">SUM(V102:V124)</f>
        <v>717.16</v>
      </c>
      <c r="W101" s="195"/>
      <c r="X101" s="195"/>
      <c r="AG101" s="0" t="s">
        <v>208</v>
      </c>
    </row>
    <row r="102" customFormat="false" ht="22.5" hidden="false" customHeight="false" outlineLevel="1" collapsed="false">
      <c r="A102" s="196" t="n">
        <v>28</v>
      </c>
      <c r="B102" s="197" t="s">
        <v>1331</v>
      </c>
      <c r="C102" s="198" t="s">
        <v>1332</v>
      </c>
      <c r="D102" s="199" t="s">
        <v>211</v>
      </c>
      <c r="E102" s="200" t="n">
        <v>7.72</v>
      </c>
      <c r="F102" s="201"/>
      <c r="G102" s="202" t="n">
        <f aca="false">ROUND(E102*F102,2)</f>
        <v>0</v>
      </c>
      <c r="H102" s="201"/>
      <c r="I102" s="202" t="n">
        <f aca="false">ROUND(E102*H102,2)</f>
        <v>0</v>
      </c>
      <c r="J102" s="201"/>
      <c r="K102" s="202" t="n">
        <f aca="false">ROUND(E102*J102,2)</f>
        <v>0</v>
      </c>
      <c r="L102" s="202" t="n">
        <v>21</v>
      </c>
      <c r="M102" s="202" t="n">
        <f aca="false">G102*(1+L102/100)</f>
        <v>0</v>
      </c>
      <c r="N102" s="202" t="n">
        <v>0.00128</v>
      </c>
      <c r="O102" s="202" t="n">
        <f aca="false">ROUND(E102*N102,2)</f>
        <v>0.01</v>
      </c>
      <c r="P102" s="202" t="n">
        <v>1.8</v>
      </c>
      <c r="Q102" s="202" t="n">
        <f aca="false">ROUND(E102*P102,2)</f>
        <v>13.9</v>
      </c>
      <c r="R102" s="202" t="s">
        <v>813</v>
      </c>
      <c r="S102" s="202" t="s">
        <v>213</v>
      </c>
      <c r="T102" s="203" t="s">
        <v>213</v>
      </c>
      <c r="U102" s="204" t="n">
        <v>1.52</v>
      </c>
      <c r="V102" s="204" t="n">
        <f aca="false">ROUND(E102*U102,2)</f>
        <v>11.73</v>
      </c>
      <c r="W102" s="204"/>
      <c r="X102" s="204" t="s">
        <v>165</v>
      </c>
      <c r="Y102" s="205"/>
      <c r="Z102" s="205"/>
      <c r="AA102" s="205"/>
      <c r="AB102" s="205"/>
      <c r="AC102" s="205"/>
      <c r="AD102" s="205"/>
      <c r="AE102" s="205"/>
      <c r="AF102" s="205"/>
      <c r="AG102" s="205" t="s">
        <v>214</v>
      </c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customFormat="false" ht="22.5" hidden="false" customHeight="true" outlineLevel="1" collapsed="false">
      <c r="A103" s="206"/>
      <c r="B103" s="207"/>
      <c r="C103" s="208" t="s">
        <v>1333</v>
      </c>
      <c r="D103" s="208"/>
      <c r="E103" s="208"/>
      <c r="F103" s="208"/>
      <c r="G103" s="208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5"/>
      <c r="Z103" s="205"/>
      <c r="AA103" s="205"/>
      <c r="AB103" s="205"/>
      <c r="AC103" s="205"/>
      <c r="AD103" s="205"/>
      <c r="AE103" s="205"/>
      <c r="AF103" s="205"/>
      <c r="AG103" s="205" t="s">
        <v>216</v>
      </c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13" t="str">
        <f aca="false">C103</f>
        <v>nebo vybourání otvorů průřezové plochy přes 4 m2 ve zdivu nadzákladovém, včetně pomocného lešení o výšce podlahy do 1900 mm a pro zatížení do 1,5 kPa  (150 kg/m2)</v>
      </c>
      <c r="BB103" s="205"/>
      <c r="BC103" s="205"/>
      <c r="BD103" s="205"/>
      <c r="BE103" s="205"/>
      <c r="BF103" s="205"/>
      <c r="BG103" s="205"/>
      <c r="BH103" s="205"/>
    </row>
    <row r="104" customFormat="false" ht="22.5" hidden="false" customHeight="true" outlineLevel="1" collapsed="false">
      <c r="A104" s="206"/>
      <c r="B104" s="207"/>
      <c r="C104" s="209" t="s">
        <v>1333</v>
      </c>
      <c r="D104" s="209"/>
      <c r="E104" s="209"/>
      <c r="F104" s="209"/>
      <c r="G104" s="209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5"/>
      <c r="Z104" s="205"/>
      <c r="AA104" s="205"/>
      <c r="AB104" s="205"/>
      <c r="AC104" s="205"/>
      <c r="AD104" s="205"/>
      <c r="AE104" s="205"/>
      <c r="AF104" s="205"/>
      <c r="AG104" s="205" t="s">
        <v>217</v>
      </c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13" t="str">
        <f aca="false">C104</f>
        <v>nebo vybourání otvorů průřezové plochy přes 4 m2 ve zdivu nadzákladovém, včetně pomocného lešení o výšce podlahy do 1900 mm a pro zatížení do 1,5 kPa  (150 kg/m2)</v>
      </c>
      <c r="BB104" s="205"/>
      <c r="BC104" s="205"/>
      <c r="BD104" s="205"/>
      <c r="BE104" s="205"/>
      <c r="BF104" s="205"/>
      <c r="BG104" s="205"/>
      <c r="BH104" s="205"/>
    </row>
    <row r="105" customFormat="false" ht="12.75" hidden="false" customHeight="false" outlineLevel="1" collapsed="false">
      <c r="A105" s="206"/>
      <c r="B105" s="207"/>
      <c r="C105" s="210" t="s">
        <v>1334</v>
      </c>
      <c r="D105" s="211"/>
      <c r="E105" s="212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5"/>
      <c r="Z105" s="205"/>
      <c r="AA105" s="205"/>
      <c r="AB105" s="205"/>
      <c r="AC105" s="205"/>
      <c r="AD105" s="205"/>
      <c r="AE105" s="205"/>
      <c r="AF105" s="205"/>
      <c r="AG105" s="205" t="s">
        <v>220</v>
      </c>
      <c r="AH105" s="205" t="n">
        <v>0</v>
      </c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customFormat="false" ht="12.75" hidden="false" customHeight="false" outlineLevel="1" collapsed="false">
      <c r="A106" s="206"/>
      <c r="B106" s="207"/>
      <c r="C106" s="210" t="s">
        <v>1335</v>
      </c>
      <c r="D106" s="211"/>
      <c r="E106" s="212" t="n">
        <v>7.72</v>
      </c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5"/>
      <c r="Z106" s="205"/>
      <c r="AA106" s="205"/>
      <c r="AB106" s="205"/>
      <c r="AC106" s="205"/>
      <c r="AD106" s="205"/>
      <c r="AE106" s="205"/>
      <c r="AF106" s="205"/>
      <c r="AG106" s="205" t="s">
        <v>220</v>
      </c>
      <c r="AH106" s="205" t="n">
        <v>0</v>
      </c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customFormat="false" ht="22.5" hidden="false" customHeight="false" outlineLevel="1" collapsed="false">
      <c r="A107" s="196" t="n">
        <v>29</v>
      </c>
      <c r="B107" s="197" t="s">
        <v>1336</v>
      </c>
      <c r="C107" s="198" t="s">
        <v>1337</v>
      </c>
      <c r="D107" s="199" t="s">
        <v>211</v>
      </c>
      <c r="E107" s="200" t="n">
        <v>117.246</v>
      </c>
      <c r="F107" s="201"/>
      <c r="G107" s="202" t="n">
        <f aca="false">ROUND(E107*F107,2)</f>
        <v>0</v>
      </c>
      <c r="H107" s="201"/>
      <c r="I107" s="202" t="n">
        <f aca="false">ROUND(E107*H107,2)</f>
        <v>0</v>
      </c>
      <c r="J107" s="201"/>
      <c r="K107" s="202" t="n">
        <f aca="false">ROUND(E107*J107,2)</f>
        <v>0</v>
      </c>
      <c r="L107" s="202" t="n">
        <v>21</v>
      </c>
      <c r="M107" s="202" t="n">
        <f aca="false">G107*(1+L107/100)</f>
        <v>0</v>
      </c>
      <c r="N107" s="202" t="n">
        <v>0</v>
      </c>
      <c r="O107" s="202" t="n">
        <f aca="false">ROUND(E107*N107,2)</f>
        <v>0</v>
      </c>
      <c r="P107" s="202" t="n">
        <v>1.594</v>
      </c>
      <c r="Q107" s="202" t="n">
        <f aca="false">ROUND(E107*P107,2)</f>
        <v>186.89</v>
      </c>
      <c r="R107" s="202" t="s">
        <v>813</v>
      </c>
      <c r="S107" s="202" t="s">
        <v>213</v>
      </c>
      <c r="T107" s="203" t="s">
        <v>213</v>
      </c>
      <c r="U107" s="204" t="n">
        <v>2.42</v>
      </c>
      <c r="V107" s="204" t="n">
        <f aca="false">ROUND(E107*U107,2)</f>
        <v>283.74</v>
      </c>
      <c r="W107" s="204"/>
      <c r="X107" s="204" t="s">
        <v>165</v>
      </c>
      <c r="Y107" s="205"/>
      <c r="Z107" s="205"/>
      <c r="AA107" s="205"/>
      <c r="AB107" s="205"/>
      <c r="AC107" s="205"/>
      <c r="AD107" s="205"/>
      <c r="AE107" s="205"/>
      <c r="AF107" s="205"/>
      <c r="AG107" s="205" t="s">
        <v>214</v>
      </c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customFormat="false" ht="22.5" hidden="false" customHeight="true" outlineLevel="1" collapsed="false">
      <c r="A108" s="206"/>
      <c r="B108" s="207"/>
      <c r="C108" s="208" t="s">
        <v>1333</v>
      </c>
      <c r="D108" s="208"/>
      <c r="E108" s="208"/>
      <c r="F108" s="208"/>
      <c r="G108" s="208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5"/>
      <c r="Z108" s="205"/>
      <c r="AA108" s="205"/>
      <c r="AB108" s="205"/>
      <c r="AC108" s="205"/>
      <c r="AD108" s="205"/>
      <c r="AE108" s="205"/>
      <c r="AF108" s="205"/>
      <c r="AG108" s="205" t="s">
        <v>216</v>
      </c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13" t="str">
        <f aca="false">C108</f>
        <v>nebo vybourání otvorů průřezové plochy přes 4 m2 ve zdivu nadzákladovém, včetně pomocného lešení o výšce podlahy do 1900 mm a pro zatížení do 1,5 kPa  (150 kg/m2)</v>
      </c>
      <c r="BB108" s="205"/>
      <c r="BC108" s="205"/>
      <c r="BD108" s="205"/>
      <c r="BE108" s="205"/>
      <c r="BF108" s="205"/>
      <c r="BG108" s="205"/>
      <c r="BH108" s="205"/>
    </row>
    <row r="109" customFormat="false" ht="22.5" hidden="false" customHeight="true" outlineLevel="1" collapsed="false">
      <c r="A109" s="206"/>
      <c r="B109" s="207"/>
      <c r="C109" s="209" t="s">
        <v>1333</v>
      </c>
      <c r="D109" s="209"/>
      <c r="E109" s="209"/>
      <c r="F109" s="209"/>
      <c r="G109" s="209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5"/>
      <c r="Z109" s="205"/>
      <c r="AA109" s="205"/>
      <c r="AB109" s="205"/>
      <c r="AC109" s="205"/>
      <c r="AD109" s="205"/>
      <c r="AE109" s="205"/>
      <c r="AF109" s="205"/>
      <c r="AG109" s="205" t="s">
        <v>217</v>
      </c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13" t="str">
        <f aca="false">C109</f>
        <v>nebo vybourání otvorů průřezové plochy přes 4 m2 ve zdivu nadzákladovém, včetně pomocného lešení o výšce podlahy do 1900 mm a pro zatížení do 1,5 kPa  (150 kg/m2)</v>
      </c>
      <c r="BB109" s="205"/>
      <c r="BC109" s="205"/>
      <c r="BD109" s="205"/>
      <c r="BE109" s="205"/>
      <c r="BF109" s="205"/>
      <c r="BG109" s="205"/>
      <c r="BH109" s="205"/>
    </row>
    <row r="110" customFormat="false" ht="12.75" hidden="false" customHeight="false" outlineLevel="1" collapsed="false">
      <c r="A110" s="206"/>
      <c r="B110" s="207"/>
      <c r="C110" s="210" t="s">
        <v>1338</v>
      </c>
      <c r="D110" s="211"/>
      <c r="E110" s="212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5"/>
      <c r="Z110" s="205"/>
      <c r="AA110" s="205"/>
      <c r="AB110" s="205"/>
      <c r="AC110" s="205"/>
      <c r="AD110" s="205"/>
      <c r="AE110" s="205"/>
      <c r="AF110" s="205"/>
      <c r="AG110" s="205" t="s">
        <v>220</v>
      </c>
      <c r="AH110" s="205" t="n">
        <v>0</v>
      </c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customFormat="false" ht="12.75" hidden="false" customHeight="false" outlineLevel="1" collapsed="false">
      <c r="A111" s="206"/>
      <c r="B111" s="207"/>
      <c r="C111" s="210" t="s">
        <v>1339</v>
      </c>
      <c r="D111" s="211"/>
      <c r="E111" s="212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5"/>
      <c r="Z111" s="205"/>
      <c r="AA111" s="205"/>
      <c r="AB111" s="205"/>
      <c r="AC111" s="205"/>
      <c r="AD111" s="205"/>
      <c r="AE111" s="205"/>
      <c r="AF111" s="205"/>
      <c r="AG111" s="205" t="s">
        <v>220</v>
      </c>
      <c r="AH111" s="205" t="n">
        <v>0</v>
      </c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customFormat="false" ht="12.75" hidden="false" customHeight="false" outlineLevel="1" collapsed="false">
      <c r="A112" s="206"/>
      <c r="B112" s="207"/>
      <c r="C112" s="210" t="s">
        <v>1340</v>
      </c>
      <c r="D112" s="211"/>
      <c r="E112" s="212" t="n">
        <v>117.25</v>
      </c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5"/>
      <c r="Z112" s="205"/>
      <c r="AA112" s="205"/>
      <c r="AB112" s="205"/>
      <c r="AC112" s="205"/>
      <c r="AD112" s="205"/>
      <c r="AE112" s="205"/>
      <c r="AF112" s="205"/>
      <c r="AG112" s="205" t="s">
        <v>220</v>
      </c>
      <c r="AH112" s="205" t="n">
        <v>0</v>
      </c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customFormat="false" ht="22.5" hidden="false" customHeight="false" outlineLevel="1" collapsed="false">
      <c r="A113" s="196" t="n">
        <v>30</v>
      </c>
      <c r="B113" s="197" t="s">
        <v>1341</v>
      </c>
      <c r="C113" s="198" t="s">
        <v>1342</v>
      </c>
      <c r="D113" s="199" t="s">
        <v>343</v>
      </c>
      <c r="E113" s="200" t="n">
        <v>216</v>
      </c>
      <c r="F113" s="201"/>
      <c r="G113" s="202" t="n">
        <f aca="false">ROUND(E113*F113,2)</f>
        <v>0</v>
      </c>
      <c r="H113" s="201"/>
      <c r="I113" s="202" t="n">
        <f aca="false">ROUND(E113*H113,2)</f>
        <v>0</v>
      </c>
      <c r="J113" s="201"/>
      <c r="K113" s="202" t="n">
        <f aca="false">ROUND(E113*J113,2)</f>
        <v>0</v>
      </c>
      <c r="L113" s="202" t="n">
        <v>21</v>
      </c>
      <c r="M113" s="202" t="n">
        <f aca="false">G113*(1+L113/100)</f>
        <v>0</v>
      </c>
      <c r="N113" s="202" t="n">
        <v>0.00049</v>
      </c>
      <c r="O113" s="202" t="n">
        <f aca="false">ROUND(E113*N113,2)</f>
        <v>0.11</v>
      </c>
      <c r="P113" s="202" t="n">
        <v>0.015</v>
      </c>
      <c r="Q113" s="202" t="n">
        <f aca="false">ROUND(E113*P113,2)</f>
        <v>3.24</v>
      </c>
      <c r="R113" s="202" t="s">
        <v>813</v>
      </c>
      <c r="S113" s="202" t="s">
        <v>213</v>
      </c>
      <c r="T113" s="203" t="s">
        <v>213</v>
      </c>
      <c r="U113" s="204" t="n">
        <v>0.542</v>
      </c>
      <c r="V113" s="204" t="n">
        <f aca="false">ROUND(E113*U113,2)</f>
        <v>117.07</v>
      </c>
      <c r="W113" s="204"/>
      <c r="X113" s="204" t="s">
        <v>165</v>
      </c>
      <c r="Y113" s="205"/>
      <c r="Z113" s="205"/>
      <c r="AA113" s="205"/>
      <c r="AB113" s="205"/>
      <c r="AC113" s="205"/>
      <c r="AD113" s="205"/>
      <c r="AE113" s="205"/>
      <c r="AF113" s="205"/>
      <c r="AG113" s="205" t="s">
        <v>214</v>
      </c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customFormat="false" ht="12.75" hidden="false" customHeight="true" outlineLevel="1" collapsed="false">
      <c r="A114" s="206"/>
      <c r="B114" s="207"/>
      <c r="C114" s="222" t="s">
        <v>846</v>
      </c>
      <c r="D114" s="222"/>
      <c r="E114" s="222"/>
      <c r="F114" s="222"/>
      <c r="G114" s="222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5"/>
      <c r="Z114" s="205"/>
      <c r="AA114" s="205"/>
      <c r="AB114" s="205"/>
      <c r="AC114" s="205"/>
      <c r="AD114" s="205"/>
      <c r="AE114" s="205"/>
      <c r="AF114" s="205"/>
      <c r="AG114" s="205" t="s">
        <v>217</v>
      </c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customFormat="false" ht="12.75" hidden="false" customHeight="false" outlineLevel="1" collapsed="false">
      <c r="A115" s="206"/>
      <c r="B115" s="207"/>
      <c r="C115" s="210" t="s">
        <v>1343</v>
      </c>
      <c r="D115" s="211"/>
      <c r="E115" s="212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5"/>
      <c r="Z115" s="205"/>
      <c r="AA115" s="205"/>
      <c r="AB115" s="205"/>
      <c r="AC115" s="205"/>
      <c r="AD115" s="205"/>
      <c r="AE115" s="205"/>
      <c r="AF115" s="205"/>
      <c r="AG115" s="205" t="s">
        <v>220</v>
      </c>
      <c r="AH115" s="205" t="n">
        <v>0</v>
      </c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</row>
    <row r="116" customFormat="false" ht="12.75" hidden="false" customHeight="false" outlineLevel="1" collapsed="false">
      <c r="A116" s="206"/>
      <c r="B116" s="207"/>
      <c r="C116" s="210" t="s">
        <v>1344</v>
      </c>
      <c r="D116" s="211"/>
      <c r="E116" s="212" t="n">
        <v>216</v>
      </c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5"/>
      <c r="Z116" s="205"/>
      <c r="AA116" s="205"/>
      <c r="AB116" s="205"/>
      <c r="AC116" s="205"/>
      <c r="AD116" s="205"/>
      <c r="AE116" s="205"/>
      <c r="AF116" s="205"/>
      <c r="AG116" s="205" t="s">
        <v>220</v>
      </c>
      <c r="AH116" s="205" t="n">
        <v>0</v>
      </c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</row>
    <row r="117" customFormat="false" ht="12.75" hidden="false" customHeight="false" outlineLevel="1" collapsed="false">
      <c r="A117" s="196" t="n">
        <v>31</v>
      </c>
      <c r="B117" s="197" t="s">
        <v>1345</v>
      </c>
      <c r="C117" s="198" t="s">
        <v>1346</v>
      </c>
      <c r="D117" s="199" t="s">
        <v>294</v>
      </c>
      <c r="E117" s="200" t="n">
        <v>887.6</v>
      </c>
      <c r="F117" s="201"/>
      <c r="G117" s="202" t="n">
        <f aca="false">ROUND(E117*F117,2)</f>
        <v>0</v>
      </c>
      <c r="H117" s="201"/>
      <c r="I117" s="202" t="n">
        <f aca="false">ROUND(E117*H117,2)</f>
        <v>0</v>
      </c>
      <c r="J117" s="201"/>
      <c r="K117" s="202" t="n">
        <f aca="false">ROUND(E117*J117,2)</f>
        <v>0</v>
      </c>
      <c r="L117" s="202" t="n">
        <v>21</v>
      </c>
      <c r="M117" s="202" t="n">
        <f aca="false">G117*(1+L117/100)</f>
        <v>0</v>
      </c>
      <c r="N117" s="202" t="n">
        <v>0</v>
      </c>
      <c r="O117" s="202" t="n">
        <f aca="false">ROUND(E117*N117,2)</f>
        <v>0</v>
      </c>
      <c r="P117" s="202" t="n">
        <v>0.045</v>
      </c>
      <c r="Q117" s="202" t="n">
        <f aca="false">ROUND(E117*P117,2)</f>
        <v>39.94</v>
      </c>
      <c r="R117" s="202" t="s">
        <v>813</v>
      </c>
      <c r="S117" s="202" t="s">
        <v>213</v>
      </c>
      <c r="T117" s="203" t="s">
        <v>213</v>
      </c>
      <c r="U117" s="204" t="n">
        <v>0.133</v>
      </c>
      <c r="V117" s="204" t="n">
        <f aca="false">ROUND(E117*U117,2)</f>
        <v>118.05</v>
      </c>
      <c r="W117" s="204"/>
      <c r="X117" s="204" t="s">
        <v>165</v>
      </c>
      <c r="Y117" s="205"/>
      <c r="Z117" s="205"/>
      <c r="AA117" s="205"/>
      <c r="AB117" s="205"/>
      <c r="AC117" s="205"/>
      <c r="AD117" s="205"/>
      <c r="AE117" s="205"/>
      <c r="AF117" s="205"/>
      <c r="AG117" s="205" t="s">
        <v>214</v>
      </c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customFormat="false" ht="12.75" hidden="false" customHeight="true" outlineLevel="1" collapsed="false">
      <c r="A118" s="206"/>
      <c r="B118" s="207"/>
      <c r="C118" s="208" t="s">
        <v>1347</v>
      </c>
      <c r="D118" s="208"/>
      <c r="E118" s="208"/>
      <c r="F118" s="208"/>
      <c r="G118" s="208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5"/>
      <c r="Z118" s="205"/>
      <c r="AA118" s="205"/>
      <c r="AB118" s="205"/>
      <c r="AC118" s="205"/>
      <c r="AD118" s="205"/>
      <c r="AE118" s="205"/>
      <c r="AF118" s="205"/>
      <c r="AG118" s="205" t="s">
        <v>216</v>
      </c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customFormat="false" ht="12.75" hidden="false" customHeight="true" outlineLevel="1" collapsed="false">
      <c r="A119" s="206"/>
      <c r="B119" s="207"/>
      <c r="C119" s="209" t="s">
        <v>1347</v>
      </c>
      <c r="D119" s="209"/>
      <c r="E119" s="209"/>
      <c r="F119" s="209"/>
      <c r="G119" s="209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5"/>
      <c r="Z119" s="205"/>
      <c r="AA119" s="205"/>
      <c r="AB119" s="205"/>
      <c r="AC119" s="205"/>
      <c r="AD119" s="205"/>
      <c r="AE119" s="205"/>
      <c r="AF119" s="205"/>
      <c r="AG119" s="205" t="s">
        <v>217</v>
      </c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customFormat="false" ht="12.75" hidden="false" customHeight="false" outlineLevel="1" collapsed="false">
      <c r="A120" s="206"/>
      <c r="B120" s="207"/>
      <c r="C120" s="210" t="s">
        <v>1348</v>
      </c>
      <c r="D120" s="211"/>
      <c r="E120" s="212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5"/>
      <c r="Z120" s="205"/>
      <c r="AA120" s="205"/>
      <c r="AB120" s="205"/>
      <c r="AC120" s="205"/>
      <c r="AD120" s="205"/>
      <c r="AE120" s="205"/>
      <c r="AF120" s="205"/>
      <c r="AG120" s="205" t="s">
        <v>220</v>
      </c>
      <c r="AH120" s="205" t="n">
        <v>0</v>
      </c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customFormat="false" ht="12.75" hidden="false" customHeight="false" outlineLevel="1" collapsed="false">
      <c r="A121" s="206"/>
      <c r="B121" s="207"/>
      <c r="C121" s="210" t="s">
        <v>1349</v>
      </c>
      <c r="D121" s="211"/>
      <c r="E121" s="212" t="n">
        <v>887.6</v>
      </c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5"/>
      <c r="Z121" s="205"/>
      <c r="AA121" s="205"/>
      <c r="AB121" s="205"/>
      <c r="AC121" s="205"/>
      <c r="AD121" s="205"/>
      <c r="AE121" s="205"/>
      <c r="AF121" s="205"/>
      <c r="AG121" s="205" t="s">
        <v>220</v>
      </c>
      <c r="AH121" s="205" t="n">
        <v>0</v>
      </c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</row>
    <row r="122" customFormat="false" ht="22.5" hidden="false" customHeight="false" outlineLevel="1" collapsed="false">
      <c r="A122" s="196" t="n">
        <v>32</v>
      </c>
      <c r="B122" s="197" t="s">
        <v>1350</v>
      </c>
      <c r="C122" s="198" t="s">
        <v>1351</v>
      </c>
      <c r="D122" s="199" t="s">
        <v>211</v>
      </c>
      <c r="E122" s="200" t="n">
        <v>177.52</v>
      </c>
      <c r="F122" s="201"/>
      <c r="G122" s="202" t="n">
        <f aca="false">ROUND(E122*F122,2)</f>
        <v>0</v>
      </c>
      <c r="H122" s="201"/>
      <c r="I122" s="202" t="n">
        <f aca="false">ROUND(E122*H122,2)</f>
        <v>0</v>
      </c>
      <c r="J122" s="201"/>
      <c r="K122" s="202" t="n">
        <f aca="false">ROUND(E122*J122,2)</f>
        <v>0</v>
      </c>
      <c r="L122" s="202" t="n">
        <v>21</v>
      </c>
      <c r="M122" s="202" t="n">
        <f aca="false">G122*(1+L122/100)</f>
        <v>0</v>
      </c>
      <c r="N122" s="202" t="n">
        <v>0</v>
      </c>
      <c r="O122" s="202" t="n">
        <f aca="false">ROUND(E122*N122,2)</f>
        <v>0</v>
      </c>
      <c r="P122" s="202" t="n">
        <v>1.4</v>
      </c>
      <c r="Q122" s="202" t="n">
        <f aca="false">ROUND(E122*P122,2)</f>
        <v>248.53</v>
      </c>
      <c r="R122" s="202" t="s">
        <v>813</v>
      </c>
      <c r="S122" s="202" t="s">
        <v>213</v>
      </c>
      <c r="T122" s="203" t="s">
        <v>213</v>
      </c>
      <c r="U122" s="204" t="n">
        <v>1.051</v>
      </c>
      <c r="V122" s="204" t="n">
        <f aca="false">ROUND(E122*U122,2)</f>
        <v>186.57</v>
      </c>
      <c r="W122" s="204"/>
      <c r="X122" s="204" t="s">
        <v>165</v>
      </c>
      <c r="Y122" s="205"/>
      <c r="Z122" s="205"/>
      <c r="AA122" s="205"/>
      <c r="AB122" s="205"/>
      <c r="AC122" s="205"/>
      <c r="AD122" s="205"/>
      <c r="AE122" s="205"/>
      <c r="AF122" s="205"/>
      <c r="AG122" s="205" t="s">
        <v>214</v>
      </c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</row>
    <row r="123" customFormat="false" ht="12.75" hidden="false" customHeight="false" outlineLevel="1" collapsed="false">
      <c r="A123" s="206"/>
      <c r="B123" s="207"/>
      <c r="C123" s="210" t="s">
        <v>1352</v>
      </c>
      <c r="D123" s="211"/>
      <c r="E123" s="212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5"/>
      <c r="Z123" s="205"/>
      <c r="AA123" s="205"/>
      <c r="AB123" s="205"/>
      <c r="AC123" s="205"/>
      <c r="AD123" s="205"/>
      <c r="AE123" s="205"/>
      <c r="AF123" s="205"/>
      <c r="AG123" s="205" t="s">
        <v>220</v>
      </c>
      <c r="AH123" s="205" t="n">
        <v>0</v>
      </c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customFormat="false" ht="12.75" hidden="false" customHeight="false" outlineLevel="1" collapsed="false">
      <c r="A124" s="206"/>
      <c r="B124" s="207"/>
      <c r="C124" s="210" t="s">
        <v>1353</v>
      </c>
      <c r="D124" s="211"/>
      <c r="E124" s="212" t="n">
        <v>177.52</v>
      </c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5"/>
      <c r="Z124" s="205"/>
      <c r="AA124" s="205"/>
      <c r="AB124" s="205"/>
      <c r="AC124" s="205"/>
      <c r="AD124" s="205"/>
      <c r="AE124" s="205"/>
      <c r="AF124" s="205"/>
      <c r="AG124" s="205" t="s">
        <v>220</v>
      </c>
      <c r="AH124" s="205" t="n">
        <v>0</v>
      </c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</row>
    <row r="125" customFormat="false" ht="12.75" hidden="false" customHeight="false" outlineLevel="0" collapsed="false">
      <c r="A125" s="188" t="s">
        <v>207</v>
      </c>
      <c r="B125" s="189" t="s">
        <v>105</v>
      </c>
      <c r="C125" s="190" t="s">
        <v>106</v>
      </c>
      <c r="D125" s="191"/>
      <c r="E125" s="192"/>
      <c r="F125" s="193"/>
      <c r="G125" s="193" t="n">
        <f aca="false">SUMIF(AG126:AG127,"&lt;&gt;NOR",G126:G127)</f>
        <v>0</v>
      </c>
      <c r="H125" s="193"/>
      <c r="I125" s="193" t="n">
        <f aca="false">SUM(I126:I127)</f>
        <v>0</v>
      </c>
      <c r="J125" s="193"/>
      <c r="K125" s="193" t="n">
        <f aca="false">SUM(K126:K127)</f>
        <v>0</v>
      </c>
      <c r="L125" s="193"/>
      <c r="M125" s="193" t="n">
        <f aca="false">SUM(M126:M127)</f>
        <v>0</v>
      </c>
      <c r="N125" s="193"/>
      <c r="O125" s="193" t="n">
        <f aca="false">SUM(O126:O127)</f>
        <v>0</v>
      </c>
      <c r="P125" s="193"/>
      <c r="Q125" s="193" t="n">
        <f aca="false">SUM(Q126:Q127)</f>
        <v>0</v>
      </c>
      <c r="R125" s="193"/>
      <c r="S125" s="193"/>
      <c r="T125" s="194"/>
      <c r="U125" s="195"/>
      <c r="V125" s="195" t="n">
        <f aca="false">SUM(V126:V127)</f>
        <v>416.73</v>
      </c>
      <c r="W125" s="195"/>
      <c r="X125" s="195"/>
      <c r="AG125" s="0" t="s">
        <v>208</v>
      </c>
    </row>
    <row r="126" customFormat="false" ht="33.75" hidden="false" customHeight="false" outlineLevel="1" collapsed="false">
      <c r="A126" s="196" t="n">
        <v>33</v>
      </c>
      <c r="B126" s="197" t="s">
        <v>903</v>
      </c>
      <c r="C126" s="198" t="s">
        <v>904</v>
      </c>
      <c r="D126" s="199" t="s">
        <v>261</v>
      </c>
      <c r="E126" s="200" t="n">
        <v>161.71168</v>
      </c>
      <c r="F126" s="201"/>
      <c r="G126" s="202" t="n">
        <f aca="false">ROUND(E126*F126,2)</f>
        <v>0</v>
      </c>
      <c r="H126" s="201"/>
      <c r="I126" s="202" t="n">
        <f aca="false">ROUND(E126*H126,2)</f>
        <v>0</v>
      </c>
      <c r="J126" s="201"/>
      <c r="K126" s="202" t="n">
        <f aca="false">ROUND(E126*J126,2)</f>
        <v>0</v>
      </c>
      <c r="L126" s="202" t="n">
        <v>21</v>
      </c>
      <c r="M126" s="202" t="n">
        <f aca="false">G126*(1+L126/100)</f>
        <v>0</v>
      </c>
      <c r="N126" s="202" t="n">
        <v>0</v>
      </c>
      <c r="O126" s="202" t="n">
        <f aca="false">ROUND(E126*N126,2)</f>
        <v>0</v>
      </c>
      <c r="P126" s="202" t="n">
        <v>0</v>
      </c>
      <c r="Q126" s="202" t="n">
        <f aca="false">ROUND(E126*P126,2)</f>
        <v>0</v>
      </c>
      <c r="R126" s="202" t="s">
        <v>303</v>
      </c>
      <c r="S126" s="202" t="s">
        <v>213</v>
      </c>
      <c r="T126" s="203" t="s">
        <v>213</v>
      </c>
      <c r="U126" s="204" t="n">
        <v>2.577</v>
      </c>
      <c r="V126" s="204" t="n">
        <f aca="false">ROUND(E126*U126,2)</f>
        <v>416.73</v>
      </c>
      <c r="W126" s="204"/>
      <c r="X126" s="204" t="s">
        <v>905</v>
      </c>
      <c r="Y126" s="205"/>
      <c r="Z126" s="205"/>
      <c r="AA126" s="205"/>
      <c r="AB126" s="205"/>
      <c r="AC126" s="205"/>
      <c r="AD126" s="205"/>
      <c r="AE126" s="205"/>
      <c r="AF126" s="205"/>
      <c r="AG126" s="205" t="s">
        <v>906</v>
      </c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</row>
    <row r="127" customFormat="false" ht="12.75" hidden="false" customHeight="true" outlineLevel="1" collapsed="false">
      <c r="A127" s="206"/>
      <c r="B127" s="207"/>
      <c r="C127" s="208" t="s">
        <v>907</v>
      </c>
      <c r="D127" s="208"/>
      <c r="E127" s="208"/>
      <c r="F127" s="208"/>
      <c r="G127" s="208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5"/>
      <c r="Z127" s="205"/>
      <c r="AA127" s="205"/>
      <c r="AB127" s="205"/>
      <c r="AC127" s="205"/>
      <c r="AD127" s="205"/>
      <c r="AE127" s="205"/>
      <c r="AF127" s="205"/>
      <c r="AG127" s="205" t="s">
        <v>216</v>
      </c>
      <c r="AH127" s="205"/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</row>
    <row r="128" customFormat="false" ht="12.75" hidden="false" customHeight="false" outlineLevel="0" collapsed="false">
      <c r="A128" s="188" t="s">
        <v>207</v>
      </c>
      <c r="B128" s="189" t="s">
        <v>109</v>
      </c>
      <c r="C128" s="190" t="s">
        <v>110</v>
      </c>
      <c r="D128" s="191"/>
      <c r="E128" s="192"/>
      <c r="F128" s="193"/>
      <c r="G128" s="193" t="n">
        <f aca="false">SUMIF(AG129:AG150,"&lt;&gt;NOR",G129:G150)</f>
        <v>0</v>
      </c>
      <c r="H128" s="193"/>
      <c r="I128" s="193" t="n">
        <f aca="false">SUM(I129:I150)</f>
        <v>0</v>
      </c>
      <c r="J128" s="193"/>
      <c r="K128" s="193" t="n">
        <f aca="false">SUM(K129:K150)</f>
        <v>0</v>
      </c>
      <c r="L128" s="193"/>
      <c r="M128" s="193" t="n">
        <f aca="false">SUM(M129:M150)</f>
        <v>0</v>
      </c>
      <c r="N128" s="193"/>
      <c r="O128" s="193" t="n">
        <f aca="false">SUM(O129:O150)</f>
        <v>11.25</v>
      </c>
      <c r="P128" s="193"/>
      <c r="Q128" s="193" t="n">
        <f aca="false">SUM(Q129:Q150)</f>
        <v>0</v>
      </c>
      <c r="R128" s="193"/>
      <c r="S128" s="193"/>
      <c r="T128" s="194"/>
      <c r="U128" s="195"/>
      <c r="V128" s="195" t="n">
        <f aca="false">SUM(V129:V150)</f>
        <v>521.03</v>
      </c>
      <c r="W128" s="195"/>
      <c r="X128" s="195"/>
      <c r="AG128" s="0" t="s">
        <v>208</v>
      </c>
    </row>
    <row r="129" customFormat="false" ht="12.75" hidden="false" customHeight="false" outlineLevel="1" collapsed="false">
      <c r="A129" s="214" t="n">
        <v>34</v>
      </c>
      <c r="B129" s="215" t="s">
        <v>950</v>
      </c>
      <c r="C129" s="216" t="s">
        <v>951</v>
      </c>
      <c r="D129" s="217" t="s">
        <v>294</v>
      </c>
      <c r="E129" s="218" t="n">
        <v>1133.71</v>
      </c>
      <c r="F129" s="219"/>
      <c r="G129" s="220" t="n">
        <f aca="false">ROUND(E129*F129,2)</f>
        <v>0</v>
      </c>
      <c r="H129" s="219"/>
      <c r="I129" s="220" t="n">
        <f aca="false">ROUND(E129*H129,2)</f>
        <v>0</v>
      </c>
      <c r="J129" s="219"/>
      <c r="K129" s="220" t="n">
        <f aca="false">ROUND(E129*J129,2)</f>
        <v>0</v>
      </c>
      <c r="L129" s="220" t="n">
        <v>21</v>
      </c>
      <c r="M129" s="220" t="n">
        <f aca="false">G129*(1+L129/100)</f>
        <v>0</v>
      </c>
      <c r="N129" s="220" t="n">
        <v>0.00053</v>
      </c>
      <c r="O129" s="220" t="n">
        <f aca="false">ROUND(E129*N129,2)</f>
        <v>0.6</v>
      </c>
      <c r="P129" s="220" t="n">
        <v>0</v>
      </c>
      <c r="Q129" s="220" t="n">
        <f aca="false">ROUND(E129*P129,2)</f>
        <v>0</v>
      </c>
      <c r="R129" s="220" t="s">
        <v>947</v>
      </c>
      <c r="S129" s="220" t="s">
        <v>213</v>
      </c>
      <c r="T129" s="221" t="s">
        <v>213</v>
      </c>
      <c r="U129" s="204" t="n">
        <v>0.231</v>
      </c>
      <c r="V129" s="204" t="n">
        <f aca="false">ROUND(E129*U129,2)</f>
        <v>261.89</v>
      </c>
      <c r="W129" s="204"/>
      <c r="X129" s="204" t="s">
        <v>165</v>
      </c>
      <c r="Y129" s="205"/>
      <c r="Z129" s="205"/>
      <c r="AA129" s="205"/>
      <c r="AB129" s="205"/>
      <c r="AC129" s="205"/>
      <c r="AD129" s="205"/>
      <c r="AE129" s="205"/>
      <c r="AF129" s="205"/>
      <c r="AG129" s="205" t="s">
        <v>920</v>
      </c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</row>
    <row r="130" customFormat="false" ht="12.75" hidden="false" customHeight="false" outlineLevel="1" collapsed="false">
      <c r="A130" s="196" t="n">
        <v>35</v>
      </c>
      <c r="B130" s="197" t="s">
        <v>953</v>
      </c>
      <c r="C130" s="198" t="s">
        <v>954</v>
      </c>
      <c r="D130" s="199" t="s">
        <v>294</v>
      </c>
      <c r="E130" s="200" t="n">
        <v>1133.71</v>
      </c>
      <c r="F130" s="201"/>
      <c r="G130" s="202" t="n">
        <f aca="false">ROUND(E130*F130,2)</f>
        <v>0</v>
      </c>
      <c r="H130" s="201"/>
      <c r="I130" s="202" t="n">
        <f aca="false">ROUND(E130*H130,2)</f>
        <v>0</v>
      </c>
      <c r="J130" s="201"/>
      <c r="K130" s="202" t="n">
        <f aca="false">ROUND(E130*J130,2)</f>
        <v>0</v>
      </c>
      <c r="L130" s="202" t="n">
        <v>21</v>
      </c>
      <c r="M130" s="202" t="n">
        <f aca="false">G130*(1+L130/100)</f>
        <v>0</v>
      </c>
      <c r="N130" s="202" t="n">
        <v>0.00023</v>
      </c>
      <c r="O130" s="202" t="n">
        <f aca="false">ROUND(E130*N130,2)</f>
        <v>0.26</v>
      </c>
      <c r="P130" s="202" t="n">
        <v>0</v>
      </c>
      <c r="Q130" s="202" t="n">
        <f aca="false">ROUND(E130*P130,2)</f>
        <v>0</v>
      </c>
      <c r="R130" s="202" t="s">
        <v>947</v>
      </c>
      <c r="S130" s="202" t="s">
        <v>213</v>
      </c>
      <c r="T130" s="203" t="s">
        <v>213</v>
      </c>
      <c r="U130" s="204" t="n">
        <v>0.181</v>
      </c>
      <c r="V130" s="204" t="n">
        <f aca="false">ROUND(E130*U130,2)</f>
        <v>205.2</v>
      </c>
      <c r="W130" s="204"/>
      <c r="X130" s="204" t="s">
        <v>165</v>
      </c>
      <c r="Y130" s="205"/>
      <c r="Z130" s="205"/>
      <c r="AA130" s="205"/>
      <c r="AB130" s="205"/>
      <c r="AC130" s="205"/>
      <c r="AD130" s="205"/>
      <c r="AE130" s="205"/>
      <c r="AF130" s="205"/>
      <c r="AG130" s="205" t="s">
        <v>920</v>
      </c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</row>
    <row r="131" customFormat="false" ht="12.75" hidden="false" customHeight="false" outlineLevel="1" collapsed="false">
      <c r="A131" s="206"/>
      <c r="B131" s="207"/>
      <c r="C131" s="210" t="s">
        <v>1354</v>
      </c>
      <c r="D131" s="211"/>
      <c r="E131" s="212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5"/>
      <c r="Z131" s="205"/>
      <c r="AA131" s="205"/>
      <c r="AB131" s="205"/>
      <c r="AC131" s="205"/>
      <c r="AD131" s="205"/>
      <c r="AE131" s="205"/>
      <c r="AF131" s="205"/>
      <c r="AG131" s="205" t="s">
        <v>220</v>
      </c>
      <c r="AH131" s="205" t="n">
        <v>0</v>
      </c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</row>
    <row r="132" customFormat="false" ht="12.75" hidden="false" customHeight="false" outlineLevel="1" collapsed="false">
      <c r="A132" s="206"/>
      <c r="B132" s="207"/>
      <c r="C132" s="210" t="s">
        <v>1355</v>
      </c>
      <c r="D132" s="211"/>
      <c r="E132" s="212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5"/>
      <c r="Z132" s="205"/>
      <c r="AA132" s="205"/>
      <c r="AB132" s="205"/>
      <c r="AC132" s="205"/>
      <c r="AD132" s="205"/>
      <c r="AE132" s="205"/>
      <c r="AF132" s="205"/>
      <c r="AG132" s="205" t="s">
        <v>220</v>
      </c>
      <c r="AH132" s="205" t="n">
        <v>0</v>
      </c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customFormat="false" ht="12.75" hidden="false" customHeight="false" outlineLevel="1" collapsed="false">
      <c r="A133" s="206"/>
      <c r="B133" s="207"/>
      <c r="C133" s="210" t="s">
        <v>1356</v>
      </c>
      <c r="D133" s="211"/>
      <c r="E133" s="212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5"/>
      <c r="Z133" s="205"/>
      <c r="AA133" s="205"/>
      <c r="AB133" s="205"/>
      <c r="AC133" s="205"/>
      <c r="AD133" s="205"/>
      <c r="AE133" s="205"/>
      <c r="AF133" s="205"/>
      <c r="AG133" s="205" t="s">
        <v>220</v>
      </c>
      <c r="AH133" s="205" t="n">
        <v>0</v>
      </c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</row>
    <row r="134" customFormat="false" ht="12.75" hidden="false" customHeight="false" outlineLevel="1" collapsed="false">
      <c r="A134" s="206"/>
      <c r="B134" s="207"/>
      <c r="C134" s="210" t="s">
        <v>1357</v>
      </c>
      <c r="D134" s="211"/>
      <c r="E134" s="212" t="n">
        <v>1133.71</v>
      </c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5"/>
      <c r="Z134" s="205"/>
      <c r="AA134" s="205"/>
      <c r="AB134" s="205"/>
      <c r="AC134" s="205"/>
      <c r="AD134" s="205"/>
      <c r="AE134" s="205"/>
      <c r="AF134" s="205"/>
      <c r="AG134" s="205" t="s">
        <v>220</v>
      </c>
      <c r="AH134" s="205" t="n">
        <v>0</v>
      </c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</row>
    <row r="135" customFormat="false" ht="22.5" hidden="false" customHeight="false" outlineLevel="1" collapsed="false">
      <c r="A135" s="196" t="n">
        <v>36</v>
      </c>
      <c r="B135" s="197" t="s">
        <v>955</v>
      </c>
      <c r="C135" s="198" t="s">
        <v>956</v>
      </c>
      <c r="D135" s="199" t="s">
        <v>294</v>
      </c>
      <c r="E135" s="200" t="n">
        <v>218.53</v>
      </c>
      <c r="F135" s="201"/>
      <c r="G135" s="202" t="n">
        <f aca="false">ROUND(E135*F135,2)</f>
        <v>0</v>
      </c>
      <c r="H135" s="201"/>
      <c r="I135" s="202" t="n">
        <f aca="false">ROUND(E135*H135,2)</f>
        <v>0</v>
      </c>
      <c r="J135" s="201"/>
      <c r="K135" s="202" t="n">
        <f aca="false">ROUND(E135*J135,2)</f>
        <v>0</v>
      </c>
      <c r="L135" s="202" t="n">
        <v>21</v>
      </c>
      <c r="M135" s="202" t="n">
        <f aca="false">G135*(1+L135/100)</f>
        <v>0</v>
      </c>
      <c r="N135" s="202" t="n">
        <v>0.00019</v>
      </c>
      <c r="O135" s="202" t="n">
        <f aca="false">ROUND(E135*N135,2)</f>
        <v>0.04</v>
      </c>
      <c r="P135" s="202" t="n">
        <v>0</v>
      </c>
      <c r="Q135" s="202" t="n">
        <f aca="false">ROUND(E135*P135,2)</f>
        <v>0</v>
      </c>
      <c r="R135" s="202" t="s">
        <v>947</v>
      </c>
      <c r="S135" s="202" t="s">
        <v>213</v>
      </c>
      <c r="T135" s="203" t="s">
        <v>213</v>
      </c>
      <c r="U135" s="204" t="n">
        <v>0.14</v>
      </c>
      <c r="V135" s="204" t="n">
        <f aca="false">ROUND(E135*U135,2)</f>
        <v>30.59</v>
      </c>
      <c r="W135" s="204"/>
      <c r="X135" s="204" t="s">
        <v>165</v>
      </c>
      <c r="Y135" s="205"/>
      <c r="Z135" s="205"/>
      <c r="AA135" s="205"/>
      <c r="AB135" s="205"/>
      <c r="AC135" s="205"/>
      <c r="AD135" s="205"/>
      <c r="AE135" s="205"/>
      <c r="AF135" s="205"/>
      <c r="AG135" s="205" t="s">
        <v>920</v>
      </c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</row>
    <row r="136" customFormat="false" ht="12.75" hidden="false" customHeight="false" outlineLevel="1" collapsed="false">
      <c r="A136" s="206"/>
      <c r="B136" s="207"/>
      <c r="C136" s="210" t="s">
        <v>1298</v>
      </c>
      <c r="D136" s="211"/>
      <c r="E136" s="212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5"/>
      <c r="Z136" s="205"/>
      <c r="AA136" s="205"/>
      <c r="AB136" s="205"/>
      <c r="AC136" s="205"/>
      <c r="AD136" s="205"/>
      <c r="AE136" s="205"/>
      <c r="AF136" s="205"/>
      <c r="AG136" s="205" t="s">
        <v>220</v>
      </c>
      <c r="AH136" s="205" t="n">
        <v>0</v>
      </c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</row>
    <row r="137" customFormat="false" ht="12.75" hidden="false" customHeight="false" outlineLevel="1" collapsed="false">
      <c r="A137" s="206"/>
      <c r="B137" s="207"/>
      <c r="C137" s="210" t="s">
        <v>1299</v>
      </c>
      <c r="D137" s="211"/>
      <c r="E137" s="212" t="n">
        <v>218.53</v>
      </c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5"/>
      <c r="Z137" s="205"/>
      <c r="AA137" s="205"/>
      <c r="AB137" s="205"/>
      <c r="AC137" s="205"/>
      <c r="AD137" s="205"/>
      <c r="AE137" s="205"/>
      <c r="AF137" s="205"/>
      <c r="AG137" s="205" t="s">
        <v>220</v>
      </c>
      <c r="AH137" s="205" t="n">
        <v>0</v>
      </c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</row>
    <row r="138" customFormat="false" ht="12.75" hidden="false" customHeight="false" outlineLevel="1" collapsed="false">
      <c r="A138" s="196" t="n">
        <v>37</v>
      </c>
      <c r="B138" s="197" t="s">
        <v>965</v>
      </c>
      <c r="C138" s="198" t="s">
        <v>966</v>
      </c>
      <c r="D138" s="199" t="s">
        <v>294</v>
      </c>
      <c r="E138" s="200" t="n">
        <v>7.5</v>
      </c>
      <c r="F138" s="201"/>
      <c r="G138" s="202" t="n">
        <f aca="false">ROUND(E138*F138,2)</f>
        <v>0</v>
      </c>
      <c r="H138" s="201"/>
      <c r="I138" s="202" t="n">
        <f aca="false">ROUND(E138*H138,2)</f>
        <v>0</v>
      </c>
      <c r="J138" s="201"/>
      <c r="K138" s="202" t="n">
        <f aca="false">ROUND(E138*J138,2)</f>
        <v>0</v>
      </c>
      <c r="L138" s="202" t="n">
        <v>21</v>
      </c>
      <c r="M138" s="202" t="n">
        <f aca="false">G138*(1+L138/100)</f>
        <v>0</v>
      </c>
      <c r="N138" s="202" t="n">
        <v>0.00023</v>
      </c>
      <c r="O138" s="202" t="n">
        <f aca="false">ROUND(E138*N138,2)</f>
        <v>0</v>
      </c>
      <c r="P138" s="202" t="n">
        <v>0</v>
      </c>
      <c r="Q138" s="202" t="n">
        <f aca="false">ROUND(E138*P138,2)</f>
        <v>0</v>
      </c>
      <c r="R138" s="202" t="s">
        <v>947</v>
      </c>
      <c r="S138" s="202" t="s">
        <v>213</v>
      </c>
      <c r="T138" s="203" t="s">
        <v>213</v>
      </c>
      <c r="U138" s="204" t="n">
        <v>0.161</v>
      </c>
      <c r="V138" s="204" t="n">
        <f aca="false">ROUND(E138*U138,2)</f>
        <v>1.21</v>
      </c>
      <c r="W138" s="204"/>
      <c r="X138" s="204" t="s">
        <v>165</v>
      </c>
      <c r="Y138" s="205"/>
      <c r="Z138" s="205"/>
      <c r="AA138" s="205"/>
      <c r="AB138" s="205"/>
      <c r="AC138" s="205"/>
      <c r="AD138" s="205"/>
      <c r="AE138" s="205"/>
      <c r="AF138" s="205"/>
      <c r="AG138" s="205" t="s">
        <v>920</v>
      </c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</row>
    <row r="139" customFormat="false" ht="12.75" hidden="false" customHeight="true" outlineLevel="1" collapsed="false">
      <c r="A139" s="206"/>
      <c r="B139" s="207"/>
      <c r="C139" s="222" t="s">
        <v>967</v>
      </c>
      <c r="D139" s="222"/>
      <c r="E139" s="222"/>
      <c r="F139" s="222"/>
      <c r="G139" s="222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5"/>
      <c r="Z139" s="205"/>
      <c r="AA139" s="205"/>
      <c r="AB139" s="205"/>
      <c r="AC139" s="205"/>
      <c r="AD139" s="205"/>
      <c r="AE139" s="205"/>
      <c r="AF139" s="205"/>
      <c r="AG139" s="205" t="s">
        <v>217</v>
      </c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</row>
    <row r="140" customFormat="false" ht="12.75" hidden="false" customHeight="true" outlineLevel="1" collapsed="false">
      <c r="A140" s="206"/>
      <c r="B140" s="207"/>
      <c r="C140" s="209" t="s">
        <v>968</v>
      </c>
      <c r="D140" s="209"/>
      <c r="E140" s="209"/>
      <c r="F140" s="209"/>
      <c r="G140" s="209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5"/>
      <c r="Z140" s="205"/>
      <c r="AA140" s="205"/>
      <c r="AB140" s="205"/>
      <c r="AC140" s="205"/>
      <c r="AD140" s="205"/>
      <c r="AE140" s="205"/>
      <c r="AF140" s="205"/>
      <c r="AG140" s="205" t="s">
        <v>217</v>
      </c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</row>
    <row r="141" customFormat="false" ht="12.75" hidden="false" customHeight="false" outlineLevel="1" collapsed="false">
      <c r="A141" s="206"/>
      <c r="B141" s="207"/>
      <c r="C141" s="210" t="s">
        <v>1358</v>
      </c>
      <c r="D141" s="211"/>
      <c r="E141" s="212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5"/>
      <c r="Z141" s="205"/>
      <c r="AA141" s="205"/>
      <c r="AB141" s="205"/>
      <c r="AC141" s="205"/>
      <c r="AD141" s="205"/>
      <c r="AE141" s="205"/>
      <c r="AF141" s="205"/>
      <c r="AG141" s="205" t="s">
        <v>220</v>
      </c>
      <c r="AH141" s="205" t="n">
        <v>0</v>
      </c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</row>
    <row r="142" customFormat="false" ht="12.75" hidden="false" customHeight="false" outlineLevel="1" collapsed="false">
      <c r="A142" s="206"/>
      <c r="B142" s="207"/>
      <c r="C142" s="210" t="s">
        <v>728</v>
      </c>
      <c r="D142" s="211"/>
      <c r="E142" s="212" t="n">
        <v>7.5</v>
      </c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5"/>
      <c r="Z142" s="205"/>
      <c r="AA142" s="205"/>
      <c r="AB142" s="205"/>
      <c r="AC142" s="205"/>
      <c r="AD142" s="205"/>
      <c r="AE142" s="205"/>
      <c r="AF142" s="205"/>
      <c r="AG142" s="205" t="s">
        <v>220</v>
      </c>
      <c r="AH142" s="205" t="n">
        <v>0</v>
      </c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</row>
    <row r="143" customFormat="false" ht="22.5" hidden="false" customHeight="false" outlineLevel="1" collapsed="false">
      <c r="A143" s="196" t="n">
        <v>38</v>
      </c>
      <c r="B143" s="197" t="s">
        <v>974</v>
      </c>
      <c r="C143" s="198" t="s">
        <v>975</v>
      </c>
      <c r="D143" s="199" t="s">
        <v>294</v>
      </c>
      <c r="E143" s="200" t="n">
        <v>7.875</v>
      </c>
      <c r="F143" s="201"/>
      <c r="G143" s="202" t="n">
        <f aca="false">ROUND(E143*F143,2)</f>
        <v>0</v>
      </c>
      <c r="H143" s="201"/>
      <c r="I143" s="202" t="n">
        <f aca="false">ROUND(E143*H143,2)</f>
        <v>0</v>
      </c>
      <c r="J143" s="201"/>
      <c r="K143" s="202" t="n">
        <f aca="false">ROUND(E143*J143,2)</f>
        <v>0</v>
      </c>
      <c r="L143" s="202" t="n">
        <v>21</v>
      </c>
      <c r="M143" s="202" t="n">
        <f aca="false">G143*(1+L143/100)</f>
        <v>0</v>
      </c>
      <c r="N143" s="202" t="n">
        <v>0.003</v>
      </c>
      <c r="O143" s="202" t="n">
        <f aca="false">ROUND(E143*N143,2)</f>
        <v>0.02</v>
      </c>
      <c r="P143" s="202" t="n">
        <v>0</v>
      </c>
      <c r="Q143" s="202" t="n">
        <f aca="false">ROUND(E143*P143,2)</f>
        <v>0</v>
      </c>
      <c r="R143" s="202" t="s">
        <v>423</v>
      </c>
      <c r="S143" s="202" t="s">
        <v>213</v>
      </c>
      <c r="T143" s="203" t="s">
        <v>213</v>
      </c>
      <c r="U143" s="204" t="n">
        <v>0</v>
      </c>
      <c r="V143" s="204" t="n">
        <f aca="false">ROUND(E143*U143,2)</f>
        <v>0</v>
      </c>
      <c r="W143" s="204"/>
      <c r="X143" s="204" t="s">
        <v>424</v>
      </c>
      <c r="Y143" s="205"/>
      <c r="Z143" s="205"/>
      <c r="AA143" s="205"/>
      <c r="AB143" s="205"/>
      <c r="AC143" s="205"/>
      <c r="AD143" s="205"/>
      <c r="AE143" s="205"/>
      <c r="AF143" s="205"/>
      <c r="AG143" s="205" t="s">
        <v>425</v>
      </c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</row>
    <row r="144" customFormat="false" ht="12.75" hidden="false" customHeight="false" outlineLevel="1" collapsed="false">
      <c r="A144" s="206"/>
      <c r="B144" s="207"/>
      <c r="C144" s="210" t="s">
        <v>1359</v>
      </c>
      <c r="D144" s="211"/>
      <c r="E144" s="212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5"/>
      <c r="Z144" s="205"/>
      <c r="AA144" s="205"/>
      <c r="AB144" s="205"/>
      <c r="AC144" s="205"/>
      <c r="AD144" s="205"/>
      <c r="AE144" s="205"/>
      <c r="AF144" s="205"/>
      <c r="AG144" s="205" t="s">
        <v>220</v>
      </c>
      <c r="AH144" s="205" t="n">
        <v>0</v>
      </c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</row>
    <row r="145" customFormat="false" ht="12.75" hidden="false" customHeight="false" outlineLevel="1" collapsed="false">
      <c r="A145" s="206"/>
      <c r="B145" s="207"/>
      <c r="C145" s="210" t="s">
        <v>1360</v>
      </c>
      <c r="D145" s="211"/>
      <c r="E145" s="212" t="n">
        <v>7.88</v>
      </c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5"/>
      <c r="Z145" s="205"/>
      <c r="AA145" s="205"/>
      <c r="AB145" s="205"/>
      <c r="AC145" s="205"/>
      <c r="AD145" s="205"/>
      <c r="AE145" s="205"/>
      <c r="AF145" s="205"/>
      <c r="AG145" s="205" t="s">
        <v>220</v>
      </c>
      <c r="AH145" s="205" t="n">
        <v>0</v>
      </c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</row>
    <row r="146" customFormat="false" ht="22.5" hidden="false" customHeight="false" outlineLevel="1" collapsed="false">
      <c r="A146" s="196" t="n">
        <v>39</v>
      </c>
      <c r="B146" s="197" t="s">
        <v>1361</v>
      </c>
      <c r="C146" s="198" t="s">
        <v>1362</v>
      </c>
      <c r="D146" s="199" t="s">
        <v>294</v>
      </c>
      <c r="E146" s="200" t="n">
        <v>2380.791</v>
      </c>
      <c r="F146" s="201"/>
      <c r="G146" s="202" t="n">
        <f aca="false">ROUND(E146*F146,2)</f>
        <v>0</v>
      </c>
      <c r="H146" s="201"/>
      <c r="I146" s="202" t="n">
        <f aca="false">ROUND(E146*H146,2)</f>
        <v>0</v>
      </c>
      <c r="J146" s="201"/>
      <c r="K146" s="202" t="n">
        <f aca="false">ROUND(E146*J146,2)</f>
        <v>0</v>
      </c>
      <c r="L146" s="202" t="n">
        <v>21</v>
      </c>
      <c r="M146" s="202" t="n">
        <f aca="false">G146*(1+L146/100)</f>
        <v>0</v>
      </c>
      <c r="N146" s="202" t="n">
        <v>0.00434</v>
      </c>
      <c r="O146" s="202" t="n">
        <f aca="false">ROUND(E146*N146,2)</f>
        <v>10.33</v>
      </c>
      <c r="P146" s="202" t="n">
        <v>0</v>
      </c>
      <c r="Q146" s="202" t="n">
        <f aca="false">ROUND(E146*P146,2)</f>
        <v>0</v>
      </c>
      <c r="R146" s="202" t="s">
        <v>423</v>
      </c>
      <c r="S146" s="202" t="s">
        <v>213</v>
      </c>
      <c r="T146" s="203" t="s">
        <v>213</v>
      </c>
      <c r="U146" s="204" t="n">
        <v>0</v>
      </c>
      <c r="V146" s="204" t="n">
        <f aca="false">ROUND(E146*U146,2)</f>
        <v>0</v>
      </c>
      <c r="W146" s="204"/>
      <c r="X146" s="204" t="s">
        <v>424</v>
      </c>
      <c r="Y146" s="205"/>
      <c r="Z146" s="205"/>
      <c r="AA146" s="205"/>
      <c r="AB146" s="205"/>
      <c r="AC146" s="205"/>
      <c r="AD146" s="205"/>
      <c r="AE146" s="205"/>
      <c r="AF146" s="205"/>
      <c r="AG146" s="205" t="s">
        <v>425</v>
      </c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</row>
    <row r="147" customFormat="false" ht="12.75" hidden="false" customHeight="false" outlineLevel="1" collapsed="false">
      <c r="A147" s="206"/>
      <c r="B147" s="207"/>
      <c r="C147" s="210" t="s">
        <v>1363</v>
      </c>
      <c r="D147" s="211"/>
      <c r="E147" s="212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5"/>
      <c r="Z147" s="205"/>
      <c r="AA147" s="205"/>
      <c r="AB147" s="205"/>
      <c r="AC147" s="205"/>
      <c r="AD147" s="205"/>
      <c r="AE147" s="205"/>
      <c r="AF147" s="205"/>
      <c r="AG147" s="205" t="s">
        <v>220</v>
      </c>
      <c r="AH147" s="205" t="n">
        <v>0</v>
      </c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</row>
    <row r="148" customFormat="false" ht="12.75" hidden="false" customHeight="false" outlineLevel="1" collapsed="false">
      <c r="A148" s="206"/>
      <c r="B148" s="207"/>
      <c r="C148" s="210" t="s">
        <v>1364</v>
      </c>
      <c r="D148" s="211"/>
      <c r="E148" s="212" t="n">
        <v>2380.79</v>
      </c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5"/>
      <c r="Z148" s="205"/>
      <c r="AA148" s="205"/>
      <c r="AB148" s="205"/>
      <c r="AC148" s="205"/>
      <c r="AD148" s="205"/>
      <c r="AE148" s="205"/>
      <c r="AF148" s="205"/>
      <c r="AG148" s="205" t="s">
        <v>220</v>
      </c>
      <c r="AH148" s="205" t="n">
        <v>0</v>
      </c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</row>
    <row r="149" customFormat="false" ht="12.75" hidden="false" customHeight="false" outlineLevel="1" collapsed="false">
      <c r="A149" s="196" t="n">
        <v>40</v>
      </c>
      <c r="B149" s="197" t="s">
        <v>982</v>
      </c>
      <c r="C149" s="198" t="s">
        <v>983</v>
      </c>
      <c r="D149" s="199" t="s">
        <v>261</v>
      </c>
      <c r="E149" s="200" t="n">
        <v>11.26112</v>
      </c>
      <c r="F149" s="201"/>
      <c r="G149" s="202" t="n">
        <f aca="false">ROUND(E149*F149,2)</f>
        <v>0</v>
      </c>
      <c r="H149" s="201"/>
      <c r="I149" s="202" t="n">
        <f aca="false">ROUND(E149*H149,2)</f>
        <v>0</v>
      </c>
      <c r="J149" s="201"/>
      <c r="K149" s="202" t="n">
        <f aca="false">ROUND(E149*J149,2)</f>
        <v>0</v>
      </c>
      <c r="L149" s="202" t="n">
        <v>21</v>
      </c>
      <c r="M149" s="202" t="n">
        <f aca="false">G149*(1+L149/100)</f>
        <v>0</v>
      </c>
      <c r="N149" s="202" t="n">
        <v>0</v>
      </c>
      <c r="O149" s="202" t="n">
        <f aca="false">ROUND(E149*N149,2)</f>
        <v>0</v>
      </c>
      <c r="P149" s="202" t="n">
        <v>0</v>
      </c>
      <c r="Q149" s="202" t="n">
        <f aca="false">ROUND(E149*P149,2)</f>
        <v>0</v>
      </c>
      <c r="R149" s="202" t="s">
        <v>947</v>
      </c>
      <c r="S149" s="202" t="s">
        <v>213</v>
      </c>
      <c r="T149" s="203" t="s">
        <v>213</v>
      </c>
      <c r="U149" s="204" t="n">
        <v>1.966</v>
      </c>
      <c r="V149" s="204" t="n">
        <f aca="false">ROUND(E149*U149,2)</f>
        <v>22.14</v>
      </c>
      <c r="W149" s="204"/>
      <c r="X149" s="204" t="s">
        <v>905</v>
      </c>
      <c r="Y149" s="205"/>
      <c r="Z149" s="205"/>
      <c r="AA149" s="205"/>
      <c r="AB149" s="205"/>
      <c r="AC149" s="205"/>
      <c r="AD149" s="205"/>
      <c r="AE149" s="205"/>
      <c r="AF149" s="205"/>
      <c r="AG149" s="205" t="s">
        <v>906</v>
      </c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</row>
    <row r="150" customFormat="false" ht="12.75" hidden="false" customHeight="true" outlineLevel="1" collapsed="false">
      <c r="A150" s="206"/>
      <c r="B150" s="207"/>
      <c r="C150" s="208" t="s">
        <v>984</v>
      </c>
      <c r="D150" s="208"/>
      <c r="E150" s="208"/>
      <c r="F150" s="208"/>
      <c r="G150" s="208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5"/>
      <c r="Z150" s="205"/>
      <c r="AA150" s="205"/>
      <c r="AB150" s="205"/>
      <c r="AC150" s="205"/>
      <c r="AD150" s="205"/>
      <c r="AE150" s="205"/>
      <c r="AF150" s="205"/>
      <c r="AG150" s="205" t="s">
        <v>216</v>
      </c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</row>
    <row r="151" customFormat="false" ht="12.75" hidden="false" customHeight="false" outlineLevel="0" collapsed="false">
      <c r="A151" s="188" t="s">
        <v>207</v>
      </c>
      <c r="B151" s="189" t="s">
        <v>111</v>
      </c>
      <c r="C151" s="190" t="s">
        <v>112</v>
      </c>
      <c r="D151" s="191"/>
      <c r="E151" s="192"/>
      <c r="F151" s="193"/>
      <c r="G151" s="193" t="n">
        <f aca="false">SUMIF(AG152:AG153,"&lt;&gt;NOR",G152:G153)</f>
        <v>0</v>
      </c>
      <c r="H151" s="193"/>
      <c r="I151" s="193" t="n">
        <f aca="false">SUM(I152:I153)</f>
        <v>0</v>
      </c>
      <c r="J151" s="193"/>
      <c r="K151" s="193" t="n">
        <f aca="false">SUM(K152:K153)</f>
        <v>0</v>
      </c>
      <c r="L151" s="193"/>
      <c r="M151" s="193" t="n">
        <f aca="false">SUM(M152:M153)</f>
        <v>0</v>
      </c>
      <c r="N151" s="193"/>
      <c r="O151" s="193" t="n">
        <f aca="false">SUM(O152:O153)</f>
        <v>0.06</v>
      </c>
      <c r="P151" s="193"/>
      <c r="Q151" s="193" t="n">
        <f aca="false">SUM(Q152:Q153)</f>
        <v>0</v>
      </c>
      <c r="R151" s="193"/>
      <c r="S151" s="193"/>
      <c r="T151" s="194"/>
      <c r="U151" s="195"/>
      <c r="V151" s="195" t="n">
        <f aca="false">SUM(V152:V153)</f>
        <v>0</v>
      </c>
      <c r="W151" s="195"/>
      <c r="X151" s="195"/>
      <c r="AG151" s="0" t="s">
        <v>208</v>
      </c>
    </row>
    <row r="152" customFormat="false" ht="12.75" hidden="false" customHeight="false" outlineLevel="1" collapsed="false">
      <c r="A152" s="214" t="n">
        <v>41</v>
      </c>
      <c r="B152" s="215" t="s">
        <v>985</v>
      </c>
      <c r="C152" s="216" t="s">
        <v>1365</v>
      </c>
      <c r="D152" s="217" t="s">
        <v>343</v>
      </c>
      <c r="E152" s="218" t="n">
        <v>1</v>
      </c>
      <c r="F152" s="219"/>
      <c r="G152" s="220" t="n">
        <f aca="false">ROUND(E152*F152,2)</f>
        <v>0</v>
      </c>
      <c r="H152" s="219"/>
      <c r="I152" s="220" t="n">
        <f aca="false">ROUND(E152*H152,2)</f>
        <v>0</v>
      </c>
      <c r="J152" s="219"/>
      <c r="K152" s="220" t="n">
        <f aca="false">ROUND(E152*J152,2)</f>
        <v>0</v>
      </c>
      <c r="L152" s="220" t="n">
        <v>21</v>
      </c>
      <c r="M152" s="220" t="n">
        <f aca="false">G152*(1+L152/100)</f>
        <v>0</v>
      </c>
      <c r="N152" s="220" t="n">
        <v>0.0601</v>
      </c>
      <c r="O152" s="220" t="n">
        <f aca="false">ROUND(E152*N152,2)</f>
        <v>0.06</v>
      </c>
      <c r="P152" s="220" t="n">
        <v>0</v>
      </c>
      <c r="Q152" s="220" t="n">
        <f aca="false">ROUND(E152*P152,2)</f>
        <v>0</v>
      </c>
      <c r="R152" s="220"/>
      <c r="S152" s="220" t="s">
        <v>417</v>
      </c>
      <c r="T152" s="221" t="s">
        <v>418</v>
      </c>
      <c r="U152" s="204" t="n">
        <v>0</v>
      </c>
      <c r="V152" s="204" t="n">
        <f aca="false">ROUND(E152*U152,2)</f>
        <v>0</v>
      </c>
      <c r="W152" s="204"/>
      <c r="X152" s="204" t="s">
        <v>165</v>
      </c>
      <c r="Y152" s="205"/>
      <c r="Z152" s="205"/>
      <c r="AA152" s="205"/>
      <c r="AB152" s="205"/>
      <c r="AC152" s="205"/>
      <c r="AD152" s="205"/>
      <c r="AE152" s="205"/>
      <c r="AF152" s="205"/>
      <c r="AG152" s="205" t="s">
        <v>920</v>
      </c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</row>
    <row r="153" customFormat="false" ht="12.75" hidden="false" customHeight="false" outlineLevel="1" collapsed="false">
      <c r="A153" s="214" t="n">
        <v>42</v>
      </c>
      <c r="B153" s="215" t="s">
        <v>987</v>
      </c>
      <c r="C153" s="216" t="s">
        <v>1366</v>
      </c>
      <c r="D153" s="217" t="s">
        <v>343</v>
      </c>
      <c r="E153" s="218" t="n">
        <v>1</v>
      </c>
      <c r="F153" s="219"/>
      <c r="G153" s="220" t="n">
        <f aca="false">ROUND(E153*F153,2)</f>
        <v>0</v>
      </c>
      <c r="H153" s="219"/>
      <c r="I153" s="220" t="n">
        <f aca="false">ROUND(E153*H153,2)</f>
        <v>0</v>
      </c>
      <c r="J153" s="219"/>
      <c r="K153" s="220" t="n">
        <f aca="false">ROUND(E153*J153,2)</f>
        <v>0</v>
      </c>
      <c r="L153" s="220" t="n">
        <v>21</v>
      </c>
      <c r="M153" s="220" t="n">
        <f aca="false">G153*(1+L153/100)</f>
        <v>0</v>
      </c>
      <c r="N153" s="220" t="n">
        <v>0</v>
      </c>
      <c r="O153" s="220" t="n">
        <f aca="false">ROUND(E153*N153,2)</f>
        <v>0</v>
      </c>
      <c r="P153" s="220" t="n">
        <v>0</v>
      </c>
      <c r="Q153" s="220" t="n">
        <f aca="false">ROUND(E153*P153,2)</f>
        <v>0</v>
      </c>
      <c r="R153" s="220"/>
      <c r="S153" s="220" t="s">
        <v>417</v>
      </c>
      <c r="T153" s="221" t="s">
        <v>418</v>
      </c>
      <c r="U153" s="204" t="n">
        <v>0</v>
      </c>
      <c r="V153" s="204" t="n">
        <f aca="false">ROUND(E153*U153,2)</f>
        <v>0</v>
      </c>
      <c r="W153" s="204"/>
      <c r="X153" s="204" t="s">
        <v>165</v>
      </c>
      <c r="Y153" s="205"/>
      <c r="Z153" s="205"/>
      <c r="AA153" s="205"/>
      <c r="AB153" s="205"/>
      <c r="AC153" s="205"/>
      <c r="AD153" s="205"/>
      <c r="AE153" s="205"/>
      <c r="AF153" s="205"/>
      <c r="AG153" s="205" t="s">
        <v>920</v>
      </c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</row>
    <row r="154" customFormat="false" ht="12.75" hidden="false" customHeight="false" outlineLevel="0" collapsed="false">
      <c r="A154" s="188" t="s">
        <v>207</v>
      </c>
      <c r="B154" s="189" t="s">
        <v>113</v>
      </c>
      <c r="C154" s="190" t="s">
        <v>114</v>
      </c>
      <c r="D154" s="191"/>
      <c r="E154" s="192"/>
      <c r="F154" s="193"/>
      <c r="G154" s="193" t="n">
        <f aca="false">SUMIF(AG155:AG159,"&lt;&gt;NOR",G155:G159)</f>
        <v>0</v>
      </c>
      <c r="H154" s="193"/>
      <c r="I154" s="193" t="n">
        <f aca="false">SUM(I155:I159)</f>
        <v>0</v>
      </c>
      <c r="J154" s="193"/>
      <c r="K154" s="193" t="n">
        <f aca="false">SUM(K155:K159)</f>
        <v>0</v>
      </c>
      <c r="L154" s="193"/>
      <c r="M154" s="193" t="n">
        <f aca="false">SUM(M155:M159)</f>
        <v>0</v>
      </c>
      <c r="N154" s="193"/>
      <c r="O154" s="193" t="n">
        <f aca="false">SUM(O155:O159)</f>
        <v>0.12</v>
      </c>
      <c r="P154" s="193"/>
      <c r="Q154" s="193" t="n">
        <f aca="false">SUM(Q155:Q159)</f>
        <v>0</v>
      </c>
      <c r="R154" s="193"/>
      <c r="S154" s="193"/>
      <c r="T154" s="194"/>
      <c r="U154" s="195"/>
      <c r="V154" s="195" t="n">
        <f aca="false">SUM(V155:V159)</f>
        <v>14.9</v>
      </c>
      <c r="W154" s="195"/>
      <c r="X154" s="195"/>
      <c r="AG154" s="0" t="s">
        <v>208</v>
      </c>
    </row>
    <row r="155" customFormat="false" ht="12.75" hidden="false" customHeight="false" outlineLevel="1" collapsed="false">
      <c r="A155" s="214" t="n">
        <v>43</v>
      </c>
      <c r="B155" s="215" t="s">
        <v>1367</v>
      </c>
      <c r="C155" s="216" t="s">
        <v>1368</v>
      </c>
      <c r="D155" s="217" t="s">
        <v>991</v>
      </c>
      <c r="E155" s="218" t="n">
        <v>9</v>
      </c>
      <c r="F155" s="219"/>
      <c r="G155" s="220" t="n">
        <f aca="false">ROUND(E155*F155,2)</f>
        <v>0</v>
      </c>
      <c r="H155" s="219"/>
      <c r="I155" s="220" t="n">
        <f aca="false">ROUND(E155*H155,2)</f>
        <v>0</v>
      </c>
      <c r="J155" s="219"/>
      <c r="K155" s="220" t="n">
        <f aca="false">ROUND(E155*J155,2)</f>
        <v>0</v>
      </c>
      <c r="L155" s="220" t="n">
        <v>21</v>
      </c>
      <c r="M155" s="220" t="n">
        <f aca="false">G155*(1+L155/100)</f>
        <v>0</v>
      </c>
      <c r="N155" s="220" t="n">
        <v>0.01201</v>
      </c>
      <c r="O155" s="220" t="n">
        <f aca="false">ROUND(E155*N155,2)</f>
        <v>0.11</v>
      </c>
      <c r="P155" s="220" t="n">
        <v>0</v>
      </c>
      <c r="Q155" s="220" t="n">
        <f aca="false">ROUND(E155*P155,2)</f>
        <v>0</v>
      </c>
      <c r="R155" s="220" t="s">
        <v>992</v>
      </c>
      <c r="S155" s="220" t="s">
        <v>213</v>
      </c>
      <c r="T155" s="221" t="s">
        <v>213</v>
      </c>
      <c r="U155" s="204" t="n">
        <v>1.189</v>
      </c>
      <c r="V155" s="204" t="n">
        <f aca="false">ROUND(E155*U155,2)</f>
        <v>10.7</v>
      </c>
      <c r="W155" s="204"/>
      <c r="X155" s="204" t="s">
        <v>165</v>
      </c>
      <c r="Y155" s="205"/>
      <c r="Z155" s="205"/>
      <c r="AA155" s="205"/>
      <c r="AB155" s="205"/>
      <c r="AC155" s="205"/>
      <c r="AD155" s="205"/>
      <c r="AE155" s="205"/>
      <c r="AF155" s="205"/>
      <c r="AG155" s="205" t="s">
        <v>920</v>
      </c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</row>
    <row r="156" customFormat="false" ht="12.75" hidden="false" customHeight="false" outlineLevel="1" collapsed="false">
      <c r="A156" s="214" t="n">
        <v>44</v>
      </c>
      <c r="B156" s="215" t="s">
        <v>1003</v>
      </c>
      <c r="C156" s="216" t="s">
        <v>1004</v>
      </c>
      <c r="D156" s="217" t="s">
        <v>343</v>
      </c>
      <c r="E156" s="218" t="n">
        <v>9</v>
      </c>
      <c r="F156" s="219"/>
      <c r="G156" s="220" t="n">
        <f aca="false">ROUND(E156*F156,2)</f>
        <v>0</v>
      </c>
      <c r="H156" s="219"/>
      <c r="I156" s="220" t="n">
        <f aca="false">ROUND(E156*H156,2)</f>
        <v>0</v>
      </c>
      <c r="J156" s="219"/>
      <c r="K156" s="220" t="n">
        <f aca="false">ROUND(E156*J156,2)</f>
        <v>0</v>
      </c>
      <c r="L156" s="220" t="n">
        <v>21</v>
      </c>
      <c r="M156" s="220" t="n">
        <f aca="false">G156*(1+L156/100)</f>
        <v>0</v>
      </c>
      <c r="N156" s="220" t="n">
        <v>4E-005</v>
      </c>
      <c r="O156" s="220" t="n">
        <f aca="false">ROUND(E156*N156,2)</f>
        <v>0</v>
      </c>
      <c r="P156" s="220" t="n">
        <v>0</v>
      </c>
      <c r="Q156" s="220" t="n">
        <f aca="false">ROUND(E156*P156,2)</f>
        <v>0</v>
      </c>
      <c r="R156" s="220" t="s">
        <v>992</v>
      </c>
      <c r="S156" s="220" t="s">
        <v>213</v>
      </c>
      <c r="T156" s="221" t="s">
        <v>213</v>
      </c>
      <c r="U156" s="204" t="n">
        <v>0.445</v>
      </c>
      <c r="V156" s="204" t="n">
        <f aca="false">ROUND(E156*U156,2)</f>
        <v>4.01</v>
      </c>
      <c r="W156" s="204"/>
      <c r="X156" s="204" t="s">
        <v>165</v>
      </c>
      <c r="Y156" s="205"/>
      <c r="Z156" s="205"/>
      <c r="AA156" s="205"/>
      <c r="AB156" s="205"/>
      <c r="AC156" s="205"/>
      <c r="AD156" s="205"/>
      <c r="AE156" s="205"/>
      <c r="AF156" s="205"/>
      <c r="AG156" s="205" t="s">
        <v>920</v>
      </c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</row>
    <row r="157" customFormat="false" ht="22.5" hidden="false" customHeight="false" outlineLevel="1" collapsed="false">
      <c r="A157" s="214" t="n">
        <v>45</v>
      </c>
      <c r="B157" s="215" t="s">
        <v>1369</v>
      </c>
      <c r="C157" s="216" t="s">
        <v>1370</v>
      </c>
      <c r="D157" s="217" t="s">
        <v>343</v>
      </c>
      <c r="E157" s="218" t="n">
        <v>9</v>
      </c>
      <c r="F157" s="219"/>
      <c r="G157" s="220" t="n">
        <f aca="false">ROUND(E157*F157,2)</f>
        <v>0</v>
      </c>
      <c r="H157" s="219"/>
      <c r="I157" s="220" t="n">
        <f aca="false">ROUND(E157*H157,2)</f>
        <v>0</v>
      </c>
      <c r="J157" s="219"/>
      <c r="K157" s="220" t="n">
        <f aca="false">ROUND(E157*J157,2)</f>
        <v>0</v>
      </c>
      <c r="L157" s="220" t="n">
        <v>21</v>
      </c>
      <c r="M157" s="220" t="n">
        <f aca="false">G157*(1+L157/100)</f>
        <v>0</v>
      </c>
      <c r="N157" s="220" t="n">
        <v>0.001</v>
      </c>
      <c r="O157" s="220" t="n">
        <f aca="false">ROUND(E157*N157,2)</f>
        <v>0.01</v>
      </c>
      <c r="P157" s="220" t="n">
        <v>0</v>
      </c>
      <c r="Q157" s="220" t="n">
        <f aca="false">ROUND(E157*P157,2)</f>
        <v>0</v>
      </c>
      <c r="R157" s="220" t="s">
        <v>423</v>
      </c>
      <c r="S157" s="220" t="s">
        <v>213</v>
      </c>
      <c r="T157" s="221" t="s">
        <v>213</v>
      </c>
      <c r="U157" s="204" t="n">
        <v>0</v>
      </c>
      <c r="V157" s="204" t="n">
        <f aca="false">ROUND(E157*U157,2)</f>
        <v>0</v>
      </c>
      <c r="W157" s="204"/>
      <c r="X157" s="204" t="s">
        <v>424</v>
      </c>
      <c r="Y157" s="205"/>
      <c r="Z157" s="205"/>
      <c r="AA157" s="205"/>
      <c r="AB157" s="205"/>
      <c r="AC157" s="205"/>
      <c r="AD157" s="205"/>
      <c r="AE157" s="205"/>
      <c r="AF157" s="205"/>
      <c r="AG157" s="205" t="s">
        <v>425</v>
      </c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</row>
    <row r="158" customFormat="false" ht="12.75" hidden="false" customHeight="false" outlineLevel="1" collapsed="false">
      <c r="A158" s="196" t="n">
        <v>46</v>
      </c>
      <c r="B158" s="197" t="s">
        <v>1005</v>
      </c>
      <c r="C158" s="198" t="s">
        <v>1006</v>
      </c>
      <c r="D158" s="199" t="s">
        <v>261</v>
      </c>
      <c r="E158" s="200" t="n">
        <v>0.11745</v>
      </c>
      <c r="F158" s="201"/>
      <c r="G158" s="202" t="n">
        <f aca="false">ROUND(E158*F158,2)</f>
        <v>0</v>
      </c>
      <c r="H158" s="201"/>
      <c r="I158" s="202" t="n">
        <f aca="false">ROUND(E158*H158,2)</f>
        <v>0</v>
      </c>
      <c r="J158" s="201"/>
      <c r="K158" s="202" t="n">
        <f aca="false">ROUND(E158*J158,2)</f>
        <v>0</v>
      </c>
      <c r="L158" s="202" t="n">
        <v>21</v>
      </c>
      <c r="M158" s="202" t="n">
        <f aca="false">G158*(1+L158/100)</f>
        <v>0</v>
      </c>
      <c r="N158" s="202" t="n">
        <v>0</v>
      </c>
      <c r="O158" s="202" t="n">
        <f aca="false">ROUND(E158*N158,2)</f>
        <v>0</v>
      </c>
      <c r="P158" s="202" t="n">
        <v>0</v>
      </c>
      <c r="Q158" s="202" t="n">
        <f aca="false">ROUND(E158*P158,2)</f>
        <v>0</v>
      </c>
      <c r="R158" s="202" t="s">
        <v>992</v>
      </c>
      <c r="S158" s="202" t="s">
        <v>213</v>
      </c>
      <c r="T158" s="203" t="s">
        <v>213</v>
      </c>
      <c r="U158" s="204" t="n">
        <v>1.629</v>
      </c>
      <c r="V158" s="204" t="n">
        <f aca="false">ROUND(E158*U158,2)</f>
        <v>0.19</v>
      </c>
      <c r="W158" s="204"/>
      <c r="X158" s="204" t="s">
        <v>905</v>
      </c>
      <c r="Y158" s="205"/>
      <c r="Z158" s="205"/>
      <c r="AA158" s="205"/>
      <c r="AB158" s="205"/>
      <c r="AC158" s="205"/>
      <c r="AD158" s="205"/>
      <c r="AE158" s="205"/>
      <c r="AF158" s="205"/>
      <c r="AG158" s="205" t="s">
        <v>906</v>
      </c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</row>
    <row r="159" customFormat="false" ht="12.75" hidden="false" customHeight="true" outlineLevel="1" collapsed="false">
      <c r="A159" s="206"/>
      <c r="B159" s="207"/>
      <c r="C159" s="208" t="s">
        <v>1007</v>
      </c>
      <c r="D159" s="208"/>
      <c r="E159" s="208"/>
      <c r="F159" s="208"/>
      <c r="G159" s="208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5"/>
      <c r="Z159" s="205"/>
      <c r="AA159" s="205"/>
      <c r="AB159" s="205"/>
      <c r="AC159" s="205"/>
      <c r="AD159" s="205"/>
      <c r="AE159" s="205"/>
      <c r="AF159" s="205"/>
      <c r="AG159" s="205" t="s">
        <v>216</v>
      </c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</row>
    <row r="160" customFormat="false" ht="12.75" hidden="false" customHeight="false" outlineLevel="0" collapsed="false">
      <c r="A160" s="188" t="s">
        <v>207</v>
      </c>
      <c r="B160" s="189" t="s">
        <v>121</v>
      </c>
      <c r="C160" s="190" t="s">
        <v>122</v>
      </c>
      <c r="D160" s="191"/>
      <c r="E160" s="192"/>
      <c r="F160" s="193"/>
      <c r="G160" s="193" t="n">
        <f aca="false">SUMIF(AG161:AG209,"&lt;&gt;NOR",G161:G209)</f>
        <v>0</v>
      </c>
      <c r="H160" s="193"/>
      <c r="I160" s="193" t="n">
        <f aca="false">SUM(I161:I209)</f>
        <v>0</v>
      </c>
      <c r="J160" s="193"/>
      <c r="K160" s="193" t="n">
        <f aca="false">SUM(K161:K209)</f>
        <v>0</v>
      </c>
      <c r="L160" s="193"/>
      <c r="M160" s="193" t="n">
        <f aca="false">SUM(M161:M209)</f>
        <v>0</v>
      </c>
      <c r="N160" s="193"/>
      <c r="O160" s="193" t="n">
        <f aca="false">SUM(O161:O209)</f>
        <v>73.01</v>
      </c>
      <c r="P160" s="193"/>
      <c r="Q160" s="193" t="n">
        <f aca="false">SUM(Q161:Q209)</f>
        <v>1.29</v>
      </c>
      <c r="R160" s="193"/>
      <c r="S160" s="193"/>
      <c r="T160" s="194"/>
      <c r="U160" s="195"/>
      <c r="V160" s="195" t="n">
        <f aca="false">SUM(V161:V209)</f>
        <v>1836.87</v>
      </c>
      <c r="W160" s="195"/>
      <c r="X160" s="195"/>
      <c r="AG160" s="0" t="s">
        <v>208</v>
      </c>
    </row>
    <row r="161" customFormat="false" ht="22.5" hidden="false" customHeight="false" outlineLevel="1" collapsed="false">
      <c r="A161" s="196" t="n">
        <v>47</v>
      </c>
      <c r="B161" s="197" t="s">
        <v>1371</v>
      </c>
      <c r="C161" s="198" t="s">
        <v>1372</v>
      </c>
      <c r="D161" s="199" t="s">
        <v>294</v>
      </c>
      <c r="E161" s="200" t="n">
        <v>889.76</v>
      </c>
      <c r="F161" s="201"/>
      <c r="G161" s="202" t="n">
        <f aca="false">ROUND(E161*F161,2)</f>
        <v>0</v>
      </c>
      <c r="H161" s="201"/>
      <c r="I161" s="202" t="n">
        <f aca="false">ROUND(E161*H161,2)</f>
        <v>0</v>
      </c>
      <c r="J161" s="201"/>
      <c r="K161" s="202" t="n">
        <f aca="false">ROUND(E161*J161,2)</f>
        <v>0</v>
      </c>
      <c r="L161" s="202" t="n">
        <v>21</v>
      </c>
      <c r="M161" s="202" t="n">
        <f aca="false">G161*(1+L161/100)</f>
        <v>0</v>
      </c>
      <c r="N161" s="202" t="n">
        <v>0</v>
      </c>
      <c r="O161" s="202" t="n">
        <f aca="false">ROUND(E161*N161,2)</f>
        <v>0</v>
      </c>
      <c r="P161" s="202" t="n">
        <v>0</v>
      </c>
      <c r="Q161" s="202" t="n">
        <f aca="false">ROUND(E161*P161,2)</f>
        <v>0</v>
      </c>
      <c r="R161" s="202" t="s">
        <v>947</v>
      </c>
      <c r="S161" s="202" t="s">
        <v>213</v>
      </c>
      <c r="T161" s="203" t="s">
        <v>213</v>
      </c>
      <c r="U161" s="204" t="n">
        <v>0.07</v>
      </c>
      <c r="V161" s="204" t="n">
        <f aca="false">ROUND(E161*U161,2)</f>
        <v>62.28</v>
      </c>
      <c r="W161" s="204"/>
      <c r="X161" s="204" t="s">
        <v>165</v>
      </c>
      <c r="Y161" s="205"/>
      <c r="Z161" s="205"/>
      <c r="AA161" s="205"/>
      <c r="AB161" s="205"/>
      <c r="AC161" s="205"/>
      <c r="AD161" s="205"/>
      <c r="AE161" s="205"/>
      <c r="AF161" s="205"/>
      <c r="AG161" s="205" t="s">
        <v>920</v>
      </c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</row>
    <row r="162" customFormat="false" ht="12.75" hidden="false" customHeight="false" outlineLevel="1" collapsed="false">
      <c r="A162" s="206"/>
      <c r="B162" s="207"/>
      <c r="C162" s="210" t="s">
        <v>1373</v>
      </c>
      <c r="D162" s="211"/>
      <c r="E162" s="212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5"/>
      <c r="Z162" s="205"/>
      <c r="AA162" s="205"/>
      <c r="AB162" s="205"/>
      <c r="AC162" s="205"/>
      <c r="AD162" s="205"/>
      <c r="AE162" s="205"/>
      <c r="AF162" s="205"/>
      <c r="AG162" s="205" t="s">
        <v>220</v>
      </c>
      <c r="AH162" s="205" t="n">
        <v>0</v>
      </c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</row>
    <row r="163" customFormat="false" ht="12.75" hidden="false" customHeight="false" outlineLevel="1" collapsed="false">
      <c r="A163" s="206"/>
      <c r="B163" s="207"/>
      <c r="C163" s="210" t="s">
        <v>1374</v>
      </c>
      <c r="D163" s="211"/>
      <c r="E163" s="212" t="n">
        <v>889.76</v>
      </c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5"/>
      <c r="Z163" s="205"/>
      <c r="AA163" s="205"/>
      <c r="AB163" s="205"/>
      <c r="AC163" s="205"/>
      <c r="AD163" s="205"/>
      <c r="AE163" s="205"/>
      <c r="AF163" s="205"/>
      <c r="AG163" s="205" t="s">
        <v>220</v>
      </c>
      <c r="AH163" s="205" t="n">
        <v>0</v>
      </c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</row>
    <row r="164" customFormat="false" ht="33.75" hidden="false" customHeight="false" outlineLevel="1" collapsed="false">
      <c r="A164" s="196" t="n">
        <v>48</v>
      </c>
      <c r="B164" s="197" t="s">
        <v>1375</v>
      </c>
      <c r="C164" s="198" t="s">
        <v>1376</v>
      </c>
      <c r="D164" s="199" t="s">
        <v>380</v>
      </c>
      <c r="E164" s="200" t="n">
        <v>105</v>
      </c>
      <c r="F164" s="201"/>
      <c r="G164" s="202" t="n">
        <f aca="false">ROUND(E164*F164,2)</f>
        <v>0</v>
      </c>
      <c r="H164" s="201"/>
      <c r="I164" s="202" t="n">
        <f aca="false">ROUND(E164*H164,2)</f>
        <v>0</v>
      </c>
      <c r="J164" s="201"/>
      <c r="K164" s="202" t="n">
        <f aca="false">ROUND(E164*J164,2)</f>
        <v>0</v>
      </c>
      <c r="L164" s="202" t="n">
        <v>21</v>
      </c>
      <c r="M164" s="202" t="n">
        <f aca="false">G164*(1+L164/100)</f>
        <v>0</v>
      </c>
      <c r="N164" s="202" t="n">
        <v>0.00016</v>
      </c>
      <c r="O164" s="202" t="n">
        <f aca="false">ROUND(E164*N164,2)</f>
        <v>0.02</v>
      </c>
      <c r="P164" s="202" t="n">
        <v>0.01232</v>
      </c>
      <c r="Q164" s="202" t="n">
        <f aca="false">ROUND(E164*P164,2)</f>
        <v>1.29</v>
      </c>
      <c r="R164" s="202" t="s">
        <v>1038</v>
      </c>
      <c r="S164" s="202" t="s">
        <v>213</v>
      </c>
      <c r="T164" s="203" t="s">
        <v>213</v>
      </c>
      <c r="U164" s="204" t="n">
        <v>0.2778</v>
      </c>
      <c r="V164" s="204" t="n">
        <f aca="false">ROUND(E164*U164,2)</f>
        <v>29.17</v>
      </c>
      <c r="W164" s="204"/>
      <c r="X164" s="204" t="s">
        <v>165</v>
      </c>
      <c r="Y164" s="205"/>
      <c r="Z164" s="205"/>
      <c r="AA164" s="205"/>
      <c r="AB164" s="205"/>
      <c r="AC164" s="205"/>
      <c r="AD164" s="205"/>
      <c r="AE164" s="205"/>
      <c r="AF164" s="205"/>
      <c r="AG164" s="205" t="s">
        <v>920</v>
      </c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</row>
    <row r="165" customFormat="false" ht="12.75" hidden="false" customHeight="false" outlineLevel="1" collapsed="false">
      <c r="A165" s="206"/>
      <c r="B165" s="207"/>
      <c r="C165" s="210" t="s">
        <v>1377</v>
      </c>
      <c r="D165" s="211"/>
      <c r="E165" s="212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5"/>
      <c r="Z165" s="205"/>
      <c r="AA165" s="205"/>
      <c r="AB165" s="205"/>
      <c r="AC165" s="205"/>
      <c r="AD165" s="205"/>
      <c r="AE165" s="205"/>
      <c r="AF165" s="205"/>
      <c r="AG165" s="205" t="s">
        <v>220</v>
      </c>
      <c r="AH165" s="205" t="n">
        <v>0</v>
      </c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</row>
    <row r="166" customFormat="false" ht="12.75" hidden="false" customHeight="false" outlineLevel="1" collapsed="false">
      <c r="A166" s="206"/>
      <c r="B166" s="207"/>
      <c r="C166" s="210" t="s">
        <v>1151</v>
      </c>
      <c r="D166" s="211"/>
      <c r="E166" s="212" t="n">
        <v>105</v>
      </c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5"/>
      <c r="Z166" s="205"/>
      <c r="AA166" s="205"/>
      <c r="AB166" s="205"/>
      <c r="AC166" s="205"/>
      <c r="AD166" s="205"/>
      <c r="AE166" s="205"/>
      <c r="AF166" s="205"/>
      <c r="AG166" s="205" t="s">
        <v>220</v>
      </c>
      <c r="AH166" s="205" t="n">
        <v>0</v>
      </c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</row>
    <row r="167" customFormat="false" ht="22.5" hidden="false" customHeight="false" outlineLevel="1" collapsed="false">
      <c r="A167" s="196" t="n">
        <v>49</v>
      </c>
      <c r="B167" s="197" t="s">
        <v>1378</v>
      </c>
      <c r="C167" s="198" t="s">
        <v>1379</v>
      </c>
      <c r="D167" s="199" t="s">
        <v>380</v>
      </c>
      <c r="E167" s="200" t="n">
        <v>1381.2</v>
      </c>
      <c r="F167" s="201"/>
      <c r="G167" s="202" t="n">
        <f aca="false">ROUND(E167*F167,2)</f>
        <v>0</v>
      </c>
      <c r="H167" s="201"/>
      <c r="I167" s="202" t="n">
        <f aca="false">ROUND(E167*H167,2)</f>
        <v>0</v>
      </c>
      <c r="J167" s="201"/>
      <c r="K167" s="202" t="n">
        <f aca="false">ROUND(E167*J167,2)</f>
        <v>0</v>
      </c>
      <c r="L167" s="202" t="n">
        <v>21</v>
      </c>
      <c r="M167" s="202" t="n">
        <f aca="false">G167*(1+L167/100)</f>
        <v>0</v>
      </c>
      <c r="N167" s="202" t="n">
        <v>0.01952</v>
      </c>
      <c r="O167" s="202" t="n">
        <f aca="false">ROUND(E167*N167,2)</f>
        <v>26.96</v>
      </c>
      <c r="P167" s="202" t="n">
        <v>0</v>
      </c>
      <c r="Q167" s="202" t="n">
        <f aca="false">ROUND(E167*P167,2)</f>
        <v>0</v>
      </c>
      <c r="R167" s="202" t="s">
        <v>1038</v>
      </c>
      <c r="S167" s="202" t="s">
        <v>213</v>
      </c>
      <c r="T167" s="203" t="s">
        <v>213</v>
      </c>
      <c r="U167" s="204" t="n">
        <v>0.244</v>
      </c>
      <c r="V167" s="204" t="n">
        <f aca="false">ROUND(E167*U167,2)</f>
        <v>337.01</v>
      </c>
      <c r="W167" s="204"/>
      <c r="X167" s="204" t="s">
        <v>165</v>
      </c>
      <c r="Y167" s="205"/>
      <c r="Z167" s="205"/>
      <c r="AA167" s="205"/>
      <c r="AB167" s="205"/>
      <c r="AC167" s="205"/>
      <c r="AD167" s="205"/>
      <c r="AE167" s="205"/>
      <c r="AF167" s="205"/>
      <c r="AG167" s="205" t="s">
        <v>920</v>
      </c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</row>
    <row r="168" customFormat="false" ht="12.75" hidden="false" customHeight="false" outlineLevel="1" collapsed="false">
      <c r="A168" s="206"/>
      <c r="B168" s="207"/>
      <c r="C168" s="210" t="s">
        <v>1380</v>
      </c>
      <c r="D168" s="211"/>
      <c r="E168" s="212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5"/>
      <c r="Z168" s="205"/>
      <c r="AA168" s="205"/>
      <c r="AB168" s="205"/>
      <c r="AC168" s="205"/>
      <c r="AD168" s="205"/>
      <c r="AE168" s="205"/>
      <c r="AF168" s="205"/>
      <c r="AG168" s="205" t="s">
        <v>220</v>
      </c>
      <c r="AH168" s="205" t="n">
        <v>0</v>
      </c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</row>
    <row r="169" customFormat="false" ht="12.75" hidden="false" customHeight="false" outlineLevel="1" collapsed="false">
      <c r="A169" s="206"/>
      <c r="B169" s="207"/>
      <c r="C169" s="210" t="s">
        <v>1381</v>
      </c>
      <c r="D169" s="211"/>
      <c r="E169" s="212" t="n">
        <v>1381.2</v>
      </c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5"/>
      <c r="Z169" s="205"/>
      <c r="AA169" s="205"/>
      <c r="AB169" s="205"/>
      <c r="AC169" s="205"/>
      <c r="AD169" s="205"/>
      <c r="AE169" s="205"/>
      <c r="AF169" s="205"/>
      <c r="AG169" s="205" t="s">
        <v>220</v>
      </c>
      <c r="AH169" s="205" t="n">
        <v>0</v>
      </c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</row>
    <row r="170" customFormat="false" ht="22.5" hidden="false" customHeight="false" outlineLevel="1" collapsed="false">
      <c r="A170" s="196" t="n">
        <v>50</v>
      </c>
      <c r="B170" s="197" t="s">
        <v>1382</v>
      </c>
      <c r="C170" s="198" t="s">
        <v>1383</v>
      </c>
      <c r="D170" s="199" t="s">
        <v>343</v>
      </c>
      <c r="E170" s="200" t="n">
        <v>180</v>
      </c>
      <c r="F170" s="201"/>
      <c r="G170" s="202" t="n">
        <f aca="false">ROUND(E170*F170,2)</f>
        <v>0</v>
      </c>
      <c r="H170" s="201"/>
      <c r="I170" s="202" t="n">
        <f aca="false">ROUND(E170*H170,2)</f>
        <v>0</v>
      </c>
      <c r="J170" s="201"/>
      <c r="K170" s="202" t="n">
        <f aca="false">ROUND(E170*J170,2)</f>
        <v>0</v>
      </c>
      <c r="L170" s="202" t="n">
        <v>21</v>
      </c>
      <c r="M170" s="202" t="n">
        <f aca="false">G170*(1+L170/100)</f>
        <v>0</v>
      </c>
      <c r="N170" s="202" t="n">
        <v>0</v>
      </c>
      <c r="O170" s="202" t="n">
        <f aca="false">ROUND(E170*N170,2)</f>
        <v>0</v>
      </c>
      <c r="P170" s="202" t="n">
        <v>0</v>
      </c>
      <c r="Q170" s="202" t="n">
        <f aca="false">ROUND(E170*P170,2)</f>
        <v>0</v>
      </c>
      <c r="R170" s="202" t="s">
        <v>1038</v>
      </c>
      <c r="S170" s="202" t="s">
        <v>213</v>
      </c>
      <c r="T170" s="203" t="s">
        <v>213</v>
      </c>
      <c r="U170" s="204" t="n">
        <v>0.146</v>
      </c>
      <c r="V170" s="204" t="n">
        <f aca="false">ROUND(E170*U170,2)</f>
        <v>26.28</v>
      </c>
      <c r="W170" s="204"/>
      <c r="X170" s="204" t="s">
        <v>165</v>
      </c>
      <c r="Y170" s="205"/>
      <c r="Z170" s="205"/>
      <c r="AA170" s="205"/>
      <c r="AB170" s="205"/>
      <c r="AC170" s="205"/>
      <c r="AD170" s="205"/>
      <c r="AE170" s="205"/>
      <c r="AF170" s="205"/>
      <c r="AG170" s="205" t="s">
        <v>920</v>
      </c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</row>
    <row r="171" customFormat="false" ht="12.75" hidden="false" customHeight="false" outlineLevel="1" collapsed="false">
      <c r="A171" s="206"/>
      <c r="B171" s="207"/>
      <c r="C171" s="210" t="s">
        <v>1384</v>
      </c>
      <c r="D171" s="211"/>
      <c r="E171" s="212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5"/>
      <c r="Z171" s="205"/>
      <c r="AA171" s="205"/>
      <c r="AB171" s="205"/>
      <c r="AC171" s="205"/>
      <c r="AD171" s="205"/>
      <c r="AE171" s="205"/>
      <c r="AF171" s="205"/>
      <c r="AG171" s="205" t="s">
        <v>220</v>
      </c>
      <c r="AH171" s="205" t="n">
        <v>0</v>
      </c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</row>
    <row r="172" customFormat="false" ht="12.75" hidden="false" customHeight="false" outlineLevel="1" collapsed="false">
      <c r="A172" s="206"/>
      <c r="B172" s="207"/>
      <c r="C172" s="210" t="s">
        <v>1385</v>
      </c>
      <c r="D172" s="211"/>
      <c r="E172" s="212" t="n">
        <v>180</v>
      </c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5"/>
      <c r="Z172" s="205"/>
      <c r="AA172" s="205"/>
      <c r="AB172" s="205"/>
      <c r="AC172" s="205"/>
      <c r="AD172" s="205"/>
      <c r="AE172" s="205"/>
      <c r="AF172" s="205"/>
      <c r="AG172" s="205" t="s">
        <v>220</v>
      </c>
      <c r="AH172" s="205" t="n">
        <v>0</v>
      </c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</row>
    <row r="173" customFormat="false" ht="22.5" hidden="false" customHeight="false" outlineLevel="1" collapsed="false">
      <c r="A173" s="196" t="n">
        <v>51</v>
      </c>
      <c r="B173" s="197" t="s">
        <v>1386</v>
      </c>
      <c r="C173" s="198" t="s">
        <v>1387</v>
      </c>
      <c r="D173" s="199" t="s">
        <v>343</v>
      </c>
      <c r="E173" s="200" t="n">
        <v>118</v>
      </c>
      <c r="F173" s="201"/>
      <c r="G173" s="202" t="n">
        <f aca="false">ROUND(E173*F173,2)</f>
        <v>0</v>
      </c>
      <c r="H173" s="201"/>
      <c r="I173" s="202" t="n">
        <f aca="false">ROUND(E173*H173,2)</f>
        <v>0</v>
      </c>
      <c r="J173" s="201"/>
      <c r="K173" s="202" t="n">
        <f aca="false">ROUND(E173*J173,2)</f>
        <v>0</v>
      </c>
      <c r="L173" s="202" t="n">
        <v>21</v>
      </c>
      <c r="M173" s="202" t="n">
        <f aca="false">G173*(1+L173/100)</f>
        <v>0</v>
      </c>
      <c r="N173" s="202" t="n">
        <v>0</v>
      </c>
      <c r="O173" s="202" t="n">
        <f aca="false">ROUND(E173*N173,2)</f>
        <v>0</v>
      </c>
      <c r="P173" s="202" t="n">
        <v>0</v>
      </c>
      <c r="Q173" s="202" t="n">
        <f aca="false">ROUND(E173*P173,2)</f>
        <v>0</v>
      </c>
      <c r="R173" s="202" t="s">
        <v>1038</v>
      </c>
      <c r="S173" s="202" t="s">
        <v>213</v>
      </c>
      <c r="T173" s="203" t="s">
        <v>213</v>
      </c>
      <c r="U173" s="204" t="n">
        <v>0.084</v>
      </c>
      <c r="V173" s="204" t="n">
        <f aca="false">ROUND(E173*U173,2)</f>
        <v>9.91</v>
      </c>
      <c r="W173" s="204"/>
      <c r="X173" s="204" t="s">
        <v>165</v>
      </c>
      <c r="Y173" s="205"/>
      <c r="Z173" s="205"/>
      <c r="AA173" s="205"/>
      <c r="AB173" s="205"/>
      <c r="AC173" s="205"/>
      <c r="AD173" s="205"/>
      <c r="AE173" s="205"/>
      <c r="AF173" s="205"/>
      <c r="AG173" s="205" t="s">
        <v>920</v>
      </c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</row>
    <row r="174" customFormat="false" ht="12.75" hidden="false" customHeight="false" outlineLevel="1" collapsed="false">
      <c r="A174" s="206"/>
      <c r="B174" s="207"/>
      <c r="C174" s="210" t="s">
        <v>1388</v>
      </c>
      <c r="D174" s="211"/>
      <c r="E174" s="212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5"/>
      <c r="Z174" s="205"/>
      <c r="AA174" s="205"/>
      <c r="AB174" s="205"/>
      <c r="AC174" s="205"/>
      <c r="AD174" s="205"/>
      <c r="AE174" s="205"/>
      <c r="AF174" s="205"/>
      <c r="AG174" s="205" t="s">
        <v>220</v>
      </c>
      <c r="AH174" s="205" t="n">
        <v>0</v>
      </c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</row>
    <row r="175" customFormat="false" ht="12.75" hidden="false" customHeight="false" outlineLevel="1" collapsed="false">
      <c r="A175" s="206"/>
      <c r="B175" s="207"/>
      <c r="C175" s="210" t="s">
        <v>1389</v>
      </c>
      <c r="D175" s="211"/>
      <c r="E175" s="212" t="n">
        <v>118</v>
      </c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5"/>
      <c r="Z175" s="205"/>
      <c r="AA175" s="205"/>
      <c r="AB175" s="205"/>
      <c r="AC175" s="205"/>
      <c r="AD175" s="205"/>
      <c r="AE175" s="205"/>
      <c r="AF175" s="205"/>
      <c r="AG175" s="205" t="s">
        <v>220</v>
      </c>
      <c r="AH175" s="205" t="n">
        <v>0</v>
      </c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</row>
    <row r="176" customFormat="false" ht="12.75" hidden="false" customHeight="false" outlineLevel="1" collapsed="false">
      <c r="A176" s="214" t="n">
        <v>52</v>
      </c>
      <c r="B176" s="215" t="s">
        <v>1390</v>
      </c>
      <c r="C176" s="216" t="s">
        <v>1391</v>
      </c>
      <c r="D176" s="217" t="s">
        <v>343</v>
      </c>
      <c r="E176" s="218" t="n">
        <v>118</v>
      </c>
      <c r="F176" s="219"/>
      <c r="G176" s="220" t="n">
        <f aca="false">ROUND(E176*F176,2)</f>
        <v>0</v>
      </c>
      <c r="H176" s="219"/>
      <c r="I176" s="220" t="n">
        <f aca="false">ROUND(E176*H176,2)</f>
        <v>0</v>
      </c>
      <c r="J176" s="219"/>
      <c r="K176" s="220" t="n">
        <f aca="false">ROUND(E176*J176,2)</f>
        <v>0</v>
      </c>
      <c r="L176" s="220" t="n">
        <v>21</v>
      </c>
      <c r="M176" s="220" t="n">
        <f aca="false">G176*(1+L176/100)</f>
        <v>0</v>
      </c>
      <c r="N176" s="220" t="n">
        <v>0</v>
      </c>
      <c r="O176" s="220" t="n">
        <f aca="false">ROUND(E176*N176,2)</f>
        <v>0</v>
      </c>
      <c r="P176" s="220" t="n">
        <v>0</v>
      </c>
      <c r="Q176" s="220" t="n">
        <f aca="false">ROUND(E176*P176,2)</f>
        <v>0</v>
      </c>
      <c r="R176" s="220"/>
      <c r="S176" s="220" t="s">
        <v>417</v>
      </c>
      <c r="T176" s="221" t="s">
        <v>418</v>
      </c>
      <c r="U176" s="204" t="n">
        <v>0</v>
      </c>
      <c r="V176" s="204" t="n">
        <f aca="false">ROUND(E176*U176,2)</f>
        <v>0</v>
      </c>
      <c r="W176" s="204"/>
      <c r="X176" s="204" t="s">
        <v>424</v>
      </c>
      <c r="Y176" s="205"/>
      <c r="Z176" s="205"/>
      <c r="AA176" s="205"/>
      <c r="AB176" s="205"/>
      <c r="AC176" s="205"/>
      <c r="AD176" s="205"/>
      <c r="AE176" s="205"/>
      <c r="AF176" s="205"/>
      <c r="AG176" s="205" t="s">
        <v>425</v>
      </c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</row>
    <row r="177" customFormat="false" ht="33.75" hidden="false" customHeight="false" outlineLevel="1" collapsed="false">
      <c r="A177" s="196" t="n">
        <v>53</v>
      </c>
      <c r="B177" s="197" t="s">
        <v>1392</v>
      </c>
      <c r="C177" s="198" t="s">
        <v>1393</v>
      </c>
      <c r="D177" s="199" t="s">
        <v>380</v>
      </c>
      <c r="E177" s="200" t="n">
        <v>343.6</v>
      </c>
      <c r="F177" s="201"/>
      <c r="G177" s="202" t="n">
        <f aca="false">ROUND(E177*F177,2)</f>
        <v>0</v>
      </c>
      <c r="H177" s="201"/>
      <c r="I177" s="202" t="n">
        <f aca="false">ROUND(E177*H177,2)</f>
        <v>0</v>
      </c>
      <c r="J177" s="201"/>
      <c r="K177" s="202" t="n">
        <f aca="false">ROUND(E177*J177,2)</f>
        <v>0</v>
      </c>
      <c r="L177" s="202" t="n">
        <v>21</v>
      </c>
      <c r="M177" s="202" t="n">
        <f aca="false">G177*(1+L177/100)</f>
        <v>0</v>
      </c>
      <c r="N177" s="202" t="n">
        <v>0.01364</v>
      </c>
      <c r="O177" s="202" t="n">
        <f aca="false">ROUND(E177*N177,2)</f>
        <v>4.69</v>
      </c>
      <c r="P177" s="202" t="n">
        <v>0</v>
      </c>
      <c r="Q177" s="202" t="n">
        <f aca="false">ROUND(E177*P177,2)</f>
        <v>0</v>
      </c>
      <c r="R177" s="202" t="s">
        <v>1038</v>
      </c>
      <c r="S177" s="202" t="s">
        <v>213</v>
      </c>
      <c r="T177" s="203" t="s">
        <v>213</v>
      </c>
      <c r="U177" s="204" t="n">
        <v>0.416</v>
      </c>
      <c r="V177" s="204" t="n">
        <f aca="false">ROUND(E177*U177,2)</f>
        <v>142.94</v>
      </c>
      <c r="W177" s="204"/>
      <c r="X177" s="204" t="s">
        <v>165</v>
      </c>
      <c r="Y177" s="205"/>
      <c r="Z177" s="205"/>
      <c r="AA177" s="205"/>
      <c r="AB177" s="205"/>
      <c r="AC177" s="205"/>
      <c r="AD177" s="205"/>
      <c r="AE177" s="205"/>
      <c r="AF177" s="205"/>
      <c r="AG177" s="205" t="s">
        <v>920</v>
      </c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</row>
    <row r="178" customFormat="false" ht="12.75" hidden="false" customHeight="false" outlineLevel="1" collapsed="false">
      <c r="A178" s="206"/>
      <c r="B178" s="207"/>
      <c r="C178" s="210" t="s">
        <v>1394</v>
      </c>
      <c r="D178" s="211"/>
      <c r="E178" s="212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5"/>
      <c r="Z178" s="205"/>
      <c r="AA178" s="205"/>
      <c r="AB178" s="205"/>
      <c r="AC178" s="205"/>
      <c r="AD178" s="205"/>
      <c r="AE178" s="205"/>
      <c r="AF178" s="205"/>
      <c r="AG178" s="205" t="s">
        <v>220</v>
      </c>
      <c r="AH178" s="205" t="n">
        <v>0</v>
      </c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</row>
    <row r="179" customFormat="false" ht="12.75" hidden="false" customHeight="false" outlineLevel="1" collapsed="false">
      <c r="A179" s="206"/>
      <c r="B179" s="207"/>
      <c r="C179" s="210" t="s">
        <v>1395</v>
      </c>
      <c r="D179" s="211"/>
      <c r="E179" s="212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5"/>
      <c r="Z179" s="205"/>
      <c r="AA179" s="205"/>
      <c r="AB179" s="205"/>
      <c r="AC179" s="205"/>
      <c r="AD179" s="205"/>
      <c r="AE179" s="205"/>
      <c r="AF179" s="205"/>
      <c r="AG179" s="205" t="s">
        <v>220</v>
      </c>
      <c r="AH179" s="205" t="n">
        <v>0</v>
      </c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</row>
    <row r="180" customFormat="false" ht="12.75" hidden="false" customHeight="false" outlineLevel="1" collapsed="false">
      <c r="A180" s="206"/>
      <c r="B180" s="207"/>
      <c r="C180" s="210" t="s">
        <v>1396</v>
      </c>
      <c r="D180" s="211"/>
      <c r="E180" s="212" t="n">
        <v>343.6</v>
      </c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5"/>
      <c r="Z180" s="205"/>
      <c r="AA180" s="205"/>
      <c r="AB180" s="205"/>
      <c r="AC180" s="205"/>
      <c r="AD180" s="205"/>
      <c r="AE180" s="205"/>
      <c r="AF180" s="205"/>
      <c r="AG180" s="205" t="s">
        <v>220</v>
      </c>
      <c r="AH180" s="205" t="n">
        <v>0</v>
      </c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</row>
    <row r="181" customFormat="false" ht="12.75" hidden="false" customHeight="false" outlineLevel="1" collapsed="false">
      <c r="A181" s="214" t="n">
        <v>54</v>
      </c>
      <c r="B181" s="215" t="s">
        <v>1397</v>
      </c>
      <c r="C181" s="216" t="s">
        <v>1398</v>
      </c>
      <c r="D181" s="217" t="s">
        <v>343</v>
      </c>
      <c r="E181" s="218" t="n">
        <v>180</v>
      </c>
      <c r="F181" s="219"/>
      <c r="G181" s="220" t="n">
        <f aca="false">ROUND(E181*F181,2)</f>
        <v>0</v>
      </c>
      <c r="H181" s="219"/>
      <c r="I181" s="220" t="n">
        <f aca="false">ROUND(E181*H181,2)</f>
        <v>0</v>
      </c>
      <c r="J181" s="219"/>
      <c r="K181" s="220" t="n">
        <f aca="false">ROUND(E181*J181,2)</f>
        <v>0</v>
      </c>
      <c r="L181" s="220" t="n">
        <v>21</v>
      </c>
      <c r="M181" s="220" t="n">
        <f aca="false">G181*(1+L181/100)</f>
        <v>0</v>
      </c>
      <c r="N181" s="220" t="n">
        <v>0</v>
      </c>
      <c r="O181" s="220" t="n">
        <f aca="false">ROUND(E181*N181,2)</f>
        <v>0</v>
      </c>
      <c r="P181" s="220" t="n">
        <v>0</v>
      </c>
      <c r="Q181" s="220" t="n">
        <f aca="false">ROUND(E181*P181,2)</f>
        <v>0</v>
      </c>
      <c r="R181" s="220"/>
      <c r="S181" s="220" t="s">
        <v>417</v>
      </c>
      <c r="T181" s="221" t="s">
        <v>418</v>
      </c>
      <c r="U181" s="204" t="n">
        <v>0</v>
      </c>
      <c r="V181" s="204" t="n">
        <f aca="false">ROUND(E181*U181,2)</f>
        <v>0</v>
      </c>
      <c r="W181" s="204"/>
      <c r="X181" s="204" t="s">
        <v>424</v>
      </c>
      <c r="Y181" s="205"/>
      <c r="Z181" s="205"/>
      <c r="AA181" s="205"/>
      <c r="AB181" s="205"/>
      <c r="AC181" s="205"/>
      <c r="AD181" s="205"/>
      <c r="AE181" s="205"/>
      <c r="AF181" s="205"/>
      <c r="AG181" s="205" t="s">
        <v>425</v>
      </c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</row>
    <row r="182" customFormat="false" ht="33.75" hidden="false" customHeight="false" outlineLevel="1" collapsed="false">
      <c r="A182" s="214" t="n">
        <v>55</v>
      </c>
      <c r="B182" s="215" t="s">
        <v>1399</v>
      </c>
      <c r="C182" s="216" t="s">
        <v>1400</v>
      </c>
      <c r="D182" s="217" t="s">
        <v>294</v>
      </c>
      <c r="E182" s="218" t="n">
        <v>1178.4</v>
      </c>
      <c r="F182" s="219"/>
      <c r="G182" s="220" t="n">
        <f aca="false">ROUND(E182*F182,2)</f>
        <v>0</v>
      </c>
      <c r="H182" s="219"/>
      <c r="I182" s="220" t="n">
        <f aca="false">ROUND(E182*H182,2)</f>
        <v>0</v>
      </c>
      <c r="J182" s="219"/>
      <c r="K182" s="220" t="n">
        <f aca="false">ROUND(E182*J182,2)</f>
        <v>0</v>
      </c>
      <c r="L182" s="220" t="n">
        <v>21</v>
      </c>
      <c r="M182" s="220" t="n">
        <f aca="false">G182*(1+L182/100)</f>
        <v>0</v>
      </c>
      <c r="N182" s="220" t="n">
        <v>0.0066</v>
      </c>
      <c r="O182" s="220" t="n">
        <f aca="false">ROUND(E182*N182,2)</f>
        <v>7.78</v>
      </c>
      <c r="P182" s="220" t="n">
        <v>0</v>
      </c>
      <c r="Q182" s="220" t="n">
        <f aca="false">ROUND(E182*P182,2)</f>
        <v>0</v>
      </c>
      <c r="R182" s="220" t="s">
        <v>1038</v>
      </c>
      <c r="S182" s="220" t="s">
        <v>213</v>
      </c>
      <c r="T182" s="221" t="s">
        <v>213</v>
      </c>
      <c r="U182" s="204" t="n">
        <v>0.208</v>
      </c>
      <c r="V182" s="204" t="n">
        <f aca="false">ROUND(E182*U182,2)</f>
        <v>245.11</v>
      </c>
      <c r="W182" s="204"/>
      <c r="X182" s="204" t="s">
        <v>165</v>
      </c>
      <c r="Y182" s="205"/>
      <c r="Z182" s="205"/>
      <c r="AA182" s="205"/>
      <c r="AB182" s="205"/>
      <c r="AC182" s="205"/>
      <c r="AD182" s="205"/>
      <c r="AE182" s="205"/>
      <c r="AF182" s="205"/>
      <c r="AG182" s="205" t="s">
        <v>920</v>
      </c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</row>
    <row r="183" customFormat="false" ht="22.5" hidden="false" customHeight="false" outlineLevel="1" collapsed="false">
      <c r="A183" s="214" t="n">
        <v>56</v>
      </c>
      <c r="B183" s="215" t="s">
        <v>1401</v>
      </c>
      <c r="C183" s="216" t="s">
        <v>1402</v>
      </c>
      <c r="D183" s="217" t="s">
        <v>294</v>
      </c>
      <c r="E183" s="218" t="n">
        <v>1178.4</v>
      </c>
      <c r="F183" s="219"/>
      <c r="G183" s="220" t="n">
        <f aca="false">ROUND(E183*F183,2)</f>
        <v>0</v>
      </c>
      <c r="H183" s="219"/>
      <c r="I183" s="220" t="n">
        <f aca="false">ROUND(E183*H183,2)</f>
        <v>0</v>
      </c>
      <c r="J183" s="219"/>
      <c r="K183" s="220" t="n">
        <f aca="false">ROUND(E183*J183,2)</f>
        <v>0</v>
      </c>
      <c r="L183" s="220" t="n">
        <v>21</v>
      </c>
      <c r="M183" s="220" t="n">
        <f aca="false">G183*(1+L183/100)</f>
        <v>0</v>
      </c>
      <c r="N183" s="220" t="n">
        <v>0.00145</v>
      </c>
      <c r="O183" s="220" t="n">
        <f aca="false">ROUND(E183*N183,2)</f>
        <v>1.71</v>
      </c>
      <c r="P183" s="220" t="n">
        <v>0</v>
      </c>
      <c r="Q183" s="220" t="n">
        <f aca="false">ROUND(E183*P183,2)</f>
        <v>0</v>
      </c>
      <c r="R183" s="220" t="s">
        <v>1038</v>
      </c>
      <c r="S183" s="220" t="s">
        <v>213</v>
      </c>
      <c r="T183" s="221" t="s">
        <v>213</v>
      </c>
      <c r="U183" s="204" t="n">
        <v>0.055</v>
      </c>
      <c r="V183" s="204" t="n">
        <f aca="false">ROUND(E183*U183,2)</f>
        <v>64.81</v>
      </c>
      <c r="W183" s="204"/>
      <c r="X183" s="204" t="s">
        <v>165</v>
      </c>
      <c r="Y183" s="205"/>
      <c r="Z183" s="205"/>
      <c r="AA183" s="205"/>
      <c r="AB183" s="205"/>
      <c r="AC183" s="205"/>
      <c r="AD183" s="205"/>
      <c r="AE183" s="205"/>
      <c r="AF183" s="205"/>
      <c r="AG183" s="205" t="s">
        <v>920</v>
      </c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</row>
    <row r="184" customFormat="false" ht="22.5" hidden="false" customHeight="false" outlineLevel="1" collapsed="false">
      <c r="A184" s="196" t="n">
        <v>57</v>
      </c>
      <c r="B184" s="197" t="s">
        <v>1403</v>
      </c>
      <c r="C184" s="198" t="s">
        <v>1404</v>
      </c>
      <c r="D184" s="199" t="s">
        <v>294</v>
      </c>
      <c r="E184" s="200" t="n">
        <v>16</v>
      </c>
      <c r="F184" s="201"/>
      <c r="G184" s="202" t="n">
        <f aca="false">ROUND(E184*F184,2)</f>
        <v>0</v>
      </c>
      <c r="H184" s="201"/>
      <c r="I184" s="202" t="n">
        <f aca="false">ROUND(E184*H184,2)</f>
        <v>0</v>
      </c>
      <c r="J184" s="201"/>
      <c r="K184" s="202" t="n">
        <f aca="false">ROUND(E184*J184,2)</f>
        <v>0</v>
      </c>
      <c r="L184" s="202" t="n">
        <v>21</v>
      </c>
      <c r="M184" s="202" t="n">
        <f aca="false">G184*(1+L184/100)</f>
        <v>0</v>
      </c>
      <c r="N184" s="202" t="n">
        <v>0.01462</v>
      </c>
      <c r="O184" s="202" t="n">
        <f aca="false">ROUND(E184*N184,2)</f>
        <v>0.23</v>
      </c>
      <c r="P184" s="202" t="n">
        <v>0</v>
      </c>
      <c r="Q184" s="202" t="n">
        <f aca="false">ROUND(E184*P184,2)</f>
        <v>0</v>
      </c>
      <c r="R184" s="202" t="s">
        <v>1038</v>
      </c>
      <c r="S184" s="202" t="s">
        <v>213</v>
      </c>
      <c r="T184" s="203" t="s">
        <v>213</v>
      </c>
      <c r="U184" s="204" t="n">
        <v>1.08</v>
      </c>
      <c r="V184" s="204" t="n">
        <f aca="false">ROUND(E184*U184,2)</f>
        <v>17.28</v>
      </c>
      <c r="W184" s="204"/>
      <c r="X184" s="204" t="s">
        <v>165</v>
      </c>
      <c r="Y184" s="205"/>
      <c r="Z184" s="205"/>
      <c r="AA184" s="205"/>
      <c r="AB184" s="205"/>
      <c r="AC184" s="205"/>
      <c r="AD184" s="205"/>
      <c r="AE184" s="205"/>
      <c r="AF184" s="205"/>
      <c r="AG184" s="205" t="s">
        <v>920</v>
      </c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</row>
    <row r="185" customFormat="false" ht="12.75" hidden="false" customHeight="false" outlineLevel="1" collapsed="false">
      <c r="A185" s="206"/>
      <c r="B185" s="207"/>
      <c r="C185" s="210" t="s">
        <v>1405</v>
      </c>
      <c r="D185" s="211"/>
      <c r="E185" s="212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5"/>
      <c r="Z185" s="205"/>
      <c r="AA185" s="205"/>
      <c r="AB185" s="205"/>
      <c r="AC185" s="205"/>
      <c r="AD185" s="205"/>
      <c r="AE185" s="205"/>
      <c r="AF185" s="205"/>
      <c r="AG185" s="205" t="s">
        <v>220</v>
      </c>
      <c r="AH185" s="205" t="n">
        <v>0</v>
      </c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</row>
    <row r="186" customFormat="false" ht="12.75" hidden="false" customHeight="false" outlineLevel="1" collapsed="false">
      <c r="A186" s="206"/>
      <c r="B186" s="207"/>
      <c r="C186" s="210" t="s">
        <v>1406</v>
      </c>
      <c r="D186" s="211"/>
      <c r="E186" s="212" t="n">
        <v>16</v>
      </c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5"/>
      <c r="Z186" s="205"/>
      <c r="AA186" s="205"/>
      <c r="AB186" s="205"/>
      <c r="AC186" s="205"/>
      <c r="AD186" s="205"/>
      <c r="AE186" s="205"/>
      <c r="AF186" s="205"/>
      <c r="AG186" s="205" t="s">
        <v>220</v>
      </c>
      <c r="AH186" s="205" t="n">
        <v>0</v>
      </c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</row>
    <row r="187" customFormat="false" ht="12.75" hidden="false" customHeight="false" outlineLevel="1" collapsed="false">
      <c r="A187" s="196" t="n">
        <v>58</v>
      </c>
      <c r="B187" s="197" t="s">
        <v>1407</v>
      </c>
      <c r="C187" s="198" t="s">
        <v>1408</v>
      </c>
      <c r="D187" s="199" t="s">
        <v>211</v>
      </c>
      <c r="E187" s="200" t="n">
        <v>24.7652</v>
      </c>
      <c r="F187" s="201"/>
      <c r="G187" s="202" t="n">
        <f aca="false">ROUND(E187*F187,2)</f>
        <v>0</v>
      </c>
      <c r="H187" s="201"/>
      <c r="I187" s="202" t="n">
        <f aca="false">ROUND(E187*H187,2)</f>
        <v>0</v>
      </c>
      <c r="J187" s="201"/>
      <c r="K187" s="202" t="n">
        <f aca="false">ROUND(E187*J187,2)</f>
        <v>0</v>
      </c>
      <c r="L187" s="202" t="n">
        <v>21</v>
      </c>
      <c r="M187" s="202" t="n">
        <f aca="false">G187*(1+L187/100)</f>
        <v>0</v>
      </c>
      <c r="N187" s="202" t="n">
        <v>0.02357</v>
      </c>
      <c r="O187" s="202" t="n">
        <f aca="false">ROUND(E187*N187,2)</f>
        <v>0.58</v>
      </c>
      <c r="P187" s="202" t="n">
        <v>0</v>
      </c>
      <c r="Q187" s="202" t="n">
        <f aca="false">ROUND(E187*P187,2)</f>
        <v>0</v>
      </c>
      <c r="R187" s="202" t="s">
        <v>1038</v>
      </c>
      <c r="S187" s="202" t="s">
        <v>213</v>
      </c>
      <c r="T187" s="203" t="s">
        <v>213</v>
      </c>
      <c r="U187" s="204" t="n">
        <v>0</v>
      </c>
      <c r="V187" s="204" t="n">
        <f aca="false">ROUND(E187*U187,2)</f>
        <v>0</v>
      </c>
      <c r="W187" s="204"/>
      <c r="X187" s="204" t="s">
        <v>165</v>
      </c>
      <c r="Y187" s="205"/>
      <c r="Z187" s="205"/>
      <c r="AA187" s="205"/>
      <c r="AB187" s="205"/>
      <c r="AC187" s="205"/>
      <c r="AD187" s="205"/>
      <c r="AE187" s="205"/>
      <c r="AF187" s="205"/>
      <c r="AG187" s="205" t="s">
        <v>920</v>
      </c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</row>
    <row r="188" customFormat="false" ht="12.75" hidden="false" customHeight="false" outlineLevel="1" collapsed="false">
      <c r="A188" s="206"/>
      <c r="B188" s="207"/>
      <c r="C188" s="210" t="s">
        <v>1409</v>
      </c>
      <c r="D188" s="211"/>
      <c r="E188" s="212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5"/>
      <c r="Z188" s="205"/>
      <c r="AA188" s="205"/>
      <c r="AB188" s="205"/>
      <c r="AC188" s="205"/>
      <c r="AD188" s="205"/>
      <c r="AE188" s="205"/>
      <c r="AF188" s="205"/>
      <c r="AG188" s="205" t="s">
        <v>220</v>
      </c>
      <c r="AH188" s="205" t="n">
        <v>0</v>
      </c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</row>
    <row r="189" customFormat="false" ht="12.75" hidden="false" customHeight="false" outlineLevel="1" collapsed="false">
      <c r="A189" s="206"/>
      <c r="B189" s="207"/>
      <c r="C189" s="210" t="s">
        <v>1410</v>
      </c>
      <c r="D189" s="211"/>
      <c r="E189" s="212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5"/>
      <c r="Z189" s="205"/>
      <c r="AA189" s="205"/>
      <c r="AB189" s="205"/>
      <c r="AC189" s="205"/>
      <c r="AD189" s="205"/>
      <c r="AE189" s="205"/>
      <c r="AF189" s="205"/>
      <c r="AG189" s="205" t="s">
        <v>220</v>
      </c>
      <c r="AH189" s="205" t="n">
        <v>0</v>
      </c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</row>
    <row r="190" customFormat="false" ht="12.75" hidden="false" customHeight="false" outlineLevel="1" collapsed="false">
      <c r="A190" s="206"/>
      <c r="B190" s="207"/>
      <c r="C190" s="210" t="s">
        <v>1411</v>
      </c>
      <c r="D190" s="211"/>
      <c r="E190" s="212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5"/>
      <c r="Z190" s="205"/>
      <c r="AA190" s="205"/>
      <c r="AB190" s="205"/>
      <c r="AC190" s="205"/>
      <c r="AD190" s="205"/>
      <c r="AE190" s="205"/>
      <c r="AF190" s="205"/>
      <c r="AG190" s="205" t="s">
        <v>220</v>
      </c>
      <c r="AH190" s="205" t="n">
        <v>0</v>
      </c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</row>
    <row r="191" customFormat="false" ht="12.75" hidden="false" customHeight="false" outlineLevel="1" collapsed="false">
      <c r="A191" s="206"/>
      <c r="B191" s="207"/>
      <c r="C191" s="210" t="s">
        <v>1412</v>
      </c>
      <c r="D191" s="211"/>
      <c r="E191" s="212" t="n">
        <v>24.77</v>
      </c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5"/>
      <c r="Z191" s="205"/>
      <c r="AA191" s="205"/>
      <c r="AB191" s="205"/>
      <c r="AC191" s="205"/>
      <c r="AD191" s="205"/>
      <c r="AE191" s="205"/>
      <c r="AF191" s="205"/>
      <c r="AG191" s="205" t="s">
        <v>220</v>
      </c>
      <c r="AH191" s="205" t="n">
        <v>0</v>
      </c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</row>
    <row r="192" customFormat="false" ht="12.75" hidden="false" customHeight="false" outlineLevel="1" collapsed="false">
      <c r="A192" s="196" t="n">
        <v>59</v>
      </c>
      <c r="B192" s="197" t="s">
        <v>1413</v>
      </c>
      <c r="C192" s="198" t="s">
        <v>1414</v>
      </c>
      <c r="D192" s="199" t="s">
        <v>211</v>
      </c>
      <c r="E192" s="200" t="n">
        <v>53.03808</v>
      </c>
      <c r="F192" s="201"/>
      <c r="G192" s="202" t="n">
        <f aca="false">ROUND(E192*F192,2)</f>
        <v>0</v>
      </c>
      <c r="H192" s="201"/>
      <c r="I192" s="202" t="n">
        <f aca="false">ROUND(E192*H192,2)</f>
        <v>0</v>
      </c>
      <c r="J192" s="201"/>
      <c r="K192" s="202" t="n">
        <f aca="false">ROUND(E192*J192,2)</f>
        <v>0</v>
      </c>
      <c r="L192" s="202" t="n">
        <v>21</v>
      </c>
      <c r="M192" s="202" t="n">
        <f aca="false">G192*(1+L192/100)</f>
        <v>0</v>
      </c>
      <c r="N192" s="202" t="n">
        <v>0.00311</v>
      </c>
      <c r="O192" s="202" t="n">
        <f aca="false">ROUND(E192*N192,2)</f>
        <v>0.16</v>
      </c>
      <c r="P192" s="202" t="n">
        <v>0</v>
      </c>
      <c r="Q192" s="202" t="n">
        <f aca="false">ROUND(E192*P192,2)</f>
        <v>0</v>
      </c>
      <c r="R192" s="202" t="s">
        <v>1038</v>
      </c>
      <c r="S192" s="202" t="s">
        <v>213</v>
      </c>
      <c r="T192" s="203" t="s">
        <v>213</v>
      </c>
      <c r="U192" s="204" t="n">
        <v>0</v>
      </c>
      <c r="V192" s="204" t="n">
        <f aca="false">ROUND(E192*U192,2)</f>
        <v>0</v>
      </c>
      <c r="W192" s="204"/>
      <c r="X192" s="204" t="s">
        <v>165</v>
      </c>
      <c r="Y192" s="205"/>
      <c r="Z192" s="205"/>
      <c r="AA192" s="205"/>
      <c r="AB192" s="205"/>
      <c r="AC192" s="205"/>
      <c r="AD192" s="205"/>
      <c r="AE192" s="205"/>
      <c r="AF192" s="205"/>
      <c r="AG192" s="205" t="s">
        <v>920</v>
      </c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</row>
    <row r="193" customFormat="false" ht="12.75" hidden="false" customHeight="false" outlineLevel="1" collapsed="false">
      <c r="A193" s="206"/>
      <c r="B193" s="207"/>
      <c r="C193" s="210" t="s">
        <v>1415</v>
      </c>
      <c r="D193" s="211"/>
      <c r="E193" s="212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5"/>
      <c r="Z193" s="205"/>
      <c r="AA193" s="205"/>
      <c r="AB193" s="205"/>
      <c r="AC193" s="205"/>
      <c r="AD193" s="205"/>
      <c r="AE193" s="205"/>
      <c r="AF193" s="205"/>
      <c r="AG193" s="205" t="s">
        <v>220</v>
      </c>
      <c r="AH193" s="205" t="n">
        <v>0</v>
      </c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</row>
    <row r="194" customFormat="false" ht="12.75" hidden="false" customHeight="false" outlineLevel="1" collapsed="false">
      <c r="A194" s="206"/>
      <c r="B194" s="207"/>
      <c r="C194" s="210" t="s">
        <v>1416</v>
      </c>
      <c r="D194" s="211"/>
      <c r="E194" s="212" t="n">
        <v>53.04</v>
      </c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5"/>
      <c r="Z194" s="205"/>
      <c r="AA194" s="205"/>
      <c r="AB194" s="205"/>
      <c r="AC194" s="205"/>
      <c r="AD194" s="205"/>
      <c r="AE194" s="205"/>
      <c r="AF194" s="205"/>
      <c r="AG194" s="205" t="s">
        <v>220</v>
      </c>
      <c r="AH194" s="205" t="n">
        <v>0</v>
      </c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</row>
    <row r="195" customFormat="false" ht="22.5" hidden="false" customHeight="false" outlineLevel="1" collapsed="false">
      <c r="A195" s="214" t="n">
        <v>60</v>
      </c>
      <c r="B195" s="215" t="s">
        <v>1417</v>
      </c>
      <c r="C195" s="216" t="s">
        <v>1418</v>
      </c>
      <c r="D195" s="217" t="s">
        <v>294</v>
      </c>
      <c r="E195" s="218" t="n">
        <v>889.76</v>
      </c>
      <c r="F195" s="219"/>
      <c r="G195" s="220" t="n">
        <f aca="false">ROUND(E195*F195,2)</f>
        <v>0</v>
      </c>
      <c r="H195" s="219"/>
      <c r="I195" s="220" t="n">
        <f aca="false">ROUND(E195*H195,2)</f>
        <v>0</v>
      </c>
      <c r="J195" s="219"/>
      <c r="K195" s="220" t="n">
        <f aca="false">ROUND(E195*J195,2)</f>
        <v>0</v>
      </c>
      <c r="L195" s="220" t="n">
        <v>21</v>
      </c>
      <c r="M195" s="220" t="n">
        <f aca="false">G195*(1+L195/100)</f>
        <v>0</v>
      </c>
      <c r="N195" s="220" t="n">
        <v>0.01296</v>
      </c>
      <c r="O195" s="220" t="n">
        <f aca="false">ROUND(E195*N195,2)</f>
        <v>11.53</v>
      </c>
      <c r="P195" s="220" t="n">
        <v>0</v>
      </c>
      <c r="Q195" s="220" t="n">
        <f aca="false">ROUND(E195*P195,2)</f>
        <v>0</v>
      </c>
      <c r="R195" s="220" t="s">
        <v>1038</v>
      </c>
      <c r="S195" s="220" t="s">
        <v>213</v>
      </c>
      <c r="T195" s="221" t="s">
        <v>213</v>
      </c>
      <c r="U195" s="204" t="n">
        <v>0.281</v>
      </c>
      <c r="V195" s="204" t="n">
        <f aca="false">ROUND(E195*U195,2)</f>
        <v>250.02</v>
      </c>
      <c r="W195" s="204"/>
      <c r="X195" s="204" t="s">
        <v>165</v>
      </c>
      <c r="Y195" s="205"/>
      <c r="Z195" s="205"/>
      <c r="AA195" s="205"/>
      <c r="AB195" s="205"/>
      <c r="AC195" s="205"/>
      <c r="AD195" s="205"/>
      <c r="AE195" s="205"/>
      <c r="AF195" s="205"/>
      <c r="AG195" s="205" t="s">
        <v>920</v>
      </c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</row>
    <row r="196" customFormat="false" ht="22.5" hidden="false" customHeight="false" outlineLevel="1" collapsed="false">
      <c r="A196" s="196" t="n">
        <v>61</v>
      </c>
      <c r="B196" s="197" t="s">
        <v>1419</v>
      </c>
      <c r="C196" s="198" t="s">
        <v>1420</v>
      </c>
      <c r="D196" s="199" t="s">
        <v>294</v>
      </c>
      <c r="E196" s="200" t="n">
        <v>889.76</v>
      </c>
      <c r="F196" s="201"/>
      <c r="G196" s="202" t="n">
        <f aca="false">ROUND(E196*F196,2)</f>
        <v>0</v>
      </c>
      <c r="H196" s="201"/>
      <c r="I196" s="202" t="n">
        <f aca="false">ROUND(E196*H196,2)</f>
        <v>0</v>
      </c>
      <c r="J196" s="201"/>
      <c r="K196" s="202" t="n">
        <f aca="false">ROUND(E196*J196,2)</f>
        <v>0</v>
      </c>
      <c r="L196" s="202" t="n">
        <v>21</v>
      </c>
      <c r="M196" s="202" t="n">
        <f aca="false">G196*(1+L196/100)</f>
        <v>0</v>
      </c>
      <c r="N196" s="202" t="n">
        <v>0.01782</v>
      </c>
      <c r="O196" s="202" t="n">
        <f aca="false">ROUND(E196*N196,2)</f>
        <v>15.86</v>
      </c>
      <c r="P196" s="202" t="n">
        <v>0</v>
      </c>
      <c r="Q196" s="202" t="n">
        <f aca="false">ROUND(E196*P196,2)</f>
        <v>0</v>
      </c>
      <c r="R196" s="202" t="s">
        <v>1038</v>
      </c>
      <c r="S196" s="202" t="s">
        <v>213</v>
      </c>
      <c r="T196" s="203" t="s">
        <v>213</v>
      </c>
      <c r="U196" s="204" t="n">
        <v>0.281</v>
      </c>
      <c r="V196" s="204" t="n">
        <f aca="false">ROUND(E196*U196,2)</f>
        <v>250.02</v>
      </c>
      <c r="W196" s="204"/>
      <c r="X196" s="204" t="s">
        <v>165</v>
      </c>
      <c r="Y196" s="205"/>
      <c r="Z196" s="205"/>
      <c r="AA196" s="205"/>
      <c r="AB196" s="205"/>
      <c r="AC196" s="205"/>
      <c r="AD196" s="205"/>
      <c r="AE196" s="205"/>
      <c r="AF196" s="205"/>
      <c r="AG196" s="205" t="s">
        <v>920</v>
      </c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</row>
    <row r="197" customFormat="false" ht="12.75" hidden="false" customHeight="false" outlineLevel="1" collapsed="false">
      <c r="A197" s="206"/>
      <c r="B197" s="207"/>
      <c r="C197" s="210" t="s">
        <v>1421</v>
      </c>
      <c r="D197" s="211"/>
      <c r="E197" s="212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5"/>
      <c r="Z197" s="205"/>
      <c r="AA197" s="205"/>
      <c r="AB197" s="205"/>
      <c r="AC197" s="205"/>
      <c r="AD197" s="205"/>
      <c r="AE197" s="205"/>
      <c r="AF197" s="205"/>
      <c r="AG197" s="205" t="s">
        <v>220</v>
      </c>
      <c r="AH197" s="205" t="n">
        <v>0</v>
      </c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</row>
    <row r="198" customFormat="false" ht="12.75" hidden="false" customHeight="false" outlineLevel="1" collapsed="false">
      <c r="A198" s="206"/>
      <c r="B198" s="207"/>
      <c r="C198" s="210" t="s">
        <v>1374</v>
      </c>
      <c r="D198" s="211"/>
      <c r="E198" s="212" t="n">
        <v>889.76</v>
      </c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5"/>
      <c r="Z198" s="205"/>
      <c r="AA198" s="205"/>
      <c r="AB198" s="205"/>
      <c r="AC198" s="205"/>
      <c r="AD198" s="205"/>
      <c r="AE198" s="205"/>
      <c r="AF198" s="205"/>
      <c r="AG198" s="205" t="s">
        <v>220</v>
      </c>
      <c r="AH198" s="205" t="n">
        <v>0</v>
      </c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</row>
    <row r="199" customFormat="false" ht="22.5" hidden="false" customHeight="false" outlineLevel="1" collapsed="false">
      <c r="A199" s="196" t="n">
        <v>62</v>
      </c>
      <c r="B199" s="197" t="s">
        <v>1422</v>
      </c>
      <c r="C199" s="198" t="s">
        <v>1423</v>
      </c>
      <c r="D199" s="199" t="s">
        <v>294</v>
      </c>
      <c r="E199" s="200" t="n">
        <v>889.76</v>
      </c>
      <c r="F199" s="201"/>
      <c r="G199" s="202" t="n">
        <f aca="false">ROUND(E199*F199,2)</f>
        <v>0</v>
      </c>
      <c r="H199" s="201"/>
      <c r="I199" s="202" t="n">
        <f aca="false">ROUND(E199*H199,2)</f>
        <v>0</v>
      </c>
      <c r="J199" s="201"/>
      <c r="K199" s="202" t="n">
        <f aca="false">ROUND(E199*J199,2)</f>
        <v>0</v>
      </c>
      <c r="L199" s="202" t="n">
        <v>21</v>
      </c>
      <c r="M199" s="202" t="n">
        <f aca="false">G199*(1+L199/100)</f>
        <v>0</v>
      </c>
      <c r="N199" s="202" t="n">
        <v>0.00356</v>
      </c>
      <c r="O199" s="202" t="n">
        <f aca="false">ROUND(E199*N199,2)</f>
        <v>3.17</v>
      </c>
      <c r="P199" s="202" t="n">
        <v>0</v>
      </c>
      <c r="Q199" s="202" t="n">
        <f aca="false">ROUND(E199*P199,2)</f>
        <v>0</v>
      </c>
      <c r="R199" s="202" t="s">
        <v>1038</v>
      </c>
      <c r="S199" s="202" t="s">
        <v>213</v>
      </c>
      <c r="T199" s="203" t="s">
        <v>213</v>
      </c>
      <c r="U199" s="204" t="n">
        <v>0.299</v>
      </c>
      <c r="V199" s="204" t="n">
        <f aca="false">ROUND(E199*U199,2)</f>
        <v>266.04</v>
      </c>
      <c r="W199" s="204"/>
      <c r="X199" s="204" t="s">
        <v>165</v>
      </c>
      <c r="Y199" s="205"/>
      <c r="Z199" s="205"/>
      <c r="AA199" s="205"/>
      <c r="AB199" s="205"/>
      <c r="AC199" s="205"/>
      <c r="AD199" s="205"/>
      <c r="AE199" s="205"/>
      <c r="AF199" s="205"/>
      <c r="AG199" s="205" t="s">
        <v>920</v>
      </c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</row>
    <row r="200" customFormat="false" ht="12.75" hidden="false" customHeight="false" outlineLevel="1" collapsed="false">
      <c r="A200" s="206"/>
      <c r="B200" s="207"/>
      <c r="C200" s="210" t="s">
        <v>1424</v>
      </c>
      <c r="D200" s="211"/>
      <c r="E200" s="212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5"/>
      <c r="Z200" s="205"/>
      <c r="AA200" s="205"/>
      <c r="AB200" s="205"/>
      <c r="AC200" s="205"/>
      <c r="AD200" s="205"/>
      <c r="AE200" s="205"/>
      <c r="AF200" s="205"/>
      <c r="AG200" s="205" t="s">
        <v>220</v>
      </c>
      <c r="AH200" s="205" t="n">
        <v>0</v>
      </c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</row>
    <row r="201" customFormat="false" ht="12.75" hidden="false" customHeight="false" outlineLevel="1" collapsed="false">
      <c r="A201" s="206"/>
      <c r="B201" s="207"/>
      <c r="C201" s="210" t="s">
        <v>1374</v>
      </c>
      <c r="D201" s="211"/>
      <c r="E201" s="212" t="n">
        <v>889.76</v>
      </c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5"/>
      <c r="Z201" s="205"/>
      <c r="AA201" s="205"/>
      <c r="AB201" s="205"/>
      <c r="AC201" s="205"/>
      <c r="AD201" s="205"/>
      <c r="AE201" s="205"/>
      <c r="AF201" s="205"/>
      <c r="AG201" s="205" t="s">
        <v>220</v>
      </c>
      <c r="AH201" s="205" t="n">
        <v>0</v>
      </c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</row>
    <row r="202" customFormat="false" ht="12.75" hidden="false" customHeight="false" outlineLevel="1" collapsed="false">
      <c r="A202" s="196" t="n">
        <v>63</v>
      </c>
      <c r="B202" s="197" t="s">
        <v>1425</v>
      </c>
      <c r="C202" s="198" t="s">
        <v>1426</v>
      </c>
      <c r="D202" s="199" t="s">
        <v>211</v>
      </c>
      <c r="E202" s="200" t="n">
        <v>39.86125</v>
      </c>
      <c r="F202" s="201"/>
      <c r="G202" s="202" t="n">
        <f aca="false">ROUND(E202*F202,2)</f>
        <v>0</v>
      </c>
      <c r="H202" s="201"/>
      <c r="I202" s="202" t="n">
        <f aca="false">ROUND(E202*H202,2)</f>
        <v>0</v>
      </c>
      <c r="J202" s="201"/>
      <c r="K202" s="202" t="n">
        <f aca="false">ROUND(E202*J202,2)</f>
        <v>0</v>
      </c>
      <c r="L202" s="202" t="n">
        <v>21</v>
      </c>
      <c r="M202" s="202" t="n">
        <f aca="false">G202*(1+L202/100)</f>
        <v>0</v>
      </c>
      <c r="N202" s="202" t="n">
        <v>0.00295</v>
      </c>
      <c r="O202" s="202" t="n">
        <f aca="false">ROUND(E202*N202,2)</f>
        <v>0.12</v>
      </c>
      <c r="P202" s="202" t="n">
        <v>0</v>
      </c>
      <c r="Q202" s="202" t="n">
        <f aca="false">ROUND(E202*P202,2)</f>
        <v>0</v>
      </c>
      <c r="R202" s="202" t="s">
        <v>1038</v>
      </c>
      <c r="S202" s="202" t="s">
        <v>213</v>
      </c>
      <c r="T202" s="203" t="s">
        <v>213</v>
      </c>
      <c r="U202" s="204" t="n">
        <v>0</v>
      </c>
      <c r="V202" s="204" t="n">
        <f aca="false">ROUND(E202*U202,2)</f>
        <v>0</v>
      </c>
      <c r="W202" s="204"/>
      <c r="X202" s="204" t="s">
        <v>165</v>
      </c>
      <c r="Y202" s="205"/>
      <c r="Z202" s="205"/>
      <c r="AA202" s="205"/>
      <c r="AB202" s="205"/>
      <c r="AC202" s="205"/>
      <c r="AD202" s="205"/>
      <c r="AE202" s="205"/>
      <c r="AF202" s="205"/>
      <c r="AG202" s="205" t="s">
        <v>920</v>
      </c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</row>
    <row r="203" customFormat="false" ht="12.75" hidden="false" customHeight="false" outlineLevel="1" collapsed="false">
      <c r="A203" s="206"/>
      <c r="B203" s="207"/>
      <c r="C203" s="210" t="s">
        <v>1427</v>
      </c>
      <c r="D203" s="211"/>
      <c r="E203" s="212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5"/>
      <c r="Z203" s="205"/>
      <c r="AA203" s="205"/>
      <c r="AB203" s="205"/>
      <c r="AC203" s="205"/>
      <c r="AD203" s="205"/>
      <c r="AE203" s="205"/>
      <c r="AF203" s="205"/>
      <c r="AG203" s="205" t="s">
        <v>220</v>
      </c>
      <c r="AH203" s="205" t="n">
        <v>0</v>
      </c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</row>
    <row r="204" customFormat="false" ht="12.75" hidden="false" customHeight="false" outlineLevel="1" collapsed="false">
      <c r="A204" s="206"/>
      <c r="B204" s="207"/>
      <c r="C204" s="210" t="s">
        <v>1428</v>
      </c>
      <c r="D204" s="211"/>
      <c r="E204" s="212" t="n">
        <v>39.86</v>
      </c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5"/>
      <c r="Z204" s="205"/>
      <c r="AA204" s="205"/>
      <c r="AB204" s="205"/>
      <c r="AC204" s="205"/>
      <c r="AD204" s="205"/>
      <c r="AE204" s="205"/>
      <c r="AF204" s="205"/>
      <c r="AG204" s="205" t="s">
        <v>220</v>
      </c>
      <c r="AH204" s="205" t="n">
        <v>0</v>
      </c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</row>
    <row r="205" customFormat="false" ht="22.5" hidden="false" customHeight="false" outlineLevel="1" collapsed="false">
      <c r="A205" s="196" t="n">
        <v>64</v>
      </c>
      <c r="B205" s="197" t="s">
        <v>1429</v>
      </c>
      <c r="C205" s="198" t="s">
        <v>1430</v>
      </c>
      <c r="D205" s="199" t="s">
        <v>294</v>
      </c>
      <c r="E205" s="200" t="n">
        <v>978.736</v>
      </c>
      <c r="F205" s="201"/>
      <c r="G205" s="202" t="n">
        <f aca="false">ROUND(E205*F205,2)</f>
        <v>0</v>
      </c>
      <c r="H205" s="201"/>
      <c r="I205" s="202" t="n">
        <f aca="false">ROUND(E205*H205,2)</f>
        <v>0</v>
      </c>
      <c r="J205" s="201"/>
      <c r="K205" s="202" t="n">
        <f aca="false">ROUND(E205*J205,2)</f>
        <v>0</v>
      </c>
      <c r="L205" s="202" t="n">
        <v>21</v>
      </c>
      <c r="M205" s="202" t="n">
        <f aca="false">G205*(1+L205/100)</f>
        <v>0</v>
      </c>
      <c r="N205" s="202" t="n">
        <v>0.0002</v>
      </c>
      <c r="O205" s="202" t="n">
        <f aca="false">ROUND(E205*N205,2)</f>
        <v>0.2</v>
      </c>
      <c r="P205" s="202" t="n">
        <v>0</v>
      </c>
      <c r="Q205" s="202" t="n">
        <f aca="false">ROUND(E205*P205,2)</f>
        <v>0</v>
      </c>
      <c r="R205" s="202" t="s">
        <v>423</v>
      </c>
      <c r="S205" s="202" t="s">
        <v>213</v>
      </c>
      <c r="T205" s="203" t="s">
        <v>213</v>
      </c>
      <c r="U205" s="204" t="n">
        <v>0</v>
      </c>
      <c r="V205" s="204" t="n">
        <f aca="false">ROUND(E205*U205,2)</f>
        <v>0</v>
      </c>
      <c r="W205" s="204"/>
      <c r="X205" s="204" t="s">
        <v>424</v>
      </c>
      <c r="Y205" s="205"/>
      <c r="Z205" s="205"/>
      <c r="AA205" s="205"/>
      <c r="AB205" s="205"/>
      <c r="AC205" s="205"/>
      <c r="AD205" s="205"/>
      <c r="AE205" s="205"/>
      <c r="AF205" s="205"/>
      <c r="AG205" s="205" t="s">
        <v>425</v>
      </c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</row>
    <row r="206" customFormat="false" ht="12.75" hidden="false" customHeight="false" outlineLevel="1" collapsed="false">
      <c r="A206" s="206"/>
      <c r="B206" s="207"/>
      <c r="C206" s="210" t="s">
        <v>1431</v>
      </c>
      <c r="D206" s="211"/>
      <c r="E206" s="212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5"/>
      <c r="Z206" s="205"/>
      <c r="AA206" s="205"/>
      <c r="AB206" s="205"/>
      <c r="AC206" s="205"/>
      <c r="AD206" s="205"/>
      <c r="AE206" s="205"/>
      <c r="AF206" s="205"/>
      <c r="AG206" s="205" t="s">
        <v>220</v>
      </c>
      <c r="AH206" s="205" t="n">
        <v>0</v>
      </c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</row>
    <row r="207" customFormat="false" ht="12.75" hidden="false" customHeight="false" outlineLevel="1" collapsed="false">
      <c r="A207" s="206"/>
      <c r="B207" s="207"/>
      <c r="C207" s="210" t="s">
        <v>1432</v>
      </c>
      <c r="D207" s="211"/>
      <c r="E207" s="212" t="n">
        <v>978.74</v>
      </c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5"/>
      <c r="Z207" s="205"/>
      <c r="AA207" s="205"/>
      <c r="AB207" s="205"/>
      <c r="AC207" s="205"/>
      <c r="AD207" s="205"/>
      <c r="AE207" s="205"/>
      <c r="AF207" s="205"/>
      <c r="AG207" s="205" t="s">
        <v>220</v>
      </c>
      <c r="AH207" s="205" t="n">
        <v>0</v>
      </c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</row>
    <row r="208" customFormat="false" ht="12.75" hidden="false" customHeight="false" outlineLevel="1" collapsed="false">
      <c r="A208" s="196" t="n">
        <v>65</v>
      </c>
      <c r="B208" s="197" t="s">
        <v>1036</v>
      </c>
      <c r="C208" s="198" t="s">
        <v>1037</v>
      </c>
      <c r="D208" s="199" t="s">
        <v>261</v>
      </c>
      <c r="E208" s="200" t="n">
        <v>73.00093</v>
      </c>
      <c r="F208" s="201"/>
      <c r="G208" s="202" t="n">
        <f aca="false">ROUND(E208*F208,2)</f>
        <v>0</v>
      </c>
      <c r="H208" s="201"/>
      <c r="I208" s="202" t="n">
        <f aca="false">ROUND(E208*H208,2)</f>
        <v>0</v>
      </c>
      <c r="J208" s="201"/>
      <c r="K208" s="202" t="n">
        <f aca="false">ROUND(E208*J208,2)</f>
        <v>0</v>
      </c>
      <c r="L208" s="202" t="n">
        <v>21</v>
      </c>
      <c r="M208" s="202" t="n">
        <f aca="false">G208*(1+L208/100)</f>
        <v>0</v>
      </c>
      <c r="N208" s="202" t="n">
        <v>0</v>
      </c>
      <c r="O208" s="202" t="n">
        <f aca="false">ROUND(E208*N208,2)</f>
        <v>0</v>
      </c>
      <c r="P208" s="202" t="n">
        <v>0</v>
      </c>
      <c r="Q208" s="202" t="n">
        <f aca="false">ROUND(E208*P208,2)</f>
        <v>0</v>
      </c>
      <c r="R208" s="202" t="s">
        <v>1038</v>
      </c>
      <c r="S208" s="202" t="s">
        <v>213</v>
      </c>
      <c r="T208" s="203" t="s">
        <v>213</v>
      </c>
      <c r="U208" s="204" t="n">
        <v>1.863</v>
      </c>
      <c r="V208" s="204" t="n">
        <f aca="false">ROUND(E208*U208,2)</f>
        <v>136</v>
      </c>
      <c r="W208" s="204"/>
      <c r="X208" s="204" t="s">
        <v>905</v>
      </c>
      <c r="Y208" s="205"/>
      <c r="Z208" s="205"/>
      <c r="AA208" s="205"/>
      <c r="AB208" s="205"/>
      <c r="AC208" s="205"/>
      <c r="AD208" s="205"/>
      <c r="AE208" s="205"/>
      <c r="AF208" s="205"/>
      <c r="AG208" s="205" t="s">
        <v>906</v>
      </c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</row>
    <row r="209" customFormat="false" ht="12.75" hidden="false" customHeight="true" outlineLevel="1" collapsed="false">
      <c r="A209" s="206"/>
      <c r="B209" s="207"/>
      <c r="C209" s="208" t="s">
        <v>984</v>
      </c>
      <c r="D209" s="208"/>
      <c r="E209" s="208"/>
      <c r="F209" s="208"/>
      <c r="G209" s="208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5"/>
      <c r="Z209" s="205"/>
      <c r="AA209" s="205"/>
      <c r="AB209" s="205"/>
      <c r="AC209" s="205"/>
      <c r="AD209" s="205"/>
      <c r="AE209" s="205"/>
      <c r="AF209" s="205"/>
      <c r="AG209" s="205" t="s">
        <v>216</v>
      </c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</row>
    <row r="210" customFormat="false" ht="12.75" hidden="false" customHeight="false" outlineLevel="0" collapsed="false">
      <c r="A210" s="188" t="s">
        <v>207</v>
      </c>
      <c r="B210" s="189" t="s">
        <v>123</v>
      </c>
      <c r="C210" s="190" t="s">
        <v>124</v>
      </c>
      <c r="D210" s="191"/>
      <c r="E210" s="192"/>
      <c r="F210" s="193"/>
      <c r="G210" s="193" t="n">
        <f aca="false">SUMIF(AG211:AG222,"&lt;&gt;NOR",G211:G222)</f>
        <v>0</v>
      </c>
      <c r="H210" s="193"/>
      <c r="I210" s="193" t="n">
        <f aca="false">SUM(I211:I222)</f>
        <v>0</v>
      </c>
      <c r="J210" s="193"/>
      <c r="K210" s="193" t="n">
        <f aca="false">SUM(K211:K222)</f>
        <v>0</v>
      </c>
      <c r="L210" s="193"/>
      <c r="M210" s="193" t="n">
        <f aca="false">SUM(M211:M222)</f>
        <v>0</v>
      </c>
      <c r="N210" s="193"/>
      <c r="O210" s="193" t="n">
        <f aca="false">SUM(O211:O222)</f>
        <v>1.33</v>
      </c>
      <c r="P210" s="193"/>
      <c r="Q210" s="193" t="n">
        <f aca="false">SUM(Q211:Q222)</f>
        <v>1.67</v>
      </c>
      <c r="R210" s="193"/>
      <c r="S210" s="193"/>
      <c r="T210" s="194"/>
      <c r="U210" s="195"/>
      <c r="V210" s="195" t="n">
        <f aca="false">SUM(V211:V222)</f>
        <v>188.43</v>
      </c>
      <c r="W210" s="195"/>
      <c r="X210" s="195"/>
      <c r="AG210" s="0" t="s">
        <v>208</v>
      </c>
    </row>
    <row r="211" customFormat="false" ht="33.75" hidden="false" customHeight="false" outlineLevel="1" collapsed="false">
      <c r="A211" s="214" t="n">
        <v>66</v>
      </c>
      <c r="B211" s="215" t="s">
        <v>1044</v>
      </c>
      <c r="C211" s="216" t="s">
        <v>1045</v>
      </c>
      <c r="D211" s="217" t="s">
        <v>380</v>
      </c>
      <c r="E211" s="218" t="n">
        <v>193.5</v>
      </c>
      <c r="F211" s="219"/>
      <c r="G211" s="220" t="n">
        <f aca="false">ROUND(E211*F211,2)</f>
        <v>0</v>
      </c>
      <c r="H211" s="219"/>
      <c r="I211" s="220" t="n">
        <f aca="false">ROUND(E211*H211,2)</f>
        <v>0</v>
      </c>
      <c r="J211" s="219"/>
      <c r="K211" s="220" t="n">
        <f aca="false">ROUND(E211*J211,2)</f>
        <v>0</v>
      </c>
      <c r="L211" s="220" t="n">
        <v>21</v>
      </c>
      <c r="M211" s="220" t="n">
        <f aca="false">G211*(1+L211/100)</f>
        <v>0</v>
      </c>
      <c r="N211" s="220" t="n">
        <v>0.0018</v>
      </c>
      <c r="O211" s="220" t="n">
        <f aca="false">ROUND(E211*N211,2)</f>
        <v>0.35</v>
      </c>
      <c r="P211" s="220" t="n">
        <v>0</v>
      </c>
      <c r="Q211" s="220" t="n">
        <f aca="false">ROUND(E211*P211,2)</f>
        <v>0</v>
      </c>
      <c r="R211" s="220" t="s">
        <v>1041</v>
      </c>
      <c r="S211" s="220" t="s">
        <v>213</v>
      </c>
      <c r="T211" s="221" t="s">
        <v>213</v>
      </c>
      <c r="U211" s="204" t="n">
        <v>0.15755</v>
      </c>
      <c r="V211" s="204" t="n">
        <f aca="false">ROUND(E211*U211,2)</f>
        <v>30.49</v>
      </c>
      <c r="W211" s="204"/>
      <c r="X211" s="204" t="s">
        <v>165</v>
      </c>
      <c r="Y211" s="205"/>
      <c r="Z211" s="205"/>
      <c r="AA211" s="205"/>
      <c r="AB211" s="205"/>
      <c r="AC211" s="205"/>
      <c r="AD211" s="205"/>
      <c r="AE211" s="205"/>
      <c r="AF211" s="205"/>
      <c r="AG211" s="205" t="s">
        <v>920</v>
      </c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</row>
    <row r="212" customFormat="false" ht="33.75" hidden="false" customHeight="false" outlineLevel="1" collapsed="false">
      <c r="A212" s="214" t="n">
        <v>67</v>
      </c>
      <c r="B212" s="215" t="s">
        <v>1056</v>
      </c>
      <c r="C212" s="216" t="s">
        <v>1057</v>
      </c>
      <c r="D212" s="217" t="s">
        <v>380</v>
      </c>
      <c r="E212" s="218" t="n">
        <v>193.5</v>
      </c>
      <c r="F212" s="219"/>
      <c r="G212" s="220" t="n">
        <f aca="false">ROUND(E212*F212,2)</f>
        <v>0</v>
      </c>
      <c r="H212" s="219"/>
      <c r="I212" s="220" t="n">
        <f aca="false">ROUND(E212*H212,2)</f>
        <v>0</v>
      </c>
      <c r="J212" s="219"/>
      <c r="K212" s="220" t="n">
        <f aca="false">ROUND(E212*J212,2)</f>
        <v>0</v>
      </c>
      <c r="L212" s="220" t="n">
        <v>21</v>
      </c>
      <c r="M212" s="220" t="n">
        <f aca="false">G212*(1+L212/100)</f>
        <v>0</v>
      </c>
      <c r="N212" s="220" t="n">
        <v>0.00436</v>
      </c>
      <c r="O212" s="220" t="n">
        <f aca="false">ROUND(E212*N212,2)</f>
        <v>0.84</v>
      </c>
      <c r="P212" s="220" t="n">
        <v>0</v>
      </c>
      <c r="Q212" s="220" t="n">
        <f aca="false">ROUND(E212*P212,2)</f>
        <v>0</v>
      </c>
      <c r="R212" s="220" t="s">
        <v>1041</v>
      </c>
      <c r="S212" s="220" t="s">
        <v>213</v>
      </c>
      <c r="T212" s="221" t="s">
        <v>213</v>
      </c>
      <c r="U212" s="204" t="n">
        <v>0.5152</v>
      </c>
      <c r="V212" s="204" t="n">
        <f aca="false">ROUND(E212*U212,2)</f>
        <v>99.69</v>
      </c>
      <c r="W212" s="204"/>
      <c r="X212" s="204" t="s">
        <v>165</v>
      </c>
      <c r="Y212" s="205"/>
      <c r="Z212" s="205"/>
      <c r="AA212" s="205"/>
      <c r="AB212" s="205"/>
      <c r="AC212" s="205"/>
      <c r="AD212" s="205"/>
      <c r="AE212" s="205"/>
      <c r="AF212" s="205"/>
      <c r="AG212" s="205" t="s">
        <v>920</v>
      </c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</row>
    <row r="213" customFormat="false" ht="22.5" hidden="false" customHeight="false" outlineLevel="1" collapsed="false">
      <c r="A213" s="214" t="n">
        <v>68</v>
      </c>
      <c r="B213" s="215" t="s">
        <v>1058</v>
      </c>
      <c r="C213" s="216" t="s">
        <v>1059</v>
      </c>
      <c r="D213" s="217" t="s">
        <v>380</v>
      </c>
      <c r="E213" s="218" t="n">
        <v>34.4</v>
      </c>
      <c r="F213" s="219"/>
      <c r="G213" s="220" t="n">
        <f aca="false">ROUND(E213*F213,2)</f>
        <v>0</v>
      </c>
      <c r="H213" s="219"/>
      <c r="I213" s="220" t="n">
        <f aca="false">ROUND(E213*H213,2)</f>
        <v>0</v>
      </c>
      <c r="J213" s="219"/>
      <c r="K213" s="220" t="n">
        <f aca="false">ROUND(E213*J213,2)</f>
        <v>0</v>
      </c>
      <c r="L213" s="220" t="n">
        <v>21</v>
      </c>
      <c r="M213" s="220" t="n">
        <f aca="false">G213*(1+L213/100)</f>
        <v>0</v>
      </c>
      <c r="N213" s="220" t="n">
        <v>0.00409</v>
      </c>
      <c r="O213" s="220" t="n">
        <f aca="false">ROUND(E213*N213,2)</f>
        <v>0.14</v>
      </c>
      <c r="P213" s="220" t="n">
        <v>0</v>
      </c>
      <c r="Q213" s="220" t="n">
        <f aca="false">ROUND(E213*P213,2)</f>
        <v>0</v>
      </c>
      <c r="R213" s="220" t="s">
        <v>1041</v>
      </c>
      <c r="S213" s="220" t="s">
        <v>213</v>
      </c>
      <c r="T213" s="221" t="s">
        <v>213</v>
      </c>
      <c r="U213" s="204" t="n">
        <v>0.33005</v>
      </c>
      <c r="V213" s="204" t="n">
        <f aca="false">ROUND(E213*U213,2)</f>
        <v>11.35</v>
      </c>
      <c r="W213" s="204"/>
      <c r="X213" s="204" t="s">
        <v>165</v>
      </c>
      <c r="Y213" s="205"/>
      <c r="Z213" s="205"/>
      <c r="AA213" s="205"/>
      <c r="AB213" s="205"/>
      <c r="AC213" s="205"/>
      <c r="AD213" s="205"/>
      <c r="AE213" s="205"/>
      <c r="AF213" s="205"/>
      <c r="AG213" s="205" t="s">
        <v>920</v>
      </c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</row>
    <row r="214" customFormat="false" ht="22.5" hidden="false" customHeight="false" outlineLevel="1" collapsed="false">
      <c r="A214" s="214" t="n">
        <v>69</v>
      </c>
      <c r="B214" s="215" t="s">
        <v>1433</v>
      </c>
      <c r="C214" s="216" t="s">
        <v>1434</v>
      </c>
      <c r="D214" s="217" t="s">
        <v>380</v>
      </c>
      <c r="E214" s="218" t="n">
        <v>193.5</v>
      </c>
      <c r="F214" s="219"/>
      <c r="G214" s="220" t="n">
        <f aca="false">ROUND(E214*F214,2)</f>
        <v>0</v>
      </c>
      <c r="H214" s="219"/>
      <c r="I214" s="220" t="n">
        <f aca="false">ROUND(E214*H214,2)</f>
        <v>0</v>
      </c>
      <c r="J214" s="219"/>
      <c r="K214" s="220" t="n">
        <f aca="false">ROUND(E214*J214,2)</f>
        <v>0</v>
      </c>
      <c r="L214" s="220" t="n">
        <v>21</v>
      </c>
      <c r="M214" s="220" t="n">
        <f aca="false">G214*(1+L214/100)</f>
        <v>0</v>
      </c>
      <c r="N214" s="220" t="n">
        <v>0</v>
      </c>
      <c r="O214" s="220" t="n">
        <f aca="false">ROUND(E214*N214,2)</f>
        <v>0</v>
      </c>
      <c r="P214" s="220" t="n">
        <v>0.00384</v>
      </c>
      <c r="Q214" s="220" t="n">
        <f aca="false">ROUND(E214*P214,2)</f>
        <v>0.74</v>
      </c>
      <c r="R214" s="220" t="s">
        <v>1041</v>
      </c>
      <c r="S214" s="220" t="s">
        <v>213</v>
      </c>
      <c r="T214" s="221" t="s">
        <v>213</v>
      </c>
      <c r="U214" s="204" t="n">
        <v>0.07935</v>
      </c>
      <c r="V214" s="204" t="n">
        <f aca="false">ROUND(E214*U214,2)</f>
        <v>15.35</v>
      </c>
      <c r="W214" s="204"/>
      <c r="X214" s="204" t="s">
        <v>165</v>
      </c>
      <c r="Y214" s="205"/>
      <c r="Z214" s="205"/>
      <c r="AA214" s="205"/>
      <c r="AB214" s="205"/>
      <c r="AC214" s="205"/>
      <c r="AD214" s="205"/>
      <c r="AE214" s="205"/>
      <c r="AF214" s="205"/>
      <c r="AG214" s="205" t="s">
        <v>920</v>
      </c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</row>
    <row r="215" customFormat="false" ht="12.75" hidden="false" customHeight="false" outlineLevel="1" collapsed="false">
      <c r="A215" s="196" t="n">
        <v>70</v>
      </c>
      <c r="B215" s="197" t="s">
        <v>1067</v>
      </c>
      <c r="C215" s="198" t="s">
        <v>1068</v>
      </c>
      <c r="D215" s="199" t="s">
        <v>380</v>
      </c>
      <c r="E215" s="200" t="n">
        <v>193.5</v>
      </c>
      <c r="F215" s="201"/>
      <c r="G215" s="202" t="n">
        <f aca="false">ROUND(E215*F215,2)</f>
        <v>0</v>
      </c>
      <c r="H215" s="201"/>
      <c r="I215" s="202" t="n">
        <f aca="false">ROUND(E215*H215,2)</f>
        <v>0</v>
      </c>
      <c r="J215" s="201"/>
      <c r="K215" s="202" t="n">
        <f aca="false">ROUND(E215*J215,2)</f>
        <v>0</v>
      </c>
      <c r="L215" s="202" t="n">
        <v>21</v>
      </c>
      <c r="M215" s="202" t="n">
        <f aca="false">G215*(1+L215/100)</f>
        <v>0</v>
      </c>
      <c r="N215" s="202" t="n">
        <v>0</v>
      </c>
      <c r="O215" s="202" t="n">
        <f aca="false">ROUND(E215*N215,2)</f>
        <v>0</v>
      </c>
      <c r="P215" s="202" t="n">
        <v>0.00424</v>
      </c>
      <c r="Q215" s="202" t="n">
        <f aca="false">ROUND(E215*P215,2)</f>
        <v>0.82</v>
      </c>
      <c r="R215" s="202" t="s">
        <v>1041</v>
      </c>
      <c r="S215" s="202" t="s">
        <v>213</v>
      </c>
      <c r="T215" s="203" t="s">
        <v>213</v>
      </c>
      <c r="U215" s="204" t="n">
        <v>0.1196</v>
      </c>
      <c r="V215" s="204" t="n">
        <f aca="false">ROUND(E215*U215,2)</f>
        <v>23.14</v>
      </c>
      <c r="W215" s="204"/>
      <c r="X215" s="204" t="s">
        <v>165</v>
      </c>
      <c r="Y215" s="205"/>
      <c r="Z215" s="205"/>
      <c r="AA215" s="205"/>
      <c r="AB215" s="205"/>
      <c r="AC215" s="205"/>
      <c r="AD215" s="205"/>
      <c r="AE215" s="205"/>
      <c r="AF215" s="205"/>
      <c r="AG215" s="205" t="s">
        <v>920</v>
      </c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</row>
    <row r="216" customFormat="false" ht="12.75" hidden="false" customHeight="false" outlineLevel="1" collapsed="false">
      <c r="A216" s="206"/>
      <c r="B216" s="207"/>
      <c r="C216" s="210" t="s">
        <v>1435</v>
      </c>
      <c r="D216" s="211"/>
      <c r="E216" s="212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5"/>
      <c r="Z216" s="205"/>
      <c r="AA216" s="205"/>
      <c r="AB216" s="205"/>
      <c r="AC216" s="205"/>
      <c r="AD216" s="205"/>
      <c r="AE216" s="205"/>
      <c r="AF216" s="205"/>
      <c r="AG216" s="205" t="s">
        <v>220</v>
      </c>
      <c r="AH216" s="205" t="n">
        <v>0</v>
      </c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</row>
    <row r="217" customFormat="false" ht="12.75" hidden="false" customHeight="false" outlineLevel="1" collapsed="false">
      <c r="A217" s="206"/>
      <c r="B217" s="207"/>
      <c r="C217" s="210" t="s">
        <v>1436</v>
      </c>
      <c r="D217" s="211"/>
      <c r="E217" s="212" t="n">
        <v>193.5</v>
      </c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5"/>
      <c r="Z217" s="205"/>
      <c r="AA217" s="205"/>
      <c r="AB217" s="205"/>
      <c r="AC217" s="205"/>
      <c r="AD217" s="205"/>
      <c r="AE217" s="205"/>
      <c r="AF217" s="205"/>
      <c r="AG217" s="205" t="s">
        <v>220</v>
      </c>
      <c r="AH217" s="205" t="n">
        <v>0</v>
      </c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</row>
    <row r="218" customFormat="false" ht="12.75" hidden="false" customHeight="false" outlineLevel="1" collapsed="false">
      <c r="A218" s="196" t="n">
        <v>71</v>
      </c>
      <c r="B218" s="197" t="s">
        <v>1069</v>
      </c>
      <c r="C218" s="198" t="s">
        <v>1070</v>
      </c>
      <c r="D218" s="199" t="s">
        <v>380</v>
      </c>
      <c r="E218" s="200" t="n">
        <v>34.4</v>
      </c>
      <c r="F218" s="201"/>
      <c r="G218" s="202" t="n">
        <f aca="false">ROUND(E218*F218,2)</f>
        <v>0</v>
      </c>
      <c r="H218" s="201"/>
      <c r="I218" s="202" t="n">
        <f aca="false">ROUND(E218*H218,2)</f>
        <v>0</v>
      </c>
      <c r="J218" s="201"/>
      <c r="K218" s="202" t="n">
        <f aca="false">ROUND(E218*J218,2)</f>
        <v>0</v>
      </c>
      <c r="L218" s="202" t="n">
        <v>21</v>
      </c>
      <c r="M218" s="202" t="n">
        <f aca="false">G218*(1+L218/100)</f>
        <v>0</v>
      </c>
      <c r="N218" s="202" t="n">
        <v>0</v>
      </c>
      <c r="O218" s="202" t="n">
        <f aca="false">ROUND(E218*N218,2)</f>
        <v>0</v>
      </c>
      <c r="P218" s="202" t="n">
        <v>0.00307</v>
      </c>
      <c r="Q218" s="202" t="n">
        <f aca="false">ROUND(E218*P218,2)</f>
        <v>0.11</v>
      </c>
      <c r="R218" s="202" t="s">
        <v>1041</v>
      </c>
      <c r="S218" s="202" t="s">
        <v>213</v>
      </c>
      <c r="T218" s="203" t="s">
        <v>213</v>
      </c>
      <c r="U218" s="204" t="n">
        <v>0.0529</v>
      </c>
      <c r="V218" s="204" t="n">
        <f aca="false">ROUND(E218*U218,2)</f>
        <v>1.82</v>
      </c>
      <c r="W218" s="204"/>
      <c r="X218" s="204" t="s">
        <v>165</v>
      </c>
      <c r="Y218" s="205"/>
      <c r="Z218" s="205"/>
      <c r="AA218" s="205"/>
      <c r="AB218" s="205"/>
      <c r="AC218" s="205"/>
      <c r="AD218" s="205"/>
      <c r="AE218" s="205"/>
      <c r="AF218" s="205"/>
      <c r="AG218" s="205" t="s">
        <v>920</v>
      </c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</row>
    <row r="219" customFormat="false" ht="12.75" hidden="false" customHeight="false" outlineLevel="1" collapsed="false">
      <c r="A219" s="206"/>
      <c r="B219" s="207"/>
      <c r="C219" s="210" t="s">
        <v>1437</v>
      </c>
      <c r="D219" s="211"/>
      <c r="E219" s="212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5"/>
      <c r="Z219" s="205"/>
      <c r="AA219" s="205"/>
      <c r="AB219" s="205"/>
      <c r="AC219" s="205"/>
      <c r="AD219" s="205"/>
      <c r="AE219" s="205"/>
      <c r="AF219" s="205"/>
      <c r="AG219" s="205" t="s">
        <v>220</v>
      </c>
      <c r="AH219" s="205" t="n">
        <v>0</v>
      </c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</row>
    <row r="220" customFormat="false" ht="12.75" hidden="false" customHeight="false" outlineLevel="1" collapsed="false">
      <c r="A220" s="206"/>
      <c r="B220" s="207"/>
      <c r="C220" s="210" t="s">
        <v>1438</v>
      </c>
      <c r="D220" s="211"/>
      <c r="E220" s="212" t="n">
        <v>34.4</v>
      </c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5"/>
      <c r="Z220" s="205"/>
      <c r="AA220" s="205"/>
      <c r="AB220" s="205"/>
      <c r="AC220" s="205"/>
      <c r="AD220" s="205"/>
      <c r="AE220" s="205"/>
      <c r="AF220" s="205"/>
      <c r="AG220" s="205" t="s">
        <v>220</v>
      </c>
      <c r="AH220" s="205" t="n">
        <v>0</v>
      </c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</row>
    <row r="221" customFormat="false" ht="12.75" hidden="false" customHeight="false" outlineLevel="1" collapsed="false">
      <c r="A221" s="196" t="n">
        <v>72</v>
      </c>
      <c r="B221" s="197" t="s">
        <v>1074</v>
      </c>
      <c r="C221" s="198" t="s">
        <v>1075</v>
      </c>
      <c r="D221" s="199" t="s">
        <v>261</v>
      </c>
      <c r="E221" s="200" t="n">
        <v>1.33266</v>
      </c>
      <c r="F221" s="201"/>
      <c r="G221" s="202" t="n">
        <f aca="false">ROUND(E221*F221,2)</f>
        <v>0</v>
      </c>
      <c r="H221" s="201"/>
      <c r="I221" s="202" t="n">
        <f aca="false">ROUND(E221*H221,2)</f>
        <v>0</v>
      </c>
      <c r="J221" s="201"/>
      <c r="K221" s="202" t="n">
        <f aca="false">ROUND(E221*J221,2)</f>
        <v>0</v>
      </c>
      <c r="L221" s="202" t="n">
        <v>21</v>
      </c>
      <c r="M221" s="202" t="n">
        <f aca="false">G221*(1+L221/100)</f>
        <v>0</v>
      </c>
      <c r="N221" s="202" t="n">
        <v>0</v>
      </c>
      <c r="O221" s="202" t="n">
        <f aca="false">ROUND(E221*N221,2)</f>
        <v>0</v>
      </c>
      <c r="P221" s="202" t="n">
        <v>0</v>
      </c>
      <c r="Q221" s="202" t="n">
        <f aca="false">ROUND(E221*P221,2)</f>
        <v>0</v>
      </c>
      <c r="R221" s="202" t="s">
        <v>1041</v>
      </c>
      <c r="S221" s="202" t="s">
        <v>213</v>
      </c>
      <c r="T221" s="203" t="s">
        <v>213</v>
      </c>
      <c r="U221" s="204" t="n">
        <v>4.947</v>
      </c>
      <c r="V221" s="204" t="n">
        <f aca="false">ROUND(E221*U221,2)</f>
        <v>6.59</v>
      </c>
      <c r="W221" s="204"/>
      <c r="X221" s="204" t="s">
        <v>905</v>
      </c>
      <c r="Y221" s="205"/>
      <c r="Z221" s="205"/>
      <c r="AA221" s="205"/>
      <c r="AB221" s="205"/>
      <c r="AC221" s="205"/>
      <c r="AD221" s="205"/>
      <c r="AE221" s="205"/>
      <c r="AF221" s="205"/>
      <c r="AG221" s="205" t="s">
        <v>906</v>
      </c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</row>
    <row r="222" customFormat="false" ht="12.75" hidden="false" customHeight="true" outlineLevel="1" collapsed="false">
      <c r="A222" s="206"/>
      <c r="B222" s="207"/>
      <c r="C222" s="208" t="s">
        <v>984</v>
      </c>
      <c r="D222" s="208"/>
      <c r="E222" s="208"/>
      <c r="F222" s="208"/>
      <c r="G222" s="208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5"/>
      <c r="Z222" s="205"/>
      <c r="AA222" s="205"/>
      <c r="AB222" s="205"/>
      <c r="AC222" s="205"/>
      <c r="AD222" s="205"/>
      <c r="AE222" s="205"/>
      <c r="AF222" s="205"/>
      <c r="AG222" s="205" t="s">
        <v>216</v>
      </c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</row>
    <row r="223" customFormat="false" ht="12.75" hidden="false" customHeight="false" outlineLevel="0" collapsed="false">
      <c r="A223" s="188" t="s">
        <v>207</v>
      </c>
      <c r="B223" s="189" t="s">
        <v>125</v>
      </c>
      <c r="C223" s="190" t="s">
        <v>126</v>
      </c>
      <c r="D223" s="191"/>
      <c r="E223" s="192"/>
      <c r="F223" s="193"/>
      <c r="G223" s="193" t="n">
        <f aca="false">SUMIF(AG224:AG259,"&lt;&gt;NOR",G224:G259)</f>
        <v>0</v>
      </c>
      <c r="H223" s="193"/>
      <c r="I223" s="193" t="n">
        <f aca="false">SUM(I224:I259)</f>
        <v>0</v>
      </c>
      <c r="J223" s="193"/>
      <c r="K223" s="193" t="n">
        <f aca="false">SUM(K224:K259)</f>
        <v>0</v>
      </c>
      <c r="L223" s="193"/>
      <c r="M223" s="193" t="n">
        <f aca="false">SUM(M224:M259)</f>
        <v>0</v>
      </c>
      <c r="N223" s="193"/>
      <c r="O223" s="193" t="n">
        <f aca="false">SUM(O224:O259)</f>
        <v>19.88</v>
      </c>
      <c r="P223" s="193"/>
      <c r="Q223" s="193" t="n">
        <f aca="false">SUM(Q224:Q259)</f>
        <v>23.87</v>
      </c>
      <c r="R223" s="193"/>
      <c r="S223" s="193"/>
      <c r="T223" s="194"/>
      <c r="U223" s="195"/>
      <c r="V223" s="195" t="n">
        <f aca="false">SUM(V224:V259)</f>
        <v>1641.82</v>
      </c>
      <c r="W223" s="195"/>
      <c r="X223" s="195"/>
      <c r="AG223" s="0" t="s">
        <v>208</v>
      </c>
    </row>
    <row r="224" customFormat="false" ht="22.5" hidden="false" customHeight="false" outlineLevel="1" collapsed="false">
      <c r="A224" s="214" t="n">
        <v>73</v>
      </c>
      <c r="B224" s="215" t="s">
        <v>1439</v>
      </c>
      <c r="C224" s="216" t="s">
        <v>1440</v>
      </c>
      <c r="D224" s="217" t="s">
        <v>294</v>
      </c>
      <c r="E224" s="218" t="n">
        <v>1178.4</v>
      </c>
      <c r="F224" s="219"/>
      <c r="G224" s="220" t="n">
        <f aca="false">ROUND(E224*F224,2)</f>
        <v>0</v>
      </c>
      <c r="H224" s="219"/>
      <c r="I224" s="220" t="n">
        <f aca="false">ROUND(E224*H224,2)</f>
        <v>0</v>
      </c>
      <c r="J224" s="219"/>
      <c r="K224" s="220" t="n">
        <f aca="false">ROUND(E224*J224,2)</f>
        <v>0</v>
      </c>
      <c r="L224" s="220" t="n">
        <v>21</v>
      </c>
      <c r="M224" s="220" t="n">
        <f aca="false">G224*(1+L224/100)</f>
        <v>0</v>
      </c>
      <c r="N224" s="220" t="n">
        <v>0</v>
      </c>
      <c r="O224" s="220" t="n">
        <f aca="false">ROUND(E224*N224,2)</f>
        <v>0</v>
      </c>
      <c r="P224" s="220" t="n">
        <v>0.006</v>
      </c>
      <c r="Q224" s="220" t="n">
        <f aca="false">ROUND(E224*P224,2)</f>
        <v>7.07</v>
      </c>
      <c r="R224" s="220" t="s">
        <v>919</v>
      </c>
      <c r="S224" s="220" t="s">
        <v>213</v>
      </c>
      <c r="T224" s="221" t="s">
        <v>213</v>
      </c>
      <c r="U224" s="204" t="n">
        <v>0.051</v>
      </c>
      <c r="V224" s="204" t="n">
        <f aca="false">ROUND(E224*U224,2)</f>
        <v>60.1</v>
      </c>
      <c r="W224" s="204"/>
      <c r="X224" s="204" t="s">
        <v>165</v>
      </c>
      <c r="Y224" s="205"/>
      <c r="Z224" s="205"/>
      <c r="AA224" s="205"/>
      <c r="AB224" s="205"/>
      <c r="AC224" s="205"/>
      <c r="AD224" s="205"/>
      <c r="AE224" s="205"/>
      <c r="AF224" s="205"/>
      <c r="AG224" s="205" t="s">
        <v>920</v>
      </c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</row>
    <row r="225" customFormat="false" ht="22.5" hidden="false" customHeight="false" outlineLevel="1" collapsed="false">
      <c r="A225" s="196" t="n">
        <v>74</v>
      </c>
      <c r="B225" s="197" t="s">
        <v>887</v>
      </c>
      <c r="C225" s="198" t="s">
        <v>888</v>
      </c>
      <c r="D225" s="199" t="s">
        <v>294</v>
      </c>
      <c r="E225" s="200" t="n">
        <v>1178.4</v>
      </c>
      <c r="F225" s="201"/>
      <c r="G225" s="202" t="n">
        <f aca="false">ROUND(E225*F225,2)</f>
        <v>0</v>
      </c>
      <c r="H225" s="201"/>
      <c r="I225" s="202" t="n">
        <f aca="false">ROUND(E225*H225,2)</f>
        <v>0</v>
      </c>
      <c r="J225" s="201"/>
      <c r="K225" s="202" t="n">
        <f aca="false">ROUND(E225*J225,2)</f>
        <v>0</v>
      </c>
      <c r="L225" s="202" t="n">
        <v>21</v>
      </c>
      <c r="M225" s="202" t="n">
        <f aca="false">G225*(1+L225/100)</f>
        <v>0</v>
      </c>
      <c r="N225" s="202" t="n">
        <v>0</v>
      </c>
      <c r="O225" s="202" t="n">
        <f aca="false">ROUND(E225*N225,2)</f>
        <v>0</v>
      </c>
      <c r="P225" s="202" t="n">
        <v>0.014</v>
      </c>
      <c r="Q225" s="202" t="n">
        <f aca="false">ROUND(E225*P225,2)</f>
        <v>16.5</v>
      </c>
      <c r="R225" s="202" t="s">
        <v>889</v>
      </c>
      <c r="S225" s="202" t="s">
        <v>213</v>
      </c>
      <c r="T225" s="203" t="s">
        <v>213</v>
      </c>
      <c r="U225" s="204" t="n">
        <v>0.2886</v>
      </c>
      <c r="V225" s="204" t="n">
        <f aca="false">ROUND(E225*U225,2)</f>
        <v>340.09</v>
      </c>
      <c r="W225" s="204"/>
      <c r="X225" s="204" t="s">
        <v>165</v>
      </c>
      <c r="Y225" s="205"/>
      <c r="Z225" s="205"/>
      <c r="AA225" s="205"/>
      <c r="AB225" s="205"/>
      <c r="AC225" s="205"/>
      <c r="AD225" s="205"/>
      <c r="AE225" s="205"/>
      <c r="AF225" s="205"/>
      <c r="AG225" s="205" t="s">
        <v>920</v>
      </c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</row>
    <row r="226" customFormat="false" ht="12.75" hidden="false" customHeight="false" outlineLevel="1" collapsed="false">
      <c r="A226" s="206"/>
      <c r="B226" s="207"/>
      <c r="C226" s="210" t="s">
        <v>1441</v>
      </c>
      <c r="D226" s="211"/>
      <c r="E226" s="212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5"/>
      <c r="Z226" s="205"/>
      <c r="AA226" s="205"/>
      <c r="AB226" s="205"/>
      <c r="AC226" s="205"/>
      <c r="AD226" s="205"/>
      <c r="AE226" s="205"/>
      <c r="AF226" s="205"/>
      <c r="AG226" s="205" t="s">
        <v>220</v>
      </c>
      <c r="AH226" s="205" t="n">
        <v>0</v>
      </c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</row>
    <row r="227" customFormat="false" ht="12.75" hidden="false" customHeight="false" outlineLevel="1" collapsed="false">
      <c r="A227" s="206"/>
      <c r="B227" s="207"/>
      <c r="C227" s="210" t="s">
        <v>1442</v>
      </c>
      <c r="D227" s="211"/>
      <c r="E227" s="212" t="n">
        <v>1178.4</v>
      </c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5"/>
      <c r="Z227" s="205"/>
      <c r="AA227" s="205"/>
      <c r="AB227" s="205"/>
      <c r="AC227" s="205"/>
      <c r="AD227" s="205"/>
      <c r="AE227" s="205"/>
      <c r="AF227" s="205"/>
      <c r="AG227" s="205" t="s">
        <v>220</v>
      </c>
      <c r="AH227" s="205" t="n">
        <v>0</v>
      </c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</row>
    <row r="228" customFormat="false" ht="12.75" hidden="false" customHeight="false" outlineLevel="1" collapsed="false">
      <c r="A228" s="196" t="n">
        <v>75</v>
      </c>
      <c r="B228" s="197" t="s">
        <v>1443</v>
      </c>
      <c r="C228" s="198" t="s">
        <v>1444</v>
      </c>
      <c r="D228" s="199" t="s">
        <v>380</v>
      </c>
      <c r="E228" s="200" t="n">
        <v>148.2</v>
      </c>
      <c r="F228" s="201"/>
      <c r="G228" s="202" t="n">
        <f aca="false">ROUND(E228*F228,2)</f>
        <v>0</v>
      </c>
      <c r="H228" s="201"/>
      <c r="I228" s="202" t="n">
        <f aca="false">ROUND(E228*H228,2)</f>
        <v>0</v>
      </c>
      <c r="J228" s="201"/>
      <c r="K228" s="202" t="n">
        <f aca="false">ROUND(E228*J228,2)</f>
        <v>0</v>
      </c>
      <c r="L228" s="202" t="n">
        <v>21</v>
      </c>
      <c r="M228" s="202" t="n">
        <f aca="false">G228*(1+L228/100)</f>
        <v>0</v>
      </c>
      <c r="N228" s="202" t="n">
        <v>0</v>
      </c>
      <c r="O228" s="202" t="n">
        <f aca="false">ROUND(E228*N228,2)</f>
        <v>0</v>
      </c>
      <c r="P228" s="202" t="n">
        <v>0.002</v>
      </c>
      <c r="Q228" s="202" t="n">
        <f aca="false">ROUND(E228*P228,2)</f>
        <v>0.3</v>
      </c>
      <c r="R228" s="202" t="s">
        <v>889</v>
      </c>
      <c r="S228" s="202" t="s">
        <v>213</v>
      </c>
      <c r="T228" s="203" t="s">
        <v>213</v>
      </c>
      <c r="U228" s="204" t="n">
        <v>0.156</v>
      </c>
      <c r="V228" s="204" t="n">
        <f aca="false">ROUND(E228*U228,2)</f>
        <v>23.12</v>
      </c>
      <c r="W228" s="204"/>
      <c r="X228" s="204" t="s">
        <v>165</v>
      </c>
      <c r="Y228" s="205"/>
      <c r="Z228" s="205"/>
      <c r="AA228" s="205"/>
      <c r="AB228" s="205"/>
      <c r="AC228" s="205"/>
      <c r="AD228" s="205"/>
      <c r="AE228" s="205"/>
      <c r="AF228" s="205"/>
      <c r="AG228" s="205" t="s">
        <v>920</v>
      </c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</row>
    <row r="229" customFormat="false" ht="12.75" hidden="false" customHeight="false" outlineLevel="1" collapsed="false">
      <c r="A229" s="206"/>
      <c r="B229" s="207"/>
      <c r="C229" s="210" t="s">
        <v>1445</v>
      </c>
      <c r="D229" s="211"/>
      <c r="E229" s="212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5"/>
      <c r="Z229" s="205"/>
      <c r="AA229" s="205"/>
      <c r="AB229" s="205"/>
      <c r="AC229" s="205"/>
      <c r="AD229" s="205"/>
      <c r="AE229" s="205"/>
      <c r="AF229" s="205"/>
      <c r="AG229" s="205" t="s">
        <v>220</v>
      </c>
      <c r="AH229" s="205" t="n">
        <v>0</v>
      </c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</row>
    <row r="230" customFormat="false" ht="12.75" hidden="false" customHeight="false" outlineLevel="1" collapsed="false">
      <c r="A230" s="206"/>
      <c r="B230" s="207"/>
      <c r="C230" s="210" t="s">
        <v>1446</v>
      </c>
      <c r="D230" s="211"/>
      <c r="E230" s="212" t="n">
        <v>148.2</v>
      </c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5"/>
      <c r="Z230" s="205"/>
      <c r="AA230" s="205"/>
      <c r="AB230" s="205"/>
      <c r="AC230" s="205"/>
      <c r="AD230" s="205"/>
      <c r="AE230" s="205"/>
      <c r="AF230" s="205"/>
      <c r="AG230" s="205" t="s">
        <v>220</v>
      </c>
      <c r="AH230" s="205" t="n">
        <v>0</v>
      </c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</row>
    <row r="231" customFormat="false" ht="12.75" hidden="false" customHeight="false" outlineLevel="1" collapsed="false">
      <c r="A231" s="196" t="n">
        <v>76</v>
      </c>
      <c r="B231" s="197" t="s">
        <v>1447</v>
      </c>
      <c r="C231" s="198" t="s">
        <v>1448</v>
      </c>
      <c r="D231" s="199" t="s">
        <v>343</v>
      </c>
      <c r="E231" s="200" t="n">
        <v>480</v>
      </c>
      <c r="F231" s="201"/>
      <c r="G231" s="202" t="n">
        <f aca="false">ROUND(E231*F231,2)</f>
        <v>0</v>
      </c>
      <c r="H231" s="201"/>
      <c r="I231" s="202" t="n">
        <f aca="false">ROUND(E231*H231,2)</f>
        <v>0</v>
      </c>
      <c r="J231" s="201"/>
      <c r="K231" s="202" t="n">
        <f aca="false">ROUND(E231*J231,2)</f>
        <v>0</v>
      </c>
      <c r="L231" s="202" t="n">
        <v>21</v>
      </c>
      <c r="M231" s="202" t="n">
        <f aca="false">G231*(1+L231/100)</f>
        <v>0</v>
      </c>
      <c r="N231" s="202" t="n">
        <v>0.00021</v>
      </c>
      <c r="O231" s="202" t="n">
        <f aca="false">ROUND(E231*N231,2)</f>
        <v>0.1</v>
      </c>
      <c r="P231" s="202" t="n">
        <v>0</v>
      </c>
      <c r="Q231" s="202" t="n">
        <f aca="false">ROUND(E231*P231,2)</f>
        <v>0</v>
      </c>
      <c r="R231" s="202" t="s">
        <v>889</v>
      </c>
      <c r="S231" s="202" t="s">
        <v>213</v>
      </c>
      <c r="T231" s="203" t="s">
        <v>213</v>
      </c>
      <c r="U231" s="204" t="n">
        <v>0.029</v>
      </c>
      <c r="V231" s="204" t="n">
        <f aca="false">ROUND(E231*U231,2)</f>
        <v>13.92</v>
      </c>
      <c r="W231" s="204"/>
      <c r="X231" s="204" t="s">
        <v>165</v>
      </c>
      <c r="Y231" s="205"/>
      <c r="Z231" s="205"/>
      <c r="AA231" s="205"/>
      <c r="AB231" s="205"/>
      <c r="AC231" s="205"/>
      <c r="AD231" s="205"/>
      <c r="AE231" s="205"/>
      <c r="AF231" s="205"/>
      <c r="AG231" s="205" t="s">
        <v>920</v>
      </c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</row>
    <row r="232" customFormat="false" ht="12.75" hidden="false" customHeight="true" outlineLevel="1" collapsed="false">
      <c r="A232" s="206"/>
      <c r="B232" s="207"/>
      <c r="C232" s="222" t="s">
        <v>1449</v>
      </c>
      <c r="D232" s="222"/>
      <c r="E232" s="222"/>
      <c r="F232" s="222"/>
      <c r="G232" s="222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5"/>
      <c r="Z232" s="205"/>
      <c r="AA232" s="205"/>
      <c r="AB232" s="205"/>
      <c r="AC232" s="205"/>
      <c r="AD232" s="205"/>
      <c r="AE232" s="205"/>
      <c r="AF232" s="205"/>
      <c r="AG232" s="205" t="s">
        <v>217</v>
      </c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</row>
    <row r="233" customFormat="false" ht="12.75" hidden="false" customHeight="false" outlineLevel="1" collapsed="false">
      <c r="A233" s="206"/>
      <c r="B233" s="207"/>
      <c r="C233" s="210" t="s">
        <v>1450</v>
      </c>
      <c r="D233" s="211"/>
      <c r="E233" s="212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5"/>
      <c r="Z233" s="205"/>
      <c r="AA233" s="205"/>
      <c r="AB233" s="205"/>
      <c r="AC233" s="205"/>
      <c r="AD233" s="205"/>
      <c r="AE233" s="205"/>
      <c r="AF233" s="205"/>
      <c r="AG233" s="205" t="s">
        <v>220</v>
      </c>
      <c r="AH233" s="205" t="n">
        <v>0</v>
      </c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</row>
    <row r="234" customFormat="false" ht="12.75" hidden="false" customHeight="false" outlineLevel="1" collapsed="false">
      <c r="A234" s="206"/>
      <c r="B234" s="207"/>
      <c r="C234" s="210" t="s">
        <v>1451</v>
      </c>
      <c r="D234" s="211"/>
      <c r="E234" s="212" t="n">
        <v>480</v>
      </c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5"/>
      <c r="Z234" s="205"/>
      <c r="AA234" s="205"/>
      <c r="AB234" s="205"/>
      <c r="AC234" s="205"/>
      <c r="AD234" s="205"/>
      <c r="AE234" s="205"/>
      <c r="AF234" s="205"/>
      <c r="AG234" s="205" t="s">
        <v>220</v>
      </c>
      <c r="AH234" s="205" t="n">
        <v>0</v>
      </c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</row>
    <row r="235" customFormat="false" ht="12.75" hidden="false" customHeight="false" outlineLevel="1" collapsed="false">
      <c r="A235" s="196" t="n">
        <v>77</v>
      </c>
      <c r="B235" s="197" t="s">
        <v>1452</v>
      </c>
      <c r="C235" s="198" t="s">
        <v>1453</v>
      </c>
      <c r="D235" s="199" t="s">
        <v>343</v>
      </c>
      <c r="E235" s="200" t="n">
        <v>4</v>
      </c>
      <c r="F235" s="201"/>
      <c r="G235" s="202" t="n">
        <f aca="false">ROUND(E235*F235,2)</f>
        <v>0</v>
      </c>
      <c r="H235" s="201"/>
      <c r="I235" s="202" t="n">
        <f aca="false">ROUND(E235*H235,2)</f>
        <v>0</v>
      </c>
      <c r="J235" s="201"/>
      <c r="K235" s="202" t="n">
        <f aca="false">ROUND(E235*J235,2)</f>
        <v>0</v>
      </c>
      <c r="L235" s="202" t="n">
        <v>21</v>
      </c>
      <c r="M235" s="202" t="n">
        <f aca="false">G235*(1+L235/100)</f>
        <v>0</v>
      </c>
      <c r="N235" s="202" t="n">
        <v>0.00121</v>
      </c>
      <c r="O235" s="202" t="n">
        <f aca="false">ROUND(E235*N235,2)</f>
        <v>0</v>
      </c>
      <c r="P235" s="202" t="n">
        <v>0</v>
      </c>
      <c r="Q235" s="202" t="n">
        <f aca="false">ROUND(E235*P235,2)</f>
        <v>0</v>
      </c>
      <c r="R235" s="202" t="s">
        <v>889</v>
      </c>
      <c r="S235" s="202" t="s">
        <v>213</v>
      </c>
      <c r="T235" s="203" t="s">
        <v>213</v>
      </c>
      <c r="U235" s="204" t="n">
        <v>0.029</v>
      </c>
      <c r="V235" s="204" t="n">
        <f aca="false">ROUND(E235*U235,2)</f>
        <v>0.12</v>
      </c>
      <c r="W235" s="204"/>
      <c r="X235" s="204" t="s">
        <v>165</v>
      </c>
      <c r="Y235" s="205"/>
      <c r="Z235" s="205"/>
      <c r="AA235" s="205"/>
      <c r="AB235" s="205"/>
      <c r="AC235" s="205"/>
      <c r="AD235" s="205"/>
      <c r="AE235" s="205"/>
      <c r="AF235" s="205"/>
      <c r="AG235" s="205" t="s">
        <v>920</v>
      </c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</row>
    <row r="236" customFormat="false" ht="12.75" hidden="false" customHeight="true" outlineLevel="1" collapsed="false">
      <c r="A236" s="206"/>
      <c r="B236" s="207"/>
      <c r="C236" s="222" t="s">
        <v>1454</v>
      </c>
      <c r="D236" s="222"/>
      <c r="E236" s="222"/>
      <c r="F236" s="222"/>
      <c r="G236" s="222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5"/>
      <c r="Z236" s="205"/>
      <c r="AA236" s="205"/>
      <c r="AB236" s="205"/>
      <c r="AC236" s="205"/>
      <c r="AD236" s="205"/>
      <c r="AE236" s="205"/>
      <c r="AF236" s="205"/>
      <c r="AG236" s="205" t="s">
        <v>217</v>
      </c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</row>
    <row r="237" customFormat="false" ht="12.75" hidden="false" customHeight="false" outlineLevel="1" collapsed="false">
      <c r="A237" s="196" t="n">
        <v>78</v>
      </c>
      <c r="B237" s="197" t="s">
        <v>1455</v>
      </c>
      <c r="C237" s="198" t="s">
        <v>1453</v>
      </c>
      <c r="D237" s="199" t="s">
        <v>343</v>
      </c>
      <c r="E237" s="200" t="n">
        <v>12</v>
      </c>
      <c r="F237" s="201"/>
      <c r="G237" s="202" t="n">
        <f aca="false">ROUND(E237*F237,2)</f>
        <v>0</v>
      </c>
      <c r="H237" s="201"/>
      <c r="I237" s="202" t="n">
        <f aca="false">ROUND(E237*H237,2)</f>
        <v>0</v>
      </c>
      <c r="J237" s="201"/>
      <c r="K237" s="202" t="n">
        <f aca="false">ROUND(E237*J237,2)</f>
        <v>0</v>
      </c>
      <c r="L237" s="202" t="n">
        <v>21</v>
      </c>
      <c r="M237" s="202" t="n">
        <f aca="false">G237*(1+L237/100)</f>
        <v>0</v>
      </c>
      <c r="N237" s="202" t="n">
        <v>0.00121</v>
      </c>
      <c r="O237" s="202" t="n">
        <f aca="false">ROUND(E237*N237,2)</f>
        <v>0.01</v>
      </c>
      <c r="P237" s="202" t="n">
        <v>0</v>
      </c>
      <c r="Q237" s="202" t="n">
        <f aca="false">ROUND(E237*P237,2)</f>
        <v>0</v>
      </c>
      <c r="R237" s="202" t="s">
        <v>889</v>
      </c>
      <c r="S237" s="202" t="s">
        <v>213</v>
      </c>
      <c r="T237" s="203" t="s">
        <v>213</v>
      </c>
      <c r="U237" s="204" t="n">
        <v>0.029</v>
      </c>
      <c r="V237" s="204" t="n">
        <f aca="false">ROUND(E237*U237,2)</f>
        <v>0.35</v>
      </c>
      <c r="W237" s="204"/>
      <c r="X237" s="204" t="s">
        <v>165</v>
      </c>
      <c r="Y237" s="205"/>
      <c r="Z237" s="205"/>
      <c r="AA237" s="205"/>
      <c r="AB237" s="205"/>
      <c r="AC237" s="205"/>
      <c r="AD237" s="205"/>
      <c r="AE237" s="205"/>
      <c r="AF237" s="205"/>
      <c r="AG237" s="205" t="s">
        <v>920</v>
      </c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</row>
    <row r="238" customFormat="false" ht="12.75" hidden="false" customHeight="true" outlineLevel="1" collapsed="false">
      <c r="A238" s="206"/>
      <c r="B238" s="207"/>
      <c r="C238" s="222" t="s">
        <v>1454</v>
      </c>
      <c r="D238" s="222"/>
      <c r="E238" s="222"/>
      <c r="F238" s="222"/>
      <c r="G238" s="222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5"/>
      <c r="Z238" s="205"/>
      <c r="AA238" s="205"/>
      <c r="AB238" s="205"/>
      <c r="AC238" s="205"/>
      <c r="AD238" s="205"/>
      <c r="AE238" s="205"/>
      <c r="AF238" s="205"/>
      <c r="AG238" s="205" t="s">
        <v>217</v>
      </c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</row>
    <row r="239" customFormat="false" ht="22.5" hidden="false" customHeight="false" outlineLevel="1" collapsed="false">
      <c r="A239" s="196" t="n">
        <v>79</v>
      </c>
      <c r="B239" s="197" t="s">
        <v>1456</v>
      </c>
      <c r="C239" s="198" t="s">
        <v>1457</v>
      </c>
      <c r="D239" s="199" t="s">
        <v>343</v>
      </c>
      <c r="E239" s="200" t="n">
        <v>8</v>
      </c>
      <c r="F239" s="201"/>
      <c r="G239" s="202" t="n">
        <f aca="false">ROUND(E239*F239,2)</f>
        <v>0</v>
      </c>
      <c r="H239" s="201"/>
      <c r="I239" s="202" t="n">
        <f aca="false">ROUND(E239*H239,2)</f>
        <v>0</v>
      </c>
      <c r="J239" s="201"/>
      <c r="K239" s="202" t="n">
        <f aca="false">ROUND(E239*J239,2)</f>
        <v>0</v>
      </c>
      <c r="L239" s="202" t="n">
        <v>21</v>
      </c>
      <c r="M239" s="202" t="n">
        <f aca="false">G239*(1+L239/100)</f>
        <v>0</v>
      </c>
      <c r="N239" s="202" t="n">
        <v>0.00663</v>
      </c>
      <c r="O239" s="202" t="n">
        <f aca="false">ROUND(E239*N239,2)</f>
        <v>0.05</v>
      </c>
      <c r="P239" s="202" t="n">
        <v>0</v>
      </c>
      <c r="Q239" s="202" t="n">
        <f aca="false">ROUND(E239*P239,2)</f>
        <v>0</v>
      </c>
      <c r="R239" s="202" t="s">
        <v>889</v>
      </c>
      <c r="S239" s="202" t="s">
        <v>213</v>
      </c>
      <c r="T239" s="203" t="s">
        <v>213</v>
      </c>
      <c r="U239" s="204" t="n">
        <v>0.276</v>
      </c>
      <c r="V239" s="204" t="n">
        <f aca="false">ROUND(E239*U239,2)</f>
        <v>2.21</v>
      </c>
      <c r="W239" s="204"/>
      <c r="X239" s="204" t="s">
        <v>165</v>
      </c>
      <c r="Y239" s="205"/>
      <c r="Z239" s="205"/>
      <c r="AA239" s="205"/>
      <c r="AB239" s="205"/>
      <c r="AC239" s="205"/>
      <c r="AD239" s="205"/>
      <c r="AE239" s="205"/>
      <c r="AF239" s="205"/>
      <c r="AG239" s="205" t="s">
        <v>920</v>
      </c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</row>
    <row r="240" customFormat="false" ht="12.75" hidden="false" customHeight="true" outlineLevel="1" collapsed="false">
      <c r="A240" s="206"/>
      <c r="B240" s="207"/>
      <c r="C240" s="222" t="s">
        <v>1458</v>
      </c>
      <c r="D240" s="222"/>
      <c r="E240" s="222"/>
      <c r="F240" s="222"/>
      <c r="G240" s="222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5"/>
      <c r="Z240" s="205"/>
      <c r="AA240" s="205"/>
      <c r="AB240" s="205"/>
      <c r="AC240" s="205"/>
      <c r="AD240" s="205"/>
      <c r="AE240" s="205"/>
      <c r="AF240" s="205"/>
      <c r="AG240" s="205" t="s">
        <v>217</v>
      </c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</row>
    <row r="241" customFormat="false" ht="22.5" hidden="false" customHeight="false" outlineLevel="1" collapsed="false">
      <c r="A241" s="196" t="n">
        <v>80</v>
      </c>
      <c r="B241" s="197" t="s">
        <v>1459</v>
      </c>
      <c r="C241" s="198" t="s">
        <v>1460</v>
      </c>
      <c r="D241" s="199" t="s">
        <v>380</v>
      </c>
      <c r="E241" s="200" t="n">
        <v>193.5</v>
      </c>
      <c r="F241" s="201"/>
      <c r="G241" s="202" t="n">
        <f aca="false">ROUND(E241*F241,2)</f>
        <v>0</v>
      </c>
      <c r="H241" s="201"/>
      <c r="I241" s="202" t="n">
        <f aca="false">ROUND(E241*H241,2)</f>
        <v>0</v>
      </c>
      <c r="J241" s="201"/>
      <c r="K241" s="202" t="n">
        <f aca="false">ROUND(E241*J241,2)</f>
        <v>0</v>
      </c>
      <c r="L241" s="202" t="n">
        <v>21</v>
      </c>
      <c r="M241" s="202" t="n">
        <f aca="false">G241*(1+L241/100)</f>
        <v>0</v>
      </c>
      <c r="N241" s="202" t="n">
        <v>0.00307</v>
      </c>
      <c r="O241" s="202" t="n">
        <f aca="false">ROUND(E241*N241,2)</f>
        <v>0.59</v>
      </c>
      <c r="P241" s="202" t="n">
        <v>0</v>
      </c>
      <c r="Q241" s="202" t="n">
        <f aca="false">ROUND(E241*P241,2)</f>
        <v>0</v>
      </c>
      <c r="R241" s="202" t="s">
        <v>889</v>
      </c>
      <c r="S241" s="202" t="s">
        <v>213</v>
      </c>
      <c r="T241" s="203" t="s">
        <v>213</v>
      </c>
      <c r="U241" s="204" t="n">
        <v>0.32</v>
      </c>
      <c r="V241" s="204" t="n">
        <f aca="false">ROUND(E241*U241,2)</f>
        <v>61.92</v>
      </c>
      <c r="W241" s="204"/>
      <c r="X241" s="204" t="s">
        <v>165</v>
      </c>
      <c r="Y241" s="205"/>
      <c r="Z241" s="205"/>
      <c r="AA241" s="205"/>
      <c r="AB241" s="205"/>
      <c r="AC241" s="205"/>
      <c r="AD241" s="205"/>
      <c r="AE241" s="205"/>
      <c r="AF241" s="205"/>
      <c r="AG241" s="205" t="s">
        <v>920</v>
      </c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</row>
    <row r="242" customFormat="false" ht="12.75" hidden="false" customHeight="true" outlineLevel="1" collapsed="false">
      <c r="A242" s="206"/>
      <c r="B242" s="207"/>
      <c r="C242" s="222" t="s">
        <v>1461</v>
      </c>
      <c r="D242" s="222"/>
      <c r="E242" s="222"/>
      <c r="F242" s="222"/>
      <c r="G242" s="222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5"/>
      <c r="Z242" s="205"/>
      <c r="AA242" s="205"/>
      <c r="AB242" s="205"/>
      <c r="AC242" s="205"/>
      <c r="AD242" s="205"/>
      <c r="AE242" s="205"/>
      <c r="AF242" s="205"/>
      <c r="AG242" s="205" t="s">
        <v>217</v>
      </c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</row>
    <row r="243" customFormat="false" ht="12.75" hidden="false" customHeight="false" outlineLevel="1" collapsed="false">
      <c r="A243" s="196" t="n">
        <v>81</v>
      </c>
      <c r="B243" s="197" t="s">
        <v>1076</v>
      </c>
      <c r="C243" s="198" t="s">
        <v>1077</v>
      </c>
      <c r="D243" s="199" t="s">
        <v>380</v>
      </c>
      <c r="E243" s="200" t="n">
        <v>78.6</v>
      </c>
      <c r="F243" s="201"/>
      <c r="G243" s="202" t="n">
        <f aca="false">ROUND(E243*F243,2)</f>
        <v>0</v>
      </c>
      <c r="H243" s="201"/>
      <c r="I243" s="202" t="n">
        <f aca="false">ROUND(E243*H243,2)</f>
        <v>0</v>
      </c>
      <c r="J243" s="201"/>
      <c r="K243" s="202" t="n">
        <f aca="false">ROUND(E243*J243,2)</f>
        <v>0</v>
      </c>
      <c r="L243" s="202" t="n">
        <v>21</v>
      </c>
      <c r="M243" s="202" t="n">
        <f aca="false">G243*(1+L243/100)</f>
        <v>0</v>
      </c>
      <c r="N243" s="202" t="n">
        <v>0.00256</v>
      </c>
      <c r="O243" s="202" t="n">
        <f aca="false">ROUND(E243*N243,2)</f>
        <v>0.2</v>
      </c>
      <c r="P243" s="202" t="n">
        <v>0</v>
      </c>
      <c r="Q243" s="202" t="n">
        <f aca="false">ROUND(E243*P243,2)</f>
        <v>0</v>
      </c>
      <c r="R243" s="202" t="s">
        <v>889</v>
      </c>
      <c r="S243" s="202" t="s">
        <v>213</v>
      </c>
      <c r="T243" s="203" t="s">
        <v>213</v>
      </c>
      <c r="U243" s="204" t="n">
        <v>0.32</v>
      </c>
      <c r="V243" s="204" t="n">
        <f aca="false">ROUND(E243*U243,2)</f>
        <v>25.15</v>
      </c>
      <c r="W243" s="204"/>
      <c r="X243" s="204" t="s">
        <v>165</v>
      </c>
      <c r="Y243" s="205"/>
      <c r="Z243" s="205"/>
      <c r="AA243" s="205"/>
      <c r="AB243" s="205"/>
      <c r="AC243" s="205"/>
      <c r="AD243" s="205"/>
      <c r="AE243" s="205"/>
      <c r="AF243" s="205"/>
      <c r="AG243" s="205" t="s">
        <v>920</v>
      </c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</row>
    <row r="244" customFormat="false" ht="12.75" hidden="false" customHeight="true" outlineLevel="1" collapsed="false">
      <c r="A244" s="206"/>
      <c r="B244" s="207"/>
      <c r="C244" s="222" t="s">
        <v>1078</v>
      </c>
      <c r="D244" s="222"/>
      <c r="E244" s="222"/>
      <c r="F244" s="222"/>
      <c r="G244" s="222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5"/>
      <c r="Z244" s="205"/>
      <c r="AA244" s="205"/>
      <c r="AB244" s="205"/>
      <c r="AC244" s="205"/>
      <c r="AD244" s="205"/>
      <c r="AE244" s="205"/>
      <c r="AF244" s="205"/>
      <c r="AG244" s="205" t="s">
        <v>217</v>
      </c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</row>
    <row r="245" customFormat="false" ht="12.75" hidden="false" customHeight="false" outlineLevel="1" collapsed="false">
      <c r="A245" s="206"/>
      <c r="B245" s="207"/>
      <c r="C245" s="210" t="s">
        <v>1462</v>
      </c>
      <c r="D245" s="211"/>
      <c r="E245" s="212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5"/>
      <c r="Z245" s="205"/>
      <c r="AA245" s="205"/>
      <c r="AB245" s="205"/>
      <c r="AC245" s="205"/>
      <c r="AD245" s="205"/>
      <c r="AE245" s="205"/>
      <c r="AF245" s="205"/>
      <c r="AG245" s="205" t="s">
        <v>220</v>
      </c>
      <c r="AH245" s="205" t="n">
        <v>0</v>
      </c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</row>
    <row r="246" customFormat="false" ht="12.75" hidden="false" customHeight="false" outlineLevel="1" collapsed="false">
      <c r="A246" s="206"/>
      <c r="B246" s="207"/>
      <c r="C246" s="210" t="s">
        <v>1463</v>
      </c>
      <c r="D246" s="211"/>
      <c r="E246" s="212" t="n">
        <v>78.6</v>
      </c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5"/>
      <c r="Z246" s="205"/>
      <c r="AA246" s="205"/>
      <c r="AB246" s="205"/>
      <c r="AC246" s="205"/>
      <c r="AD246" s="205"/>
      <c r="AE246" s="205"/>
      <c r="AF246" s="205"/>
      <c r="AG246" s="205" t="s">
        <v>220</v>
      </c>
      <c r="AH246" s="205" t="n">
        <v>0</v>
      </c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</row>
    <row r="247" customFormat="false" ht="12.75" hidden="false" customHeight="false" outlineLevel="1" collapsed="false">
      <c r="A247" s="196" t="n">
        <v>82</v>
      </c>
      <c r="B247" s="197" t="s">
        <v>1079</v>
      </c>
      <c r="C247" s="198" t="s">
        <v>1080</v>
      </c>
      <c r="D247" s="199" t="s">
        <v>380</v>
      </c>
      <c r="E247" s="200" t="n">
        <v>69.6</v>
      </c>
      <c r="F247" s="201"/>
      <c r="G247" s="202" t="n">
        <f aca="false">ROUND(E247*F247,2)</f>
        <v>0</v>
      </c>
      <c r="H247" s="201"/>
      <c r="I247" s="202" t="n">
        <f aca="false">ROUND(E247*H247,2)</f>
        <v>0</v>
      </c>
      <c r="J247" s="201"/>
      <c r="K247" s="202" t="n">
        <f aca="false">ROUND(E247*J247,2)</f>
        <v>0</v>
      </c>
      <c r="L247" s="202" t="n">
        <v>21</v>
      </c>
      <c r="M247" s="202" t="n">
        <f aca="false">G247*(1+L247/100)</f>
        <v>0</v>
      </c>
      <c r="N247" s="202" t="n">
        <v>0.00256</v>
      </c>
      <c r="O247" s="202" t="n">
        <f aca="false">ROUND(E247*N247,2)</f>
        <v>0.18</v>
      </c>
      <c r="P247" s="202" t="n">
        <v>0</v>
      </c>
      <c r="Q247" s="202" t="n">
        <f aca="false">ROUND(E247*P247,2)</f>
        <v>0</v>
      </c>
      <c r="R247" s="202" t="s">
        <v>889</v>
      </c>
      <c r="S247" s="202" t="s">
        <v>213</v>
      </c>
      <c r="T247" s="203" t="s">
        <v>213</v>
      </c>
      <c r="U247" s="204" t="n">
        <v>0.49</v>
      </c>
      <c r="V247" s="204" t="n">
        <f aca="false">ROUND(E247*U247,2)</f>
        <v>34.1</v>
      </c>
      <c r="W247" s="204"/>
      <c r="X247" s="204" t="s">
        <v>165</v>
      </c>
      <c r="Y247" s="205"/>
      <c r="Z247" s="205"/>
      <c r="AA247" s="205"/>
      <c r="AB247" s="205"/>
      <c r="AC247" s="205"/>
      <c r="AD247" s="205"/>
      <c r="AE247" s="205"/>
      <c r="AF247" s="205"/>
      <c r="AG247" s="205" t="s">
        <v>920</v>
      </c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</row>
    <row r="248" customFormat="false" ht="12.75" hidden="false" customHeight="true" outlineLevel="1" collapsed="false">
      <c r="A248" s="206"/>
      <c r="B248" s="207"/>
      <c r="C248" s="222" t="s">
        <v>1078</v>
      </c>
      <c r="D248" s="222"/>
      <c r="E248" s="222"/>
      <c r="F248" s="222"/>
      <c r="G248" s="222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5"/>
      <c r="Z248" s="205"/>
      <c r="AA248" s="205"/>
      <c r="AB248" s="205"/>
      <c r="AC248" s="205"/>
      <c r="AD248" s="205"/>
      <c r="AE248" s="205"/>
      <c r="AF248" s="205"/>
      <c r="AG248" s="205" t="s">
        <v>217</v>
      </c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</row>
    <row r="249" customFormat="false" ht="12.75" hidden="false" customHeight="false" outlineLevel="1" collapsed="false">
      <c r="A249" s="206"/>
      <c r="B249" s="207"/>
      <c r="C249" s="210" t="s">
        <v>1464</v>
      </c>
      <c r="D249" s="211"/>
      <c r="E249" s="212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5"/>
      <c r="Z249" s="205"/>
      <c r="AA249" s="205"/>
      <c r="AB249" s="205"/>
      <c r="AC249" s="205"/>
      <c r="AD249" s="205"/>
      <c r="AE249" s="205"/>
      <c r="AF249" s="205"/>
      <c r="AG249" s="205" t="s">
        <v>220</v>
      </c>
      <c r="AH249" s="205" t="n">
        <v>0</v>
      </c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</row>
    <row r="250" customFormat="false" ht="12.75" hidden="false" customHeight="false" outlineLevel="1" collapsed="false">
      <c r="A250" s="206"/>
      <c r="B250" s="207"/>
      <c r="C250" s="210" t="s">
        <v>1465</v>
      </c>
      <c r="D250" s="211"/>
      <c r="E250" s="212" t="n">
        <v>69.6</v>
      </c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5"/>
      <c r="Z250" s="205"/>
      <c r="AA250" s="205"/>
      <c r="AB250" s="205"/>
      <c r="AC250" s="205"/>
      <c r="AD250" s="205"/>
      <c r="AE250" s="205"/>
      <c r="AF250" s="205"/>
      <c r="AG250" s="205" t="s">
        <v>220</v>
      </c>
      <c r="AH250" s="205" t="n">
        <v>0</v>
      </c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</row>
    <row r="251" customFormat="false" ht="12.75" hidden="false" customHeight="false" outlineLevel="1" collapsed="false">
      <c r="A251" s="196" t="n">
        <v>83</v>
      </c>
      <c r="B251" s="197" t="s">
        <v>1466</v>
      </c>
      <c r="C251" s="198" t="s">
        <v>1467</v>
      </c>
      <c r="D251" s="199" t="s">
        <v>294</v>
      </c>
      <c r="E251" s="200" t="n">
        <v>1355.16</v>
      </c>
      <c r="F251" s="201"/>
      <c r="G251" s="202" t="n">
        <f aca="false">ROUND(E251*F251,2)</f>
        <v>0</v>
      </c>
      <c r="H251" s="201"/>
      <c r="I251" s="202" t="n">
        <f aca="false">ROUND(E251*H251,2)</f>
        <v>0</v>
      </c>
      <c r="J251" s="201"/>
      <c r="K251" s="202" t="n">
        <f aca="false">ROUND(E251*J251,2)</f>
        <v>0</v>
      </c>
      <c r="L251" s="202" t="n">
        <v>21</v>
      </c>
      <c r="M251" s="202" t="n">
        <f aca="false">G251*(1+L251/100)</f>
        <v>0</v>
      </c>
      <c r="N251" s="202" t="n">
        <v>0.00011</v>
      </c>
      <c r="O251" s="202" t="n">
        <f aca="false">ROUND(E251*N251,2)</f>
        <v>0.15</v>
      </c>
      <c r="P251" s="202" t="n">
        <v>0</v>
      </c>
      <c r="Q251" s="202" t="n">
        <f aca="false">ROUND(E251*P251,2)</f>
        <v>0</v>
      </c>
      <c r="R251" s="202" t="s">
        <v>889</v>
      </c>
      <c r="S251" s="202" t="s">
        <v>213</v>
      </c>
      <c r="T251" s="203" t="s">
        <v>213</v>
      </c>
      <c r="U251" s="204" t="n">
        <v>0.1</v>
      </c>
      <c r="V251" s="204" t="n">
        <f aca="false">ROUND(E251*U251,2)</f>
        <v>135.52</v>
      </c>
      <c r="W251" s="204"/>
      <c r="X251" s="204" t="s">
        <v>165</v>
      </c>
      <c r="Y251" s="205"/>
      <c r="Z251" s="205"/>
      <c r="AA251" s="205"/>
      <c r="AB251" s="205"/>
      <c r="AC251" s="205"/>
      <c r="AD251" s="205"/>
      <c r="AE251" s="205"/>
      <c r="AF251" s="205"/>
      <c r="AG251" s="205" t="s">
        <v>920</v>
      </c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</row>
    <row r="252" customFormat="false" ht="12.75" hidden="false" customHeight="false" outlineLevel="1" collapsed="false">
      <c r="A252" s="206"/>
      <c r="B252" s="207"/>
      <c r="C252" s="210" t="s">
        <v>1468</v>
      </c>
      <c r="D252" s="211"/>
      <c r="E252" s="212"/>
      <c r="F252" s="204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5"/>
      <c r="Z252" s="205"/>
      <c r="AA252" s="205"/>
      <c r="AB252" s="205"/>
      <c r="AC252" s="205"/>
      <c r="AD252" s="205"/>
      <c r="AE252" s="205"/>
      <c r="AF252" s="205"/>
      <c r="AG252" s="205" t="s">
        <v>220</v>
      </c>
      <c r="AH252" s="205" t="n">
        <v>0</v>
      </c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</row>
    <row r="253" customFormat="false" ht="12.75" hidden="false" customHeight="false" outlineLevel="1" collapsed="false">
      <c r="A253" s="206"/>
      <c r="B253" s="207"/>
      <c r="C253" s="210" t="s">
        <v>1469</v>
      </c>
      <c r="D253" s="211"/>
      <c r="E253" s="212" t="n">
        <v>1355.16</v>
      </c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5"/>
      <c r="Z253" s="205"/>
      <c r="AA253" s="205"/>
      <c r="AB253" s="205"/>
      <c r="AC253" s="205"/>
      <c r="AD253" s="205"/>
      <c r="AE253" s="205"/>
      <c r="AF253" s="205"/>
      <c r="AG253" s="205" t="s">
        <v>220</v>
      </c>
      <c r="AH253" s="205" t="n">
        <v>0</v>
      </c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</row>
    <row r="254" customFormat="false" ht="22.5" hidden="false" customHeight="false" outlineLevel="1" collapsed="false">
      <c r="A254" s="196" t="n">
        <v>84</v>
      </c>
      <c r="B254" s="197" t="s">
        <v>1081</v>
      </c>
      <c r="C254" s="198" t="s">
        <v>1082</v>
      </c>
      <c r="D254" s="199" t="s">
        <v>294</v>
      </c>
      <c r="E254" s="200" t="n">
        <v>1178.4</v>
      </c>
      <c r="F254" s="201"/>
      <c r="G254" s="202" t="n">
        <f aca="false">ROUND(E254*F254,2)</f>
        <v>0</v>
      </c>
      <c r="H254" s="201"/>
      <c r="I254" s="202" t="n">
        <f aca="false">ROUND(E254*H254,2)</f>
        <v>0</v>
      </c>
      <c r="J254" s="201"/>
      <c r="K254" s="202" t="n">
        <f aca="false">ROUND(E254*J254,2)</f>
        <v>0</v>
      </c>
      <c r="L254" s="202" t="n">
        <v>21</v>
      </c>
      <c r="M254" s="202" t="n">
        <f aca="false">G254*(1+L254/100)</f>
        <v>0</v>
      </c>
      <c r="N254" s="202" t="n">
        <v>0.01578</v>
      </c>
      <c r="O254" s="202" t="n">
        <f aca="false">ROUND(E254*N254,2)</f>
        <v>18.6</v>
      </c>
      <c r="P254" s="202" t="n">
        <v>0</v>
      </c>
      <c r="Q254" s="202" t="n">
        <f aca="false">ROUND(E254*P254,2)</f>
        <v>0</v>
      </c>
      <c r="R254" s="202" t="s">
        <v>898</v>
      </c>
      <c r="S254" s="202" t="s">
        <v>213</v>
      </c>
      <c r="T254" s="203" t="s">
        <v>213</v>
      </c>
      <c r="U254" s="204" t="n">
        <v>0.79931</v>
      </c>
      <c r="V254" s="204" t="n">
        <f aca="false">ROUND(E254*U254,2)</f>
        <v>941.91</v>
      </c>
      <c r="W254" s="204"/>
      <c r="X254" s="204" t="s">
        <v>228</v>
      </c>
      <c r="Y254" s="205"/>
      <c r="Z254" s="205"/>
      <c r="AA254" s="205"/>
      <c r="AB254" s="205"/>
      <c r="AC254" s="205"/>
      <c r="AD254" s="205"/>
      <c r="AE254" s="205"/>
      <c r="AF254" s="205"/>
      <c r="AG254" s="205" t="s">
        <v>1020</v>
      </c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</row>
    <row r="255" customFormat="false" ht="22.5" hidden="false" customHeight="true" outlineLevel="1" collapsed="false">
      <c r="A255" s="206"/>
      <c r="B255" s="207"/>
      <c r="C255" s="222" t="s">
        <v>1083</v>
      </c>
      <c r="D255" s="222"/>
      <c r="E255" s="222"/>
      <c r="F255" s="222"/>
      <c r="G255" s="222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5"/>
      <c r="Z255" s="205"/>
      <c r="AA255" s="205"/>
      <c r="AB255" s="205"/>
      <c r="AC255" s="205"/>
      <c r="AD255" s="205"/>
      <c r="AE255" s="205"/>
      <c r="AF255" s="205"/>
      <c r="AG255" s="205" t="s">
        <v>217</v>
      </c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13" t="str">
        <f aca="false">C255</f>
        <v>Zastřešení valbových, stanových a mansardových střech. Pokrytí hřebenu hřebenáči (1 m hřebenu/10 m2 střechy).  Založení u okapu (2 m/10 m2 střechy). Protisněhová zábrana (2 kusy/10 m2). Výlez na střechu (1 kus/100 m2).</v>
      </c>
      <c r="BB255" s="205"/>
      <c r="BC255" s="205"/>
      <c r="BD255" s="205"/>
      <c r="BE255" s="205"/>
      <c r="BF255" s="205"/>
      <c r="BG255" s="205"/>
      <c r="BH255" s="205"/>
    </row>
    <row r="256" customFormat="false" ht="12.75" hidden="false" customHeight="false" outlineLevel="1" collapsed="false">
      <c r="A256" s="206"/>
      <c r="B256" s="207"/>
      <c r="C256" s="210" t="s">
        <v>1441</v>
      </c>
      <c r="D256" s="211"/>
      <c r="E256" s="212"/>
      <c r="F256" s="204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5"/>
      <c r="Z256" s="205"/>
      <c r="AA256" s="205"/>
      <c r="AB256" s="205"/>
      <c r="AC256" s="205"/>
      <c r="AD256" s="205"/>
      <c r="AE256" s="205"/>
      <c r="AF256" s="205"/>
      <c r="AG256" s="205" t="s">
        <v>220</v>
      </c>
      <c r="AH256" s="205" t="n">
        <v>0</v>
      </c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</row>
    <row r="257" customFormat="false" ht="12.75" hidden="false" customHeight="false" outlineLevel="1" collapsed="false">
      <c r="A257" s="206"/>
      <c r="B257" s="207"/>
      <c r="C257" s="210" t="s">
        <v>1442</v>
      </c>
      <c r="D257" s="211"/>
      <c r="E257" s="212" t="n">
        <v>1178.4</v>
      </c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5"/>
      <c r="Z257" s="205"/>
      <c r="AA257" s="205"/>
      <c r="AB257" s="205"/>
      <c r="AC257" s="205"/>
      <c r="AD257" s="205"/>
      <c r="AE257" s="205"/>
      <c r="AF257" s="205"/>
      <c r="AG257" s="205" t="s">
        <v>220</v>
      </c>
      <c r="AH257" s="205" t="n">
        <v>0</v>
      </c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</row>
    <row r="258" customFormat="false" ht="12.75" hidden="false" customHeight="false" outlineLevel="1" collapsed="false">
      <c r="A258" s="196" t="n">
        <v>85</v>
      </c>
      <c r="B258" s="197" t="s">
        <v>1084</v>
      </c>
      <c r="C258" s="198" t="s">
        <v>1085</v>
      </c>
      <c r="D258" s="199" t="s">
        <v>261</v>
      </c>
      <c r="E258" s="200" t="n">
        <v>1.2957</v>
      </c>
      <c r="F258" s="201"/>
      <c r="G258" s="202" t="n">
        <f aca="false">ROUND(E258*F258,2)</f>
        <v>0</v>
      </c>
      <c r="H258" s="201"/>
      <c r="I258" s="202" t="n">
        <f aca="false">ROUND(E258*H258,2)</f>
        <v>0</v>
      </c>
      <c r="J258" s="201"/>
      <c r="K258" s="202" t="n">
        <f aca="false">ROUND(E258*J258,2)</f>
        <v>0</v>
      </c>
      <c r="L258" s="202" t="n">
        <v>21</v>
      </c>
      <c r="M258" s="202" t="n">
        <f aca="false">G258*(1+L258/100)</f>
        <v>0</v>
      </c>
      <c r="N258" s="202" t="n">
        <v>0</v>
      </c>
      <c r="O258" s="202" t="n">
        <f aca="false">ROUND(E258*N258,2)</f>
        <v>0</v>
      </c>
      <c r="P258" s="202" t="n">
        <v>0</v>
      </c>
      <c r="Q258" s="202" t="n">
        <f aca="false">ROUND(E258*P258,2)</f>
        <v>0</v>
      </c>
      <c r="R258" s="202" t="s">
        <v>889</v>
      </c>
      <c r="S258" s="202" t="s">
        <v>213</v>
      </c>
      <c r="T258" s="203" t="s">
        <v>213</v>
      </c>
      <c r="U258" s="204" t="n">
        <v>2.557</v>
      </c>
      <c r="V258" s="204" t="n">
        <f aca="false">ROUND(E258*U258,2)</f>
        <v>3.31</v>
      </c>
      <c r="W258" s="204"/>
      <c r="X258" s="204" t="s">
        <v>905</v>
      </c>
      <c r="Y258" s="205"/>
      <c r="Z258" s="205"/>
      <c r="AA258" s="205"/>
      <c r="AB258" s="205"/>
      <c r="AC258" s="205"/>
      <c r="AD258" s="205"/>
      <c r="AE258" s="205"/>
      <c r="AF258" s="205"/>
      <c r="AG258" s="205" t="s">
        <v>906</v>
      </c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</row>
    <row r="259" customFormat="false" ht="12.75" hidden="false" customHeight="true" outlineLevel="1" collapsed="false">
      <c r="A259" s="206"/>
      <c r="B259" s="207"/>
      <c r="C259" s="208" t="s">
        <v>984</v>
      </c>
      <c r="D259" s="208"/>
      <c r="E259" s="208"/>
      <c r="F259" s="208"/>
      <c r="G259" s="208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5"/>
      <c r="Z259" s="205"/>
      <c r="AA259" s="205"/>
      <c r="AB259" s="205"/>
      <c r="AC259" s="205"/>
      <c r="AD259" s="205"/>
      <c r="AE259" s="205"/>
      <c r="AF259" s="205"/>
      <c r="AG259" s="205" t="s">
        <v>216</v>
      </c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</row>
    <row r="260" customFormat="false" ht="12.75" hidden="false" customHeight="false" outlineLevel="0" collapsed="false">
      <c r="A260" s="188" t="s">
        <v>207</v>
      </c>
      <c r="B260" s="189" t="s">
        <v>127</v>
      </c>
      <c r="C260" s="190" t="s">
        <v>128</v>
      </c>
      <c r="D260" s="191"/>
      <c r="E260" s="192"/>
      <c r="F260" s="193"/>
      <c r="G260" s="193" t="n">
        <f aca="false">SUMIF(AG261:AG291,"&lt;&gt;NOR",G261:G291)</f>
        <v>0</v>
      </c>
      <c r="H260" s="193"/>
      <c r="I260" s="193" t="n">
        <f aca="false">SUM(I261:I291)</f>
        <v>0</v>
      </c>
      <c r="J260" s="193"/>
      <c r="K260" s="193" t="n">
        <f aca="false">SUM(K261:K291)</f>
        <v>0</v>
      </c>
      <c r="L260" s="193"/>
      <c r="M260" s="193" t="n">
        <f aca="false">SUM(M261:M291)</f>
        <v>0</v>
      </c>
      <c r="N260" s="193"/>
      <c r="O260" s="193" t="n">
        <f aca="false">SUM(O261:O291)</f>
        <v>2.73</v>
      </c>
      <c r="P260" s="193"/>
      <c r="Q260" s="193" t="n">
        <f aca="false">SUM(Q261:Q291)</f>
        <v>0</v>
      </c>
      <c r="R260" s="193"/>
      <c r="S260" s="193"/>
      <c r="T260" s="194"/>
      <c r="U260" s="195"/>
      <c r="V260" s="195" t="n">
        <f aca="false">SUM(V261:V291)</f>
        <v>244.61</v>
      </c>
      <c r="W260" s="195"/>
      <c r="X260" s="195"/>
      <c r="AG260" s="0" t="s">
        <v>208</v>
      </c>
    </row>
    <row r="261" customFormat="false" ht="12.75" hidden="false" customHeight="false" outlineLevel="1" collapsed="false">
      <c r="A261" s="214" t="n">
        <v>86</v>
      </c>
      <c r="B261" s="215" t="s">
        <v>1470</v>
      </c>
      <c r="C261" s="216" t="s">
        <v>1471</v>
      </c>
      <c r="D261" s="217" t="s">
        <v>343</v>
      </c>
      <c r="E261" s="218" t="n">
        <v>5</v>
      </c>
      <c r="F261" s="219"/>
      <c r="G261" s="220" t="n">
        <f aca="false">ROUND(E261*F261,2)</f>
        <v>0</v>
      </c>
      <c r="H261" s="219"/>
      <c r="I261" s="220" t="n">
        <f aca="false">ROUND(E261*H261,2)</f>
        <v>0</v>
      </c>
      <c r="J261" s="219"/>
      <c r="K261" s="220" t="n">
        <f aca="false">ROUND(E261*J261,2)</f>
        <v>0</v>
      </c>
      <c r="L261" s="220" t="n">
        <v>21</v>
      </c>
      <c r="M261" s="220" t="n">
        <f aca="false">G261*(1+L261/100)</f>
        <v>0</v>
      </c>
      <c r="N261" s="220" t="n">
        <v>0.00028</v>
      </c>
      <c r="O261" s="220" t="n">
        <f aca="false">ROUND(E261*N261,2)</f>
        <v>0</v>
      </c>
      <c r="P261" s="220" t="n">
        <v>0</v>
      </c>
      <c r="Q261" s="220" t="n">
        <f aca="false">ROUND(E261*P261,2)</f>
        <v>0</v>
      </c>
      <c r="R261" s="220" t="s">
        <v>1012</v>
      </c>
      <c r="S261" s="220" t="s">
        <v>213</v>
      </c>
      <c r="T261" s="221" t="s">
        <v>213</v>
      </c>
      <c r="U261" s="204" t="n">
        <v>3.528</v>
      </c>
      <c r="V261" s="204" t="n">
        <f aca="false">ROUND(E261*U261,2)</f>
        <v>17.64</v>
      </c>
      <c r="W261" s="204"/>
      <c r="X261" s="204" t="s">
        <v>165</v>
      </c>
      <c r="Y261" s="205"/>
      <c r="Z261" s="205"/>
      <c r="AA261" s="205"/>
      <c r="AB261" s="205"/>
      <c r="AC261" s="205"/>
      <c r="AD261" s="205"/>
      <c r="AE261" s="205"/>
      <c r="AF261" s="205"/>
      <c r="AG261" s="205" t="s">
        <v>920</v>
      </c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</row>
    <row r="262" customFormat="false" ht="12.75" hidden="false" customHeight="false" outlineLevel="1" collapsed="false">
      <c r="A262" s="214" t="n">
        <v>87</v>
      </c>
      <c r="B262" s="215" t="s">
        <v>1472</v>
      </c>
      <c r="C262" s="216" t="s">
        <v>1473</v>
      </c>
      <c r="D262" s="217" t="s">
        <v>343</v>
      </c>
      <c r="E262" s="218" t="n">
        <v>15</v>
      </c>
      <c r="F262" s="219"/>
      <c r="G262" s="220" t="n">
        <f aca="false">ROUND(E262*F262,2)</f>
        <v>0</v>
      </c>
      <c r="H262" s="219"/>
      <c r="I262" s="220" t="n">
        <f aca="false">ROUND(E262*H262,2)</f>
        <v>0</v>
      </c>
      <c r="J262" s="219"/>
      <c r="K262" s="220" t="n">
        <f aca="false">ROUND(E262*J262,2)</f>
        <v>0</v>
      </c>
      <c r="L262" s="220" t="n">
        <v>21</v>
      </c>
      <c r="M262" s="220" t="n">
        <f aca="false">G262*(1+L262/100)</f>
        <v>0</v>
      </c>
      <c r="N262" s="220" t="n">
        <v>0.00028</v>
      </c>
      <c r="O262" s="220" t="n">
        <f aca="false">ROUND(E262*N262,2)</f>
        <v>0</v>
      </c>
      <c r="P262" s="220" t="n">
        <v>0</v>
      </c>
      <c r="Q262" s="220" t="n">
        <f aca="false">ROUND(E262*P262,2)</f>
        <v>0</v>
      </c>
      <c r="R262" s="220" t="s">
        <v>1012</v>
      </c>
      <c r="S262" s="220" t="s">
        <v>213</v>
      </c>
      <c r="T262" s="221" t="s">
        <v>213</v>
      </c>
      <c r="U262" s="204" t="n">
        <v>4.19</v>
      </c>
      <c r="V262" s="204" t="n">
        <f aca="false">ROUND(E262*U262,2)</f>
        <v>62.85</v>
      </c>
      <c r="W262" s="204"/>
      <c r="X262" s="204" t="s">
        <v>165</v>
      </c>
      <c r="Y262" s="205"/>
      <c r="Z262" s="205"/>
      <c r="AA262" s="205"/>
      <c r="AB262" s="205"/>
      <c r="AC262" s="205"/>
      <c r="AD262" s="205"/>
      <c r="AE262" s="205"/>
      <c r="AF262" s="205"/>
      <c r="AG262" s="205" t="s">
        <v>920</v>
      </c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</row>
    <row r="263" customFormat="false" ht="12.75" hidden="false" customHeight="false" outlineLevel="1" collapsed="false">
      <c r="A263" s="214" t="n">
        <v>88</v>
      </c>
      <c r="B263" s="215" t="s">
        <v>1474</v>
      </c>
      <c r="C263" s="216" t="s">
        <v>1475</v>
      </c>
      <c r="D263" s="217" t="s">
        <v>343</v>
      </c>
      <c r="E263" s="218" t="n">
        <v>22</v>
      </c>
      <c r="F263" s="219"/>
      <c r="G263" s="220" t="n">
        <f aca="false">ROUND(E263*F263,2)</f>
        <v>0</v>
      </c>
      <c r="H263" s="219"/>
      <c r="I263" s="220" t="n">
        <f aca="false">ROUND(E263*H263,2)</f>
        <v>0</v>
      </c>
      <c r="J263" s="219"/>
      <c r="K263" s="220" t="n">
        <f aca="false">ROUND(E263*J263,2)</f>
        <v>0</v>
      </c>
      <c r="L263" s="220" t="n">
        <v>21</v>
      </c>
      <c r="M263" s="220" t="n">
        <f aca="false">G263*(1+L263/100)</f>
        <v>0</v>
      </c>
      <c r="N263" s="220" t="n">
        <v>0.00028</v>
      </c>
      <c r="O263" s="220" t="n">
        <f aca="false">ROUND(E263*N263,2)</f>
        <v>0.01</v>
      </c>
      <c r="P263" s="220" t="n">
        <v>0</v>
      </c>
      <c r="Q263" s="220" t="n">
        <f aca="false">ROUND(E263*P263,2)</f>
        <v>0</v>
      </c>
      <c r="R263" s="220" t="s">
        <v>1012</v>
      </c>
      <c r="S263" s="220" t="s">
        <v>213</v>
      </c>
      <c r="T263" s="221" t="s">
        <v>213</v>
      </c>
      <c r="U263" s="204" t="n">
        <v>4.34</v>
      </c>
      <c r="V263" s="204" t="n">
        <f aca="false">ROUND(E263*U263,2)</f>
        <v>95.48</v>
      </c>
      <c r="W263" s="204"/>
      <c r="X263" s="204" t="s">
        <v>165</v>
      </c>
      <c r="Y263" s="205"/>
      <c r="Z263" s="205"/>
      <c r="AA263" s="205"/>
      <c r="AB263" s="205"/>
      <c r="AC263" s="205"/>
      <c r="AD263" s="205"/>
      <c r="AE263" s="205"/>
      <c r="AF263" s="205"/>
      <c r="AG263" s="205" t="s">
        <v>920</v>
      </c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</row>
    <row r="264" customFormat="false" ht="12.75" hidden="false" customHeight="false" outlineLevel="1" collapsed="false">
      <c r="A264" s="196" t="n">
        <v>89</v>
      </c>
      <c r="B264" s="197" t="s">
        <v>1476</v>
      </c>
      <c r="C264" s="198" t="s">
        <v>1477</v>
      </c>
      <c r="D264" s="199" t="s">
        <v>343</v>
      </c>
      <c r="E264" s="200" t="n">
        <v>8</v>
      </c>
      <c r="F264" s="201"/>
      <c r="G264" s="202" t="n">
        <f aca="false">ROUND(E264*F264,2)</f>
        <v>0</v>
      </c>
      <c r="H264" s="201"/>
      <c r="I264" s="202" t="n">
        <f aca="false">ROUND(E264*H264,2)</f>
        <v>0</v>
      </c>
      <c r="J264" s="201"/>
      <c r="K264" s="202" t="n">
        <f aca="false">ROUND(E264*J264,2)</f>
        <v>0</v>
      </c>
      <c r="L264" s="202" t="n">
        <v>21</v>
      </c>
      <c r="M264" s="202" t="n">
        <f aca="false">G264*(1+L264/100)</f>
        <v>0</v>
      </c>
      <c r="N264" s="202" t="n">
        <v>0.00248</v>
      </c>
      <c r="O264" s="202" t="n">
        <f aca="false">ROUND(E264*N264,2)</f>
        <v>0.02</v>
      </c>
      <c r="P264" s="202" t="n">
        <v>0</v>
      </c>
      <c r="Q264" s="202" t="n">
        <f aca="false">ROUND(E264*P264,2)</f>
        <v>0</v>
      </c>
      <c r="R264" s="202" t="s">
        <v>1012</v>
      </c>
      <c r="S264" s="202" t="s">
        <v>213</v>
      </c>
      <c r="T264" s="203" t="s">
        <v>213</v>
      </c>
      <c r="U264" s="204" t="n">
        <v>6.166</v>
      </c>
      <c r="V264" s="204" t="n">
        <f aca="false">ROUND(E264*U264,2)</f>
        <v>49.33</v>
      </c>
      <c r="W264" s="204"/>
      <c r="X264" s="204" t="s">
        <v>165</v>
      </c>
      <c r="Y264" s="205"/>
      <c r="Z264" s="205"/>
      <c r="AA264" s="205"/>
      <c r="AB264" s="205"/>
      <c r="AC264" s="205"/>
      <c r="AD264" s="205"/>
      <c r="AE264" s="205"/>
      <c r="AF264" s="205"/>
      <c r="AG264" s="205" t="s">
        <v>920</v>
      </c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</row>
    <row r="265" customFormat="false" ht="22.5" hidden="false" customHeight="true" outlineLevel="1" collapsed="false">
      <c r="A265" s="206"/>
      <c r="B265" s="207"/>
      <c r="C265" s="222" t="s">
        <v>1478</v>
      </c>
      <c r="D265" s="222"/>
      <c r="E265" s="222"/>
      <c r="F265" s="222"/>
      <c r="G265" s="222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5"/>
      <c r="Z265" s="205"/>
      <c r="AA265" s="205"/>
      <c r="AB265" s="205"/>
      <c r="AC265" s="205"/>
      <c r="AD265" s="205"/>
      <c r="AE265" s="205"/>
      <c r="AF265" s="205"/>
      <c r="AG265" s="205" t="s">
        <v>217</v>
      </c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13" t="str">
        <f aca="false">C265</f>
        <v>Montáž střešní části světlovodu v krytině střechy, vytvoření prostupu v tepelné izolaci stropu a v podhledu sádrokartonovém a montáž světlovodu v podhledu.</v>
      </c>
      <c r="BB265" s="205"/>
      <c r="BC265" s="205"/>
      <c r="BD265" s="205"/>
      <c r="BE265" s="205"/>
      <c r="BF265" s="205"/>
      <c r="BG265" s="205"/>
      <c r="BH265" s="205"/>
    </row>
    <row r="266" customFormat="false" ht="12.75" hidden="false" customHeight="true" outlineLevel="1" collapsed="false">
      <c r="A266" s="206"/>
      <c r="B266" s="207"/>
      <c r="C266" s="209" t="s">
        <v>1479</v>
      </c>
      <c r="D266" s="209"/>
      <c r="E266" s="209"/>
      <c r="F266" s="209"/>
      <c r="G266" s="209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5"/>
      <c r="Z266" s="205"/>
      <c r="AA266" s="205"/>
      <c r="AB266" s="205"/>
      <c r="AC266" s="205"/>
      <c r="AD266" s="205"/>
      <c r="AE266" s="205"/>
      <c r="AF266" s="205"/>
      <c r="AG266" s="205" t="s">
        <v>217</v>
      </c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</row>
    <row r="267" customFormat="false" ht="22.5" hidden="false" customHeight="false" outlineLevel="1" collapsed="false">
      <c r="A267" s="214" t="n">
        <v>90</v>
      </c>
      <c r="B267" s="215" t="s">
        <v>1086</v>
      </c>
      <c r="C267" s="216" t="s">
        <v>1087</v>
      </c>
      <c r="D267" s="217" t="s">
        <v>343</v>
      </c>
      <c r="E267" s="218" t="n">
        <v>2</v>
      </c>
      <c r="F267" s="219"/>
      <c r="G267" s="220" t="n">
        <f aca="false">ROUND(E267*F267,2)</f>
        <v>0</v>
      </c>
      <c r="H267" s="219"/>
      <c r="I267" s="220" t="n">
        <f aca="false">ROUND(E267*H267,2)</f>
        <v>0</v>
      </c>
      <c r="J267" s="219"/>
      <c r="K267" s="220" t="n">
        <f aca="false">ROUND(E267*J267,2)</f>
        <v>0</v>
      </c>
      <c r="L267" s="220" t="n">
        <v>21</v>
      </c>
      <c r="M267" s="220" t="n">
        <f aca="false">G267*(1+L267/100)</f>
        <v>0</v>
      </c>
      <c r="N267" s="220" t="n">
        <v>0</v>
      </c>
      <c r="O267" s="220" t="n">
        <f aca="false">ROUND(E267*N267,2)</f>
        <v>0</v>
      </c>
      <c r="P267" s="220" t="n">
        <v>0</v>
      </c>
      <c r="Q267" s="220" t="n">
        <f aca="false">ROUND(E267*P267,2)</f>
        <v>0</v>
      </c>
      <c r="R267" s="220" t="s">
        <v>1012</v>
      </c>
      <c r="S267" s="220" t="s">
        <v>213</v>
      </c>
      <c r="T267" s="221" t="s">
        <v>213</v>
      </c>
      <c r="U267" s="204" t="n">
        <v>1.5</v>
      </c>
      <c r="V267" s="204" t="n">
        <f aca="false">ROUND(E267*U267,2)</f>
        <v>3</v>
      </c>
      <c r="W267" s="204"/>
      <c r="X267" s="204" t="s">
        <v>165</v>
      </c>
      <c r="Y267" s="205"/>
      <c r="Z267" s="205"/>
      <c r="AA267" s="205"/>
      <c r="AB267" s="205"/>
      <c r="AC267" s="205"/>
      <c r="AD267" s="205"/>
      <c r="AE267" s="205"/>
      <c r="AF267" s="205"/>
      <c r="AG267" s="205" t="s">
        <v>920</v>
      </c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</row>
    <row r="268" customFormat="false" ht="12.75" hidden="false" customHeight="false" outlineLevel="1" collapsed="false">
      <c r="A268" s="214" t="n">
        <v>91</v>
      </c>
      <c r="B268" s="215" t="s">
        <v>1088</v>
      </c>
      <c r="C268" s="216" t="s">
        <v>1089</v>
      </c>
      <c r="D268" s="217" t="s">
        <v>343</v>
      </c>
      <c r="E268" s="218" t="n">
        <v>2</v>
      </c>
      <c r="F268" s="219"/>
      <c r="G268" s="220" t="n">
        <f aca="false">ROUND(E268*F268,2)</f>
        <v>0</v>
      </c>
      <c r="H268" s="219"/>
      <c r="I268" s="220" t="n">
        <f aca="false">ROUND(E268*H268,2)</f>
        <v>0</v>
      </c>
      <c r="J268" s="219"/>
      <c r="K268" s="220" t="n">
        <f aca="false">ROUND(E268*J268,2)</f>
        <v>0</v>
      </c>
      <c r="L268" s="220" t="n">
        <v>21</v>
      </c>
      <c r="M268" s="220" t="n">
        <f aca="false">G268*(1+L268/100)</f>
        <v>0</v>
      </c>
      <c r="N268" s="220" t="n">
        <v>2E-005</v>
      </c>
      <c r="O268" s="220" t="n">
        <f aca="false">ROUND(E268*N268,2)</f>
        <v>0</v>
      </c>
      <c r="P268" s="220" t="n">
        <v>0</v>
      </c>
      <c r="Q268" s="220" t="n">
        <f aca="false">ROUND(E268*P268,2)</f>
        <v>0</v>
      </c>
      <c r="R268" s="220" t="s">
        <v>1012</v>
      </c>
      <c r="S268" s="220" t="s">
        <v>213</v>
      </c>
      <c r="T268" s="221" t="s">
        <v>213</v>
      </c>
      <c r="U268" s="204" t="n">
        <v>4.02</v>
      </c>
      <c r="V268" s="204" t="n">
        <f aca="false">ROUND(E268*U268,2)</f>
        <v>8.04</v>
      </c>
      <c r="W268" s="204"/>
      <c r="X268" s="204" t="s">
        <v>165</v>
      </c>
      <c r="Y268" s="205"/>
      <c r="Z268" s="205"/>
      <c r="AA268" s="205"/>
      <c r="AB268" s="205"/>
      <c r="AC268" s="205"/>
      <c r="AD268" s="205"/>
      <c r="AE268" s="205"/>
      <c r="AF268" s="205"/>
      <c r="AG268" s="205" t="s">
        <v>920</v>
      </c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</row>
    <row r="269" customFormat="false" ht="12.75" hidden="false" customHeight="false" outlineLevel="1" collapsed="false">
      <c r="A269" s="214" t="n">
        <v>92</v>
      </c>
      <c r="B269" s="215" t="s">
        <v>1090</v>
      </c>
      <c r="C269" s="216" t="s">
        <v>1091</v>
      </c>
      <c r="D269" s="217" t="s">
        <v>343</v>
      </c>
      <c r="E269" s="218" t="n">
        <v>2</v>
      </c>
      <c r="F269" s="219"/>
      <c r="G269" s="220" t="n">
        <f aca="false">ROUND(E269*F269,2)</f>
        <v>0</v>
      </c>
      <c r="H269" s="219"/>
      <c r="I269" s="220" t="n">
        <f aca="false">ROUND(E269*H269,2)</f>
        <v>0</v>
      </c>
      <c r="J269" s="219"/>
      <c r="K269" s="220" t="n">
        <f aca="false">ROUND(E269*J269,2)</f>
        <v>0</v>
      </c>
      <c r="L269" s="220" t="n">
        <v>21</v>
      </c>
      <c r="M269" s="220" t="n">
        <f aca="false">G269*(1+L269/100)</f>
        <v>0</v>
      </c>
      <c r="N269" s="220" t="n">
        <v>0</v>
      </c>
      <c r="O269" s="220" t="n">
        <f aca="false">ROUND(E269*N269,2)</f>
        <v>0</v>
      </c>
      <c r="P269" s="220" t="n">
        <v>0</v>
      </c>
      <c r="Q269" s="220" t="n">
        <f aca="false">ROUND(E269*P269,2)</f>
        <v>0</v>
      </c>
      <c r="R269" s="220" t="s">
        <v>1012</v>
      </c>
      <c r="S269" s="220" t="s">
        <v>213</v>
      </c>
      <c r="T269" s="221" t="s">
        <v>213</v>
      </c>
      <c r="U269" s="204" t="n">
        <v>0.775</v>
      </c>
      <c r="V269" s="204" t="n">
        <f aca="false">ROUND(E269*U269,2)</f>
        <v>1.55</v>
      </c>
      <c r="W269" s="204"/>
      <c r="X269" s="204" t="s">
        <v>165</v>
      </c>
      <c r="Y269" s="205"/>
      <c r="Z269" s="205"/>
      <c r="AA269" s="205"/>
      <c r="AB269" s="205"/>
      <c r="AC269" s="205"/>
      <c r="AD269" s="205"/>
      <c r="AE269" s="205"/>
      <c r="AF269" s="205"/>
      <c r="AG269" s="205" t="s">
        <v>920</v>
      </c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</row>
    <row r="270" customFormat="false" ht="12.75" hidden="false" customHeight="false" outlineLevel="1" collapsed="false">
      <c r="A270" s="214" t="n">
        <v>93</v>
      </c>
      <c r="B270" s="215" t="s">
        <v>1480</v>
      </c>
      <c r="C270" s="216" t="s">
        <v>1481</v>
      </c>
      <c r="D270" s="217" t="s">
        <v>343</v>
      </c>
      <c r="E270" s="218" t="n">
        <v>2</v>
      </c>
      <c r="F270" s="219"/>
      <c r="G270" s="220" t="n">
        <f aca="false">ROUND(E270*F270,2)</f>
        <v>0</v>
      </c>
      <c r="H270" s="219"/>
      <c r="I270" s="220" t="n">
        <f aca="false">ROUND(E270*H270,2)</f>
        <v>0</v>
      </c>
      <c r="J270" s="219"/>
      <c r="K270" s="220" t="n">
        <f aca="false">ROUND(E270*J270,2)</f>
        <v>0</v>
      </c>
      <c r="L270" s="220" t="n">
        <v>21</v>
      </c>
      <c r="M270" s="220" t="n">
        <f aca="false">G270*(1+L270/100)</f>
        <v>0</v>
      </c>
      <c r="N270" s="220" t="n">
        <v>0</v>
      </c>
      <c r="O270" s="220" t="n">
        <f aca="false">ROUND(E270*N270,2)</f>
        <v>0</v>
      </c>
      <c r="P270" s="220" t="n">
        <v>0</v>
      </c>
      <c r="Q270" s="220" t="n">
        <f aca="false">ROUND(E270*P270,2)</f>
        <v>0</v>
      </c>
      <c r="R270" s="220"/>
      <c r="S270" s="220" t="s">
        <v>417</v>
      </c>
      <c r="T270" s="221" t="s">
        <v>418</v>
      </c>
      <c r="U270" s="204" t="n">
        <v>0</v>
      </c>
      <c r="V270" s="204" t="n">
        <f aca="false">ROUND(E270*U270,2)</f>
        <v>0</v>
      </c>
      <c r="W270" s="204"/>
      <c r="X270" s="204" t="s">
        <v>165</v>
      </c>
      <c r="Y270" s="205"/>
      <c r="Z270" s="205"/>
      <c r="AA270" s="205"/>
      <c r="AB270" s="205"/>
      <c r="AC270" s="205"/>
      <c r="AD270" s="205"/>
      <c r="AE270" s="205"/>
      <c r="AF270" s="205"/>
      <c r="AG270" s="205" t="s">
        <v>920</v>
      </c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</row>
    <row r="271" customFormat="false" ht="12.75" hidden="false" customHeight="false" outlineLevel="1" collapsed="false">
      <c r="A271" s="214" t="n">
        <v>94</v>
      </c>
      <c r="B271" s="215" t="s">
        <v>1482</v>
      </c>
      <c r="C271" s="216" t="s">
        <v>1483</v>
      </c>
      <c r="D271" s="217" t="s">
        <v>343</v>
      </c>
      <c r="E271" s="218" t="n">
        <v>6</v>
      </c>
      <c r="F271" s="219"/>
      <c r="G271" s="220" t="n">
        <f aca="false">ROUND(E271*F271,2)</f>
        <v>0</v>
      </c>
      <c r="H271" s="219"/>
      <c r="I271" s="220" t="n">
        <f aca="false">ROUND(E271*H271,2)</f>
        <v>0</v>
      </c>
      <c r="J271" s="219"/>
      <c r="K271" s="220" t="n">
        <f aca="false">ROUND(E271*J271,2)</f>
        <v>0</v>
      </c>
      <c r="L271" s="220" t="n">
        <v>21</v>
      </c>
      <c r="M271" s="220" t="n">
        <f aca="false">G271*(1+L271/100)</f>
        <v>0</v>
      </c>
      <c r="N271" s="220" t="n">
        <v>0</v>
      </c>
      <c r="O271" s="220" t="n">
        <f aca="false">ROUND(E271*N271,2)</f>
        <v>0</v>
      </c>
      <c r="P271" s="220" t="n">
        <v>0</v>
      </c>
      <c r="Q271" s="220" t="n">
        <f aca="false">ROUND(E271*P271,2)</f>
        <v>0</v>
      </c>
      <c r="R271" s="220"/>
      <c r="S271" s="220" t="s">
        <v>417</v>
      </c>
      <c r="T271" s="221" t="s">
        <v>418</v>
      </c>
      <c r="U271" s="204" t="n">
        <v>0</v>
      </c>
      <c r="V271" s="204" t="n">
        <f aca="false">ROUND(E271*U271,2)</f>
        <v>0</v>
      </c>
      <c r="W271" s="204"/>
      <c r="X271" s="204" t="s">
        <v>165</v>
      </c>
      <c r="Y271" s="205"/>
      <c r="Z271" s="205"/>
      <c r="AA271" s="205"/>
      <c r="AB271" s="205"/>
      <c r="AC271" s="205"/>
      <c r="AD271" s="205"/>
      <c r="AE271" s="205"/>
      <c r="AF271" s="205"/>
      <c r="AG271" s="205" t="s">
        <v>920</v>
      </c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</row>
    <row r="272" customFormat="false" ht="12.75" hidden="false" customHeight="false" outlineLevel="1" collapsed="false">
      <c r="A272" s="214" t="n">
        <v>95</v>
      </c>
      <c r="B272" s="215" t="s">
        <v>1484</v>
      </c>
      <c r="C272" s="216" t="s">
        <v>1485</v>
      </c>
      <c r="D272" s="217" t="s">
        <v>343</v>
      </c>
      <c r="E272" s="218" t="n">
        <v>2</v>
      </c>
      <c r="F272" s="219"/>
      <c r="G272" s="220" t="n">
        <f aca="false">ROUND(E272*F272,2)</f>
        <v>0</v>
      </c>
      <c r="H272" s="219"/>
      <c r="I272" s="220" t="n">
        <f aca="false">ROUND(E272*H272,2)</f>
        <v>0</v>
      </c>
      <c r="J272" s="219"/>
      <c r="K272" s="220" t="n">
        <f aca="false">ROUND(E272*J272,2)</f>
        <v>0</v>
      </c>
      <c r="L272" s="220" t="n">
        <v>21</v>
      </c>
      <c r="M272" s="220" t="n">
        <f aca="false">G272*(1+L272/100)</f>
        <v>0</v>
      </c>
      <c r="N272" s="220" t="n">
        <v>0</v>
      </c>
      <c r="O272" s="220" t="n">
        <f aca="false">ROUND(E272*N272,2)</f>
        <v>0</v>
      </c>
      <c r="P272" s="220" t="n">
        <v>0</v>
      </c>
      <c r="Q272" s="220" t="n">
        <f aca="false">ROUND(E272*P272,2)</f>
        <v>0</v>
      </c>
      <c r="R272" s="220"/>
      <c r="S272" s="220" t="s">
        <v>417</v>
      </c>
      <c r="T272" s="221" t="s">
        <v>418</v>
      </c>
      <c r="U272" s="204" t="n">
        <v>0</v>
      </c>
      <c r="V272" s="204" t="n">
        <f aca="false">ROUND(E272*U272,2)</f>
        <v>0</v>
      </c>
      <c r="W272" s="204"/>
      <c r="X272" s="204" t="s">
        <v>165</v>
      </c>
      <c r="Y272" s="205"/>
      <c r="Z272" s="205"/>
      <c r="AA272" s="205"/>
      <c r="AB272" s="205"/>
      <c r="AC272" s="205"/>
      <c r="AD272" s="205"/>
      <c r="AE272" s="205"/>
      <c r="AF272" s="205"/>
      <c r="AG272" s="205" t="s">
        <v>920</v>
      </c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</row>
    <row r="273" customFormat="false" ht="22.5" hidden="false" customHeight="false" outlineLevel="1" collapsed="false">
      <c r="A273" s="214" t="n">
        <v>96</v>
      </c>
      <c r="B273" s="215" t="s">
        <v>1486</v>
      </c>
      <c r="C273" s="216" t="s">
        <v>1093</v>
      </c>
      <c r="D273" s="217" t="s">
        <v>343</v>
      </c>
      <c r="E273" s="218" t="n">
        <v>2</v>
      </c>
      <c r="F273" s="219"/>
      <c r="G273" s="220" t="n">
        <f aca="false">ROUND(E273*F273,2)</f>
        <v>0</v>
      </c>
      <c r="H273" s="219"/>
      <c r="I273" s="220" t="n">
        <f aca="false">ROUND(E273*H273,2)</f>
        <v>0</v>
      </c>
      <c r="J273" s="219"/>
      <c r="K273" s="220" t="n">
        <f aca="false">ROUND(E273*J273,2)</f>
        <v>0</v>
      </c>
      <c r="L273" s="220" t="n">
        <v>21</v>
      </c>
      <c r="M273" s="220" t="n">
        <f aca="false">G273*(1+L273/100)</f>
        <v>0</v>
      </c>
      <c r="N273" s="220" t="n">
        <v>0.0008</v>
      </c>
      <c r="O273" s="220" t="n">
        <f aca="false">ROUND(E273*N273,2)</f>
        <v>0</v>
      </c>
      <c r="P273" s="220" t="n">
        <v>0</v>
      </c>
      <c r="Q273" s="220" t="n">
        <f aca="false">ROUND(E273*P273,2)</f>
        <v>0</v>
      </c>
      <c r="R273" s="220" t="s">
        <v>423</v>
      </c>
      <c r="S273" s="220" t="s">
        <v>213</v>
      </c>
      <c r="T273" s="221" t="s">
        <v>213</v>
      </c>
      <c r="U273" s="204" t="n">
        <v>0</v>
      </c>
      <c r="V273" s="204" t="n">
        <f aca="false">ROUND(E273*U273,2)</f>
        <v>0</v>
      </c>
      <c r="W273" s="204"/>
      <c r="X273" s="204" t="s">
        <v>424</v>
      </c>
      <c r="Y273" s="205"/>
      <c r="Z273" s="205"/>
      <c r="AA273" s="205"/>
      <c r="AB273" s="205"/>
      <c r="AC273" s="205"/>
      <c r="AD273" s="205"/>
      <c r="AE273" s="205"/>
      <c r="AF273" s="205"/>
      <c r="AG273" s="205" t="s">
        <v>425</v>
      </c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</row>
    <row r="274" customFormat="false" ht="22.5" hidden="false" customHeight="false" outlineLevel="1" collapsed="false">
      <c r="A274" s="214" t="n">
        <v>97</v>
      </c>
      <c r="B274" s="215" t="s">
        <v>1487</v>
      </c>
      <c r="C274" s="216" t="s">
        <v>1488</v>
      </c>
      <c r="D274" s="217" t="s">
        <v>343</v>
      </c>
      <c r="E274" s="218" t="n">
        <v>2</v>
      </c>
      <c r="F274" s="219"/>
      <c r="G274" s="220" t="n">
        <f aca="false">ROUND(E274*F274,2)</f>
        <v>0</v>
      </c>
      <c r="H274" s="219"/>
      <c r="I274" s="220" t="n">
        <f aca="false">ROUND(E274*H274,2)</f>
        <v>0</v>
      </c>
      <c r="J274" s="219"/>
      <c r="K274" s="220" t="n">
        <f aca="false">ROUND(E274*J274,2)</f>
        <v>0</v>
      </c>
      <c r="L274" s="220" t="n">
        <v>21</v>
      </c>
      <c r="M274" s="220" t="n">
        <f aca="false">G274*(1+L274/100)</f>
        <v>0</v>
      </c>
      <c r="N274" s="220" t="n">
        <v>0.05</v>
      </c>
      <c r="O274" s="220" t="n">
        <f aca="false">ROUND(E274*N274,2)</f>
        <v>0.1</v>
      </c>
      <c r="P274" s="220" t="n">
        <v>0</v>
      </c>
      <c r="Q274" s="220" t="n">
        <f aca="false">ROUND(E274*P274,2)</f>
        <v>0</v>
      </c>
      <c r="R274" s="220" t="s">
        <v>423</v>
      </c>
      <c r="S274" s="220" t="s">
        <v>213</v>
      </c>
      <c r="T274" s="221" t="s">
        <v>213</v>
      </c>
      <c r="U274" s="204" t="n">
        <v>0</v>
      </c>
      <c r="V274" s="204" t="n">
        <f aca="false">ROUND(E274*U274,2)</f>
        <v>0</v>
      </c>
      <c r="W274" s="204"/>
      <c r="X274" s="204" t="s">
        <v>424</v>
      </c>
      <c r="Y274" s="205"/>
      <c r="Z274" s="205"/>
      <c r="AA274" s="205"/>
      <c r="AB274" s="205"/>
      <c r="AC274" s="205"/>
      <c r="AD274" s="205"/>
      <c r="AE274" s="205"/>
      <c r="AF274" s="205"/>
      <c r="AG274" s="205" t="s">
        <v>425</v>
      </c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</row>
    <row r="275" customFormat="false" ht="22.5" hidden="false" customHeight="false" outlineLevel="1" collapsed="false">
      <c r="A275" s="214" t="n">
        <v>98</v>
      </c>
      <c r="B275" s="215" t="s">
        <v>1489</v>
      </c>
      <c r="C275" s="216" t="s">
        <v>1490</v>
      </c>
      <c r="D275" s="217" t="s">
        <v>343</v>
      </c>
      <c r="E275" s="218" t="n">
        <v>22</v>
      </c>
      <c r="F275" s="219"/>
      <c r="G275" s="220" t="n">
        <f aca="false">ROUND(E275*F275,2)</f>
        <v>0</v>
      </c>
      <c r="H275" s="219"/>
      <c r="I275" s="220" t="n">
        <f aca="false">ROUND(E275*H275,2)</f>
        <v>0</v>
      </c>
      <c r="J275" s="219"/>
      <c r="K275" s="220" t="n">
        <f aca="false">ROUND(E275*J275,2)</f>
        <v>0</v>
      </c>
      <c r="L275" s="220" t="n">
        <v>21</v>
      </c>
      <c r="M275" s="220" t="n">
        <f aca="false">G275*(1+L275/100)</f>
        <v>0</v>
      </c>
      <c r="N275" s="220" t="n">
        <v>0.0633</v>
      </c>
      <c r="O275" s="220" t="n">
        <f aca="false">ROUND(E275*N275,2)</f>
        <v>1.39</v>
      </c>
      <c r="P275" s="220" t="n">
        <v>0</v>
      </c>
      <c r="Q275" s="220" t="n">
        <f aca="false">ROUND(E275*P275,2)</f>
        <v>0</v>
      </c>
      <c r="R275" s="220" t="s">
        <v>423</v>
      </c>
      <c r="S275" s="220" t="s">
        <v>213</v>
      </c>
      <c r="T275" s="221" t="s">
        <v>213</v>
      </c>
      <c r="U275" s="204" t="n">
        <v>0</v>
      </c>
      <c r="V275" s="204" t="n">
        <f aca="false">ROUND(E275*U275,2)</f>
        <v>0</v>
      </c>
      <c r="W275" s="204"/>
      <c r="X275" s="204" t="s">
        <v>424</v>
      </c>
      <c r="Y275" s="205"/>
      <c r="Z275" s="205"/>
      <c r="AA275" s="205"/>
      <c r="AB275" s="205"/>
      <c r="AC275" s="205"/>
      <c r="AD275" s="205"/>
      <c r="AE275" s="205"/>
      <c r="AF275" s="205"/>
      <c r="AG275" s="205" t="s">
        <v>425</v>
      </c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</row>
    <row r="276" customFormat="false" ht="22.5" hidden="false" customHeight="false" outlineLevel="1" collapsed="false">
      <c r="A276" s="214" t="n">
        <v>99</v>
      </c>
      <c r="B276" s="215" t="s">
        <v>1491</v>
      </c>
      <c r="C276" s="216" t="s">
        <v>1492</v>
      </c>
      <c r="D276" s="217" t="s">
        <v>343</v>
      </c>
      <c r="E276" s="218" t="n">
        <v>5</v>
      </c>
      <c r="F276" s="219"/>
      <c r="G276" s="220" t="n">
        <f aca="false">ROUND(E276*F276,2)</f>
        <v>0</v>
      </c>
      <c r="H276" s="219"/>
      <c r="I276" s="220" t="n">
        <f aca="false">ROUND(E276*H276,2)</f>
        <v>0</v>
      </c>
      <c r="J276" s="219"/>
      <c r="K276" s="220" t="n">
        <f aca="false">ROUND(E276*J276,2)</f>
        <v>0</v>
      </c>
      <c r="L276" s="220" t="n">
        <v>21</v>
      </c>
      <c r="M276" s="220" t="n">
        <f aca="false">G276*(1+L276/100)</f>
        <v>0</v>
      </c>
      <c r="N276" s="220" t="n">
        <v>0.0412</v>
      </c>
      <c r="O276" s="220" t="n">
        <f aca="false">ROUND(E276*N276,2)</f>
        <v>0.21</v>
      </c>
      <c r="P276" s="220" t="n">
        <v>0</v>
      </c>
      <c r="Q276" s="220" t="n">
        <f aca="false">ROUND(E276*P276,2)</f>
        <v>0</v>
      </c>
      <c r="R276" s="220" t="s">
        <v>423</v>
      </c>
      <c r="S276" s="220" t="s">
        <v>213</v>
      </c>
      <c r="T276" s="221" t="s">
        <v>213</v>
      </c>
      <c r="U276" s="204" t="n">
        <v>0</v>
      </c>
      <c r="V276" s="204" t="n">
        <f aca="false">ROUND(E276*U276,2)</f>
        <v>0</v>
      </c>
      <c r="W276" s="204"/>
      <c r="X276" s="204" t="s">
        <v>424</v>
      </c>
      <c r="Y276" s="205"/>
      <c r="Z276" s="205"/>
      <c r="AA276" s="205"/>
      <c r="AB276" s="205"/>
      <c r="AC276" s="205"/>
      <c r="AD276" s="205"/>
      <c r="AE276" s="205"/>
      <c r="AF276" s="205"/>
      <c r="AG276" s="205" t="s">
        <v>425</v>
      </c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</row>
    <row r="277" customFormat="false" ht="22.5" hidden="false" customHeight="false" outlineLevel="1" collapsed="false">
      <c r="A277" s="214" t="n">
        <v>100</v>
      </c>
      <c r="B277" s="215" t="s">
        <v>1493</v>
      </c>
      <c r="C277" s="216" t="s">
        <v>1494</v>
      </c>
      <c r="D277" s="217" t="s">
        <v>343</v>
      </c>
      <c r="E277" s="218" t="n">
        <v>13</v>
      </c>
      <c r="F277" s="219"/>
      <c r="G277" s="220" t="n">
        <f aca="false">ROUND(E277*F277,2)</f>
        <v>0</v>
      </c>
      <c r="H277" s="219"/>
      <c r="I277" s="220" t="n">
        <f aca="false">ROUND(E277*H277,2)</f>
        <v>0</v>
      </c>
      <c r="J277" s="219"/>
      <c r="K277" s="220" t="n">
        <f aca="false">ROUND(E277*J277,2)</f>
        <v>0</v>
      </c>
      <c r="L277" s="220" t="n">
        <v>21</v>
      </c>
      <c r="M277" s="220" t="n">
        <f aca="false">G277*(1+L277/100)</f>
        <v>0</v>
      </c>
      <c r="N277" s="220" t="n">
        <v>0.048</v>
      </c>
      <c r="O277" s="220" t="n">
        <f aca="false">ROUND(E277*N277,2)</f>
        <v>0.62</v>
      </c>
      <c r="P277" s="220" t="n">
        <v>0</v>
      </c>
      <c r="Q277" s="220" t="n">
        <f aca="false">ROUND(E277*P277,2)</f>
        <v>0</v>
      </c>
      <c r="R277" s="220" t="s">
        <v>423</v>
      </c>
      <c r="S277" s="220" t="s">
        <v>213</v>
      </c>
      <c r="T277" s="221" t="s">
        <v>213</v>
      </c>
      <c r="U277" s="204" t="n">
        <v>0</v>
      </c>
      <c r="V277" s="204" t="n">
        <f aca="false">ROUND(E277*U277,2)</f>
        <v>0</v>
      </c>
      <c r="W277" s="204"/>
      <c r="X277" s="204" t="s">
        <v>424</v>
      </c>
      <c r="Y277" s="205"/>
      <c r="Z277" s="205"/>
      <c r="AA277" s="205"/>
      <c r="AB277" s="205"/>
      <c r="AC277" s="205"/>
      <c r="AD277" s="205"/>
      <c r="AE277" s="205"/>
      <c r="AF277" s="205"/>
      <c r="AG277" s="205" t="s">
        <v>425</v>
      </c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</row>
    <row r="278" customFormat="false" ht="33.75" hidden="false" customHeight="false" outlineLevel="1" collapsed="false">
      <c r="A278" s="196" t="n">
        <v>101</v>
      </c>
      <c r="B278" s="197" t="s">
        <v>1495</v>
      </c>
      <c r="C278" s="198" t="s">
        <v>1496</v>
      </c>
      <c r="D278" s="199" t="s">
        <v>343</v>
      </c>
      <c r="E278" s="200" t="n">
        <v>5</v>
      </c>
      <c r="F278" s="201"/>
      <c r="G278" s="202" t="n">
        <f aca="false">ROUND(E278*F278,2)</f>
        <v>0</v>
      </c>
      <c r="H278" s="201"/>
      <c r="I278" s="202" t="n">
        <f aca="false">ROUND(E278*H278,2)</f>
        <v>0</v>
      </c>
      <c r="J278" s="201"/>
      <c r="K278" s="202" t="n">
        <f aca="false">ROUND(E278*J278,2)</f>
        <v>0</v>
      </c>
      <c r="L278" s="202" t="n">
        <v>21</v>
      </c>
      <c r="M278" s="202" t="n">
        <f aca="false">G278*(1+L278/100)</f>
        <v>0</v>
      </c>
      <c r="N278" s="202" t="n">
        <v>0.0043</v>
      </c>
      <c r="O278" s="202" t="n">
        <f aca="false">ROUND(E278*N278,2)</f>
        <v>0.02</v>
      </c>
      <c r="P278" s="202" t="n">
        <v>0</v>
      </c>
      <c r="Q278" s="202" t="n">
        <f aca="false">ROUND(E278*P278,2)</f>
        <v>0</v>
      </c>
      <c r="R278" s="202" t="s">
        <v>423</v>
      </c>
      <c r="S278" s="202" t="s">
        <v>213</v>
      </c>
      <c r="T278" s="203" t="s">
        <v>213</v>
      </c>
      <c r="U278" s="204" t="n">
        <v>0</v>
      </c>
      <c r="V278" s="204" t="n">
        <f aca="false">ROUND(E278*U278,2)</f>
        <v>0</v>
      </c>
      <c r="W278" s="204"/>
      <c r="X278" s="204" t="s">
        <v>424</v>
      </c>
      <c r="Y278" s="205"/>
      <c r="Z278" s="205"/>
      <c r="AA278" s="205"/>
      <c r="AB278" s="205"/>
      <c r="AC278" s="205"/>
      <c r="AD278" s="205"/>
      <c r="AE278" s="205"/>
      <c r="AF278" s="205"/>
      <c r="AG278" s="205" t="s">
        <v>425</v>
      </c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</row>
    <row r="279" customFormat="false" ht="12.75" hidden="false" customHeight="true" outlineLevel="1" collapsed="false">
      <c r="A279" s="206"/>
      <c r="B279" s="207"/>
      <c r="C279" s="222" t="s">
        <v>1497</v>
      </c>
      <c r="D279" s="222"/>
      <c r="E279" s="222"/>
      <c r="F279" s="222"/>
      <c r="G279" s="222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5"/>
      <c r="Z279" s="205"/>
      <c r="AA279" s="205"/>
      <c r="AB279" s="205"/>
      <c r="AC279" s="205"/>
      <c r="AD279" s="205"/>
      <c r="AE279" s="205"/>
      <c r="AF279" s="205"/>
      <c r="AG279" s="205" t="s">
        <v>217</v>
      </c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</row>
    <row r="280" customFormat="false" ht="33.75" hidden="false" customHeight="false" outlineLevel="1" collapsed="false">
      <c r="A280" s="196" t="n">
        <v>102</v>
      </c>
      <c r="B280" s="197" t="s">
        <v>1498</v>
      </c>
      <c r="C280" s="198" t="s">
        <v>1499</v>
      </c>
      <c r="D280" s="199" t="s">
        <v>343</v>
      </c>
      <c r="E280" s="200" t="n">
        <v>15</v>
      </c>
      <c r="F280" s="201"/>
      <c r="G280" s="202" t="n">
        <f aca="false">ROUND(E280*F280,2)</f>
        <v>0</v>
      </c>
      <c r="H280" s="201"/>
      <c r="I280" s="202" t="n">
        <f aca="false">ROUND(E280*H280,2)</f>
        <v>0</v>
      </c>
      <c r="J280" s="201"/>
      <c r="K280" s="202" t="n">
        <f aca="false">ROUND(E280*J280,2)</f>
        <v>0</v>
      </c>
      <c r="L280" s="202" t="n">
        <v>21</v>
      </c>
      <c r="M280" s="202" t="n">
        <f aca="false">G280*(1+L280/100)</f>
        <v>0</v>
      </c>
      <c r="N280" s="202" t="n">
        <v>0.0046</v>
      </c>
      <c r="O280" s="202" t="n">
        <f aca="false">ROUND(E280*N280,2)</f>
        <v>0.07</v>
      </c>
      <c r="P280" s="202" t="n">
        <v>0</v>
      </c>
      <c r="Q280" s="202" t="n">
        <f aca="false">ROUND(E280*P280,2)</f>
        <v>0</v>
      </c>
      <c r="R280" s="202" t="s">
        <v>423</v>
      </c>
      <c r="S280" s="202" t="s">
        <v>213</v>
      </c>
      <c r="T280" s="203" t="s">
        <v>213</v>
      </c>
      <c r="U280" s="204" t="n">
        <v>0</v>
      </c>
      <c r="V280" s="204" t="n">
        <f aca="false">ROUND(E280*U280,2)</f>
        <v>0</v>
      </c>
      <c r="W280" s="204"/>
      <c r="X280" s="204" t="s">
        <v>424</v>
      </c>
      <c r="Y280" s="205"/>
      <c r="Z280" s="205"/>
      <c r="AA280" s="205"/>
      <c r="AB280" s="205"/>
      <c r="AC280" s="205"/>
      <c r="AD280" s="205"/>
      <c r="AE280" s="205"/>
      <c r="AF280" s="205"/>
      <c r="AG280" s="205" t="s">
        <v>425</v>
      </c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</row>
    <row r="281" customFormat="false" ht="12.75" hidden="false" customHeight="true" outlineLevel="1" collapsed="false">
      <c r="A281" s="206"/>
      <c r="B281" s="207"/>
      <c r="C281" s="222" t="s">
        <v>1497</v>
      </c>
      <c r="D281" s="222"/>
      <c r="E281" s="222"/>
      <c r="F281" s="222"/>
      <c r="G281" s="222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5"/>
      <c r="Z281" s="205"/>
      <c r="AA281" s="205"/>
      <c r="AB281" s="205"/>
      <c r="AC281" s="205"/>
      <c r="AD281" s="205"/>
      <c r="AE281" s="205"/>
      <c r="AF281" s="205"/>
      <c r="AG281" s="205" t="s">
        <v>217</v>
      </c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</row>
    <row r="282" customFormat="false" ht="33.75" hidden="false" customHeight="false" outlineLevel="1" collapsed="false">
      <c r="A282" s="196" t="n">
        <v>103</v>
      </c>
      <c r="B282" s="197" t="s">
        <v>1500</v>
      </c>
      <c r="C282" s="198" t="s">
        <v>1501</v>
      </c>
      <c r="D282" s="199" t="s">
        <v>343</v>
      </c>
      <c r="E282" s="200" t="n">
        <v>22</v>
      </c>
      <c r="F282" s="201"/>
      <c r="G282" s="202" t="n">
        <f aca="false">ROUND(E282*F282,2)</f>
        <v>0</v>
      </c>
      <c r="H282" s="201"/>
      <c r="I282" s="202" t="n">
        <f aca="false">ROUND(E282*H282,2)</f>
        <v>0</v>
      </c>
      <c r="J282" s="201"/>
      <c r="K282" s="202" t="n">
        <f aca="false">ROUND(E282*J282,2)</f>
        <v>0</v>
      </c>
      <c r="L282" s="202" t="n">
        <v>21</v>
      </c>
      <c r="M282" s="202" t="n">
        <f aca="false">G282*(1+L282/100)</f>
        <v>0</v>
      </c>
      <c r="N282" s="202" t="n">
        <v>0.0051</v>
      </c>
      <c r="O282" s="202" t="n">
        <f aca="false">ROUND(E282*N282,2)</f>
        <v>0.11</v>
      </c>
      <c r="P282" s="202" t="n">
        <v>0</v>
      </c>
      <c r="Q282" s="202" t="n">
        <f aca="false">ROUND(E282*P282,2)</f>
        <v>0</v>
      </c>
      <c r="R282" s="202" t="s">
        <v>423</v>
      </c>
      <c r="S282" s="202" t="s">
        <v>213</v>
      </c>
      <c r="T282" s="203" t="s">
        <v>213</v>
      </c>
      <c r="U282" s="204" t="n">
        <v>0</v>
      </c>
      <c r="V282" s="204" t="n">
        <f aca="false">ROUND(E282*U282,2)</f>
        <v>0</v>
      </c>
      <c r="W282" s="204"/>
      <c r="X282" s="204" t="s">
        <v>424</v>
      </c>
      <c r="Y282" s="205"/>
      <c r="Z282" s="205"/>
      <c r="AA282" s="205"/>
      <c r="AB282" s="205"/>
      <c r="AC282" s="205"/>
      <c r="AD282" s="205"/>
      <c r="AE282" s="205"/>
      <c r="AF282" s="205"/>
      <c r="AG282" s="205" t="s">
        <v>425</v>
      </c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</row>
    <row r="283" customFormat="false" ht="12.75" hidden="false" customHeight="true" outlineLevel="1" collapsed="false">
      <c r="A283" s="206"/>
      <c r="B283" s="207"/>
      <c r="C283" s="222" t="s">
        <v>1497</v>
      </c>
      <c r="D283" s="222"/>
      <c r="E283" s="222"/>
      <c r="F283" s="222"/>
      <c r="G283" s="222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5"/>
      <c r="Z283" s="205"/>
      <c r="AA283" s="205"/>
      <c r="AB283" s="205"/>
      <c r="AC283" s="205"/>
      <c r="AD283" s="205"/>
      <c r="AE283" s="205"/>
      <c r="AF283" s="205"/>
      <c r="AG283" s="205" t="s">
        <v>217</v>
      </c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</row>
    <row r="284" customFormat="false" ht="33.75" hidden="false" customHeight="false" outlineLevel="1" collapsed="false">
      <c r="A284" s="214" t="n">
        <v>104</v>
      </c>
      <c r="B284" s="215" t="s">
        <v>1502</v>
      </c>
      <c r="C284" s="216" t="s">
        <v>1503</v>
      </c>
      <c r="D284" s="217" t="s">
        <v>343</v>
      </c>
      <c r="E284" s="218" t="n">
        <v>8</v>
      </c>
      <c r="F284" s="219"/>
      <c r="G284" s="220" t="n">
        <f aca="false">ROUND(E284*F284,2)</f>
        <v>0</v>
      </c>
      <c r="H284" s="219"/>
      <c r="I284" s="220" t="n">
        <f aca="false">ROUND(E284*H284,2)</f>
        <v>0</v>
      </c>
      <c r="J284" s="219"/>
      <c r="K284" s="220" t="n">
        <f aca="false">ROUND(E284*J284,2)</f>
        <v>0</v>
      </c>
      <c r="L284" s="220" t="n">
        <v>21</v>
      </c>
      <c r="M284" s="220" t="n">
        <f aca="false">G284*(1+L284/100)</f>
        <v>0</v>
      </c>
      <c r="N284" s="220" t="n">
        <v>0.013</v>
      </c>
      <c r="O284" s="220" t="n">
        <f aca="false">ROUND(E284*N284,2)</f>
        <v>0.1</v>
      </c>
      <c r="P284" s="220" t="n">
        <v>0</v>
      </c>
      <c r="Q284" s="220" t="n">
        <f aca="false">ROUND(E284*P284,2)</f>
        <v>0</v>
      </c>
      <c r="R284" s="220" t="s">
        <v>423</v>
      </c>
      <c r="S284" s="220" t="s">
        <v>213</v>
      </c>
      <c r="T284" s="221" t="s">
        <v>213</v>
      </c>
      <c r="U284" s="204" t="n">
        <v>0</v>
      </c>
      <c r="V284" s="204" t="n">
        <f aca="false">ROUND(E284*U284,2)</f>
        <v>0</v>
      </c>
      <c r="W284" s="204"/>
      <c r="X284" s="204" t="s">
        <v>424</v>
      </c>
      <c r="Y284" s="205"/>
      <c r="Z284" s="205"/>
      <c r="AA284" s="205"/>
      <c r="AB284" s="205"/>
      <c r="AC284" s="205"/>
      <c r="AD284" s="205"/>
      <c r="AE284" s="205"/>
      <c r="AF284" s="205"/>
      <c r="AG284" s="205" t="s">
        <v>425</v>
      </c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</row>
    <row r="285" customFormat="false" ht="12.75" hidden="false" customHeight="false" outlineLevel="1" collapsed="false">
      <c r="A285" s="196" t="n">
        <v>105</v>
      </c>
      <c r="B285" s="197" t="s">
        <v>1504</v>
      </c>
      <c r="C285" s="198" t="s">
        <v>1505</v>
      </c>
      <c r="D285" s="199" t="s">
        <v>343</v>
      </c>
      <c r="E285" s="200" t="n">
        <v>8</v>
      </c>
      <c r="F285" s="201"/>
      <c r="G285" s="202" t="n">
        <f aca="false">ROUND(E285*F285,2)</f>
        <v>0</v>
      </c>
      <c r="H285" s="201"/>
      <c r="I285" s="202" t="n">
        <f aca="false">ROUND(E285*H285,2)</f>
        <v>0</v>
      </c>
      <c r="J285" s="201"/>
      <c r="K285" s="202" t="n">
        <f aca="false">ROUND(E285*J285,2)</f>
        <v>0</v>
      </c>
      <c r="L285" s="202" t="n">
        <v>21</v>
      </c>
      <c r="M285" s="202" t="n">
        <f aca="false">G285*(1+L285/100)</f>
        <v>0</v>
      </c>
      <c r="N285" s="202" t="n">
        <v>0.00112</v>
      </c>
      <c r="O285" s="202" t="n">
        <f aca="false">ROUND(E285*N285,2)</f>
        <v>0.01</v>
      </c>
      <c r="P285" s="202" t="n">
        <v>0</v>
      </c>
      <c r="Q285" s="202" t="n">
        <f aca="false">ROUND(E285*P285,2)</f>
        <v>0</v>
      </c>
      <c r="R285" s="202" t="s">
        <v>423</v>
      </c>
      <c r="S285" s="202" t="s">
        <v>213</v>
      </c>
      <c r="T285" s="203" t="s">
        <v>213</v>
      </c>
      <c r="U285" s="204" t="n">
        <v>0</v>
      </c>
      <c r="V285" s="204" t="n">
        <f aca="false">ROUND(E285*U285,2)</f>
        <v>0</v>
      </c>
      <c r="W285" s="204"/>
      <c r="X285" s="204" t="s">
        <v>424</v>
      </c>
      <c r="Y285" s="205"/>
      <c r="Z285" s="205"/>
      <c r="AA285" s="205"/>
      <c r="AB285" s="205"/>
      <c r="AC285" s="205"/>
      <c r="AD285" s="205"/>
      <c r="AE285" s="205"/>
      <c r="AF285" s="205"/>
      <c r="AG285" s="205" t="s">
        <v>425</v>
      </c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</row>
    <row r="286" customFormat="false" ht="12.75" hidden="false" customHeight="true" outlineLevel="1" collapsed="false">
      <c r="A286" s="206"/>
      <c r="B286" s="207"/>
      <c r="C286" s="222" t="s">
        <v>1506</v>
      </c>
      <c r="D286" s="222"/>
      <c r="E286" s="222"/>
      <c r="F286" s="222"/>
      <c r="G286" s="222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5"/>
      <c r="Z286" s="205"/>
      <c r="AA286" s="205"/>
      <c r="AB286" s="205"/>
      <c r="AC286" s="205"/>
      <c r="AD286" s="205"/>
      <c r="AE286" s="205"/>
      <c r="AF286" s="205"/>
      <c r="AG286" s="205" t="s">
        <v>217</v>
      </c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</row>
    <row r="287" customFormat="false" ht="12.75" hidden="false" customHeight="true" outlineLevel="1" collapsed="false">
      <c r="A287" s="206"/>
      <c r="B287" s="207"/>
      <c r="C287" s="209" t="s">
        <v>1507</v>
      </c>
      <c r="D287" s="209"/>
      <c r="E287" s="209"/>
      <c r="F287" s="209"/>
      <c r="G287" s="209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5"/>
      <c r="Z287" s="205"/>
      <c r="AA287" s="205"/>
      <c r="AB287" s="205"/>
      <c r="AC287" s="205"/>
      <c r="AD287" s="205"/>
      <c r="AE287" s="205"/>
      <c r="AF287" s="205"/>
      <c r="AG287" s="205" t="s">
        <v>217</v>
      </c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</row>
    <row r="288" customFormat="false" ht="22.5" hidden="false" customHeight="false" outlineLevel="1" collapsed="false">
      <c r="A288" s="214" t="n">
        <v>106</v>
      </c>
      <c r="B288" s="215" t="s">
        <v>1095</v>
      </c>
      <c r="C288" s="216" t="s">
        <v>1096</v>
      </c>
      <c r="D288" s="217" t="s">
        <v>343</v>
      </c>
      <c r="E288" s="218" t="n">
        <v>2</v>
      </c>
      <c r="F288" s="219"/>
      <c r="G288" s="220" t="n">
        <f aca="false">ROUND(E288*F288,2)</f>
        <v>0</v>
      </c>
      <c r="H288" s="219"/>
      <c r="I288" s="220" t="n">
        <f aca="false">ROUND(E288*H288,2)</f>
        <v>0</v>
      </c>
      <c r="J288" s="219"/>
      <c r="K288" s="220" t="n">
        <f aca="false">ROUND(E288*J288,2)</f>
        <v>0</v>
      </c>
      <c r="L288" s="220" t="n">
        <v>21</v>
      </c>
      <c r="M288" s="220" t="n">
        <f aca="false">G288*(1+L288/100)</f>
        <v>0</v>
      </c>
      <c r="N288" s="220" t="n">
        <v>0.022</v>
      </c>
      <c r="O288" s="220" t="n">
        <f aca="false">ROUND(E288*N288,2)</f>
        <v>0.04</v>
      </c>
      <c r="P288" s="220" t="n">
        <v>0</v>
      </c>
      <c r="Q288" s="220" t="n">
        <f aca="false">ROUND(E288*P288,2)</f>
        <v>0</v>
      </c>
      <c r="R288" s="220" t="s">
        <v>423</v>
      </c>
      <c r="S288" s="220" t="s">
        <v>213</v>
      </c>
      <c r="T288" s="221" t="s">
        <v>213</v>
      </c>
      <c r="U288" s="204" t="n">
        <v>0</v>
      </c>
      <c r="V288" s="204" t="n">
        <f aca="false">ROUND(E288*U288,2)</f>
        <v>0</v>
      </c>
      <c r="W288" s="204"/>
      <c r="X288" s="204" t="s">
        <v>424</v>
      </c>
      <c r="Y288" s="205"/>
      <c r="Z288" s="205"/>
      <c r="AA288" s="205"/>
      <c r="AB288" s="205"/>
      <c r="AC288" s="205"/>
      <c r="AD288" s="205"/>
      <c r="AE288" s="205"/>
      <c r="AF288" s="205"/>
      <c r="AG288" s="205" t="s">
        <v>425</v>
      </c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</row>
    <row r="289" customFormat="false" ht="22.5" hidden="false" customHeight="false" outlineLevel="1" collapsed="false">
      <c r="A289" s="214" t="n">
        <v>107</v>
      </c>
      <c r="B289" s="215" t="s">
        <v>1508</v>
      </c>
      <c r="C289" s="216" t="s">
        <v>1509</v>
      </c>
      <c r="D289" s="217" t="s">
        <v>343</v>
      </c>
      <c r="E289" s="218" t="n">
        <v>2</v>
      </c>
      <c r="F289" s="219"/>
      <c r="G289" s="220" t="n">
        <f aca="false">ROUND(E289*F289,2)</f>
        <v>0</v>
      </c>
      <c r="H289" s="219"/>
      <c r="I289" s="220" t="n">
        <f aca="false">ROUND(E289*H289,2)</f>
        <v>0</v>
      </c>
      <c r="J289" s="219"/>
      <c r="K289" s="220" t="n">
        <f aca="false">ROUND(E289*J289,2)</f>
        <v>0</v>
      </c>
      <c r="L289" s="220" t="n">
        <v>21</v>
      </c>
      <c r="M289" s="220" t="n">
        <f aca="false">G289*(1+L289/100)</f>
        <v>0</v>
      </c>
      <c r="N289" s="220" t="n">
        <v>0.016</v>
      </c>
      <c r="O289" s="220" t="n">
        <f aca="false">ROUND(E289*N289,2)</f>
        <v>0.03</v>
      </c>
      <c r="P289" s="220" t="n">
        <v>0</v>
      </c>
      <c r="Q289" s="220" t="n">
        <f aca="false">ROUND(E289*P289,2)</f>
        <v>0</v>
      </c>
      <c r="R289" s="220" t="s">
        <v>423</v>
      </c>
      <c r="S289" s="220" t="s">
        <v>213</v>
      </c>
      <c r="T289" s="221" t="s">
        <v>213</v>
      </c>
      <c r="U289" s="204" t="n">
        <v>0</v>
      </c>
      <c r="V289" s="204" t="n">
        <f aca="false">ROUND(E289*U289,2)</f>
        <v>0</v>
      </c>
      <c r="W289" s="204"/>
      <c r="X289" s="204" t="s">
        <v>424</v>
      </c>
      <c r="Y289" s="205"/>
      <c r="Z289" s="205"/>
      <c r="AA289" s="205"/>
      <c r="AB289" s="205"/>
      <c r="AC289" s="205"/>
      <c r="AD289" s="205"/>
      <c r="AE289" s="205"/>
      <c r="AF289" s="205"/>
      <c r="AG289" s="205" t="s">
        <v>425</v>
      </c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</row>
    <row r="290" customFormat="false" ht="12.75" hidden="false" customHeight="false" outlineLevel="1" collapsed="false">
      <c r="A290" s="196" t="n">
        <v>108</v>
      </c>
      <c r="B290" s="197" t="s">
        <v>1099</v>
      </c>
      <c r="C290" s="198" t="s">
        <v>1100</v>
      </c>
      <c r="D290" s="199" t="s">
        <v>261</v>
      </c>
      <c r="E290" s="200" t="n">
        <v>2.7475</v>
      </c>
      <c r="F290" s="201"/>
      <c r="G290" s="202" t="n">
        <f aca="false">ROUND(E290*F290,2)</f>
        <v>0</v>
      </c>
      <c r="H290" s="201"/>
      <c r="I290" s="202" t="n">
        <f aca="false">ROUND(E290*H290,2)</f>
        <v>0</v>
      </c>
      <c r="J290" s="201"/>
      <c r="K290" s="202" t="n">
        <f aca="false">ROUND(E290*J290,2)</f>
        <v>0</v>
      </c>
      <c r="L290" s="202" t="n">
        <v>21</v>
      </c>
      <c r="M290" s="202" t="n">
        <f aca="false">G290*(1+L290/100)</f>
        <v>0</v>
      </c>
      <c r="N290" s="202" t="n">
        <v>0</v>
      </c>
      <c r="O290" s="202" t="n">
        <f aca="false">ROUND(E290*N290,2)</f>
        <v>0</v>
      </c>
      <c r="P290" s="202" t="n">
        <v>0</v>
      </c>
      <c r="Q290" s="202" t="n">
        <f aca="false">ROUND(E290*P290,2)</f>
        <v>0</v>
      </c>
      <c r="R290" s="202" t="s">
        <v>1012</v>
      </c>
      <c r="S290" s="202" t="s">
        <v>213</v>
      </c>
      <c r="T290" s="203" t="s">
        <v>213</v>
      </c>
      <c r="U290" s="204" t="n">
        <v>2.447</v>
      </c>
      <c r="V290" s="204" t="n">
        <f aca="false">ROUND(E290*U290,2)</f>
        <v>6.72</v>
      </c>
      <c r="W290" s="204"/>
      <c r="X290" s="204" t="s">
        <v>905</v>
      </c>
      <c r="Y290" s="205"/>
      <c r="Z290" s="205"/>
      <c r="AA290" s="205"/>
      <c r="AB290" s="205"/>
      <c r="AC290" s="205"/>
      <c r="AD290" s="205"/>
      <c r="AE290" s="205"/>
      <c r="AF290" s="205"/>
      <c r="AG290" s="205" t="s">
        <v>906</v>
      </c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</row>
    <row r="291" customFormat="false" ht="12.75" hidden="false" customHeight="true" outlineLevel="1" collapsed="false">
      <c r="A291" s="206"/>
      <c r="B291" s="207"/>
      <c r="C291" s="208" t="s">
        <v>984</v>
      </c>
      <c r="D291" s="208"/>
      <c r="E291" s="208"/>
      <c r="F291" s="208"/>
      <c r="G291" s="208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5"/>
      <c r="Z291" s="205"/>
      <c r="AA291" s="205"/>
      <c r="AB291" s="205"/>
      <c r="AC291" s="205"/>
      <c r="AD291" s="205"/>
      <c r="AE291" s="205"/>
      <c r="AF291" s="205"/>
      <c r="AG291" s="205" t="s">
        <v>216</v>
      </c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</row>
    <row r="292" customFormat="false" ht="12.75" hidden="false" customHeight="false" outlineLevel="0" collapsed="false">
      <c r="A292" s="188" t="s">
        <v>207</v>
      </c>
      <c r="B292" s="189" t="s">
        <v>133</v>
      </c>
      <c r="C292" s="190" t="s">
        <v>134</v>
      </c>
      <c r="D292" s="191"/>
      <c r="E292" s="192"/>
      <c r="F292" s="193"/>
      <c r="G292" s="193" t="n">
        <f aca="false">SUMIF(AG293:AG317,"&lt;&gt;NOR",G293:G317)</f>
        <v>0</v>
      </c>
      <c r="H292" s="193"/>
      <c r="I292" s="193" t="n">
        <f aca="false">SUM(I293:I317)</f>
        <v>0</v>
      </c>
      <c r="J292" s="193"/>
      <c r="K292" s="193" t="n">
        <f aca="false">SUM(K293:K317)</f>
        <v>0</v>
      </c>
      <c r="L292" s="193"/>
      <c r="M292" s="193" t="n">
        <f aca="false">SUM(M293:M317)</f>
        <v>0</v>
      </c>
      <c r="N292" s="193"/>
      <c r="O292" s="193" t="n">
        <f aca="false">SUM(O293:O317)</f>
        <v>5.08</v>
      </c>
      <c r="P292" s="193"/>
      <c r="Q292" s="193" t="n">
        <f aca="false">SUM(Q293:Q317)</f>
        <v>0</v>
      </c>
      <c r="R292" s="193"/>
      <c r="S292" s="193"/>
      <c r="T292" s="194"/>
      <c r="U292" s="195"/>
      <c r="V292" s="195" t="n">
        <f aca="false">SUM(V293:V317)</f>
        <v>252.57</v>
      </c>
      <c r="W292" s="195"/>
      <c r="X292" s="195"/>
      <c r="AG292" s="0" t="s">
        <v>208</v>
      </c>
    </row>
    <row r="293" customFormat="false" ht="12.75" hidden="false" customHeight="false" outlineLevel="1" collapsed="false">
      <c r="A293" s="196" t="n">
        <v>109</v>
      </c>
      <c r="B293" s="197" t="s">
        <v>1133</v>
      </c>
      <c r="C293" s="198" t="s">
        <v>1134</v>
      </c>
      <c r="D293" s="199" t="s">
        <v>380</v>
      </c>
      <c r="E293" s="200" t="n">
        <v>11.5</v>
      </c>
      <c r="F293" s="201"/>
      <c r="G293" s="202" t="n">
        <f aca="false">ROUND(E293*F293,2)</f>
        <v>0</v>
      </c>
      <c r="H293" s="201"/>
      <c r="I293" s="202" t="n">
        <f aca="false">ROUND(E293*H293,2)</f>
        <v>0</v>
      </c>
      <c r="J293" s="201"/>
      <c r="K293" s="202" t="n">
        <f aca="false">ROUND(E293*J293,2)</f>
        <v>0</v>
      </c>
      <c r="L293" s="202" t="n">
        <v>21</v>
      </c>
      <c r="M293" s="202" t="n">
        <f aca="false">G293*(1+L293/100)</f>
        <v>0</v>
      </c>
      <c r="N293" s="202" t="n">
        <v>0</v>
      </c>
      <c r="O293" s="202" t="n">
        <f aca="false">ROUND(E293*N293,2)</f>
        <v>0</v>
      </c>
      <c r="P293" s="202" t="n">
        <v>0</v>
      </c>
      <c r="Q293" s="202" t="n">
        <f aca="false">ROUND(E293*P293,2)</f>
        <v>0</v>
      </c>
      <c r="R293" s="202" t="s">
        <v>1135</v>
      </c>
      <c r="S293" s="202" t="s">
        <v>213</v>
      </c>
      <c r="T293" s="203" t="s">
        <v>213</v>
      </c>
      <c r="U293" s="204" t="n">
        <v>0.208</v>
      </c>
      <c r="V293" s="204" t="n">
        <f aca="false">ROUND(E293*U293,2)</f>
        <v>2.39</v>
      </c>
      <c r="W293" s="204"/>
      <c r="X293" s="204" t="s">
        <v>165</v>
      </c>
      <c r="Y293" s="205"/>
      <c r="Z293" s="205"/>
      <c r="AA293" s="205"/>
      <c r="AB293" s="205"/>
      <c r="AC293" s="205"/>
      <c r="AD293" s="205"/>
      <c r="AE293" s="205"/>
      <c r="AF293" s="205"/>
      <c r="AG293" s="205" t="s">
        <v>920</v>
      </c>
      <c r="AH293" s="205"/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</row>
    <row r="294" customFormat="false" ht="12.75" hidden="false" customHeight="false" outlineLevel="1" collapsed="false">
      <c r="A294" s="206"/>
      <c r="B294" s="207"/>
      <c r="C294" s="210" t="s">
        <v>1510</v>
      </c>
      <c r="D294" s="211"/>
      <c r="E294" s="212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5"/>
      <c r="Z294" s="205"/>
      <c r="AA294" s="205"/>
      <c r="AB294" s="205"/>
      <c r="AC294" s="205"/>
      <c r="AD294" s="205"/>
      <c r="AE294" s="205"/>
      <c r="AF294" s="205"/>
      <c r="AG294" s="205" t="s">
        <v>220</v>
      </c>
      <c r="AH294" s="205" t="n">
        <v>0</v>
      </c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</row>
    <row r="295" customFormat="false" ht="12.75" hidden="false" customHeight="false" outlineLevel="1" collapsed="false">
      <c r="A295" s="206"/>
      <c r="B295" s="207"/>
      <c r="C295" s="210" t="s">
        <v>1511</v>
      </c>
      <c r="D295" s="211"/>
      <c r="E295" s="212" t="n">
        <v>11.5</v>
      </c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5"/>
      <c r="Z295" s="205"/>
      <c r="AA295" s="205"/>
      <c r="AB295" s="205"/>
      <c r="AC295" s="205"/>
      <c r="AD295" s="205"/>
      <c r="AE295" s="205"/>
      <c r="AF295" s="205"/>
      <c r="AG295" s="205" t="s">
        <v>220</v>
      </c>
      <c r="AH295" s="205" t="n">
        <v>0</v>
      </c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</row>
    <row r="296" customFormat="false" ht="22.5" hidden="false" customHeight="false" outlineLevel="1" collapsed="false">
      <c r="A296" s="196" t="n">
        <v>110</v>
      </c>
      <c r="B296" s="197" t="s">
        <v>1141</v>
      </c>
      <c r="C296" s="198" t="s">
        <v>1142</v>
      </c>
      <c r="D296" s="199" t="s">
        <v>380</v>
      </c>
      <c r="E296" s="200" t="n">
        <v>89.7</v>
      </c>
      <c r="F296" s="201"/>
      <c r="G296" s="202" t="n">
        <f aca="false">ROUND(E296*F296,2)</f>
        <v>0</v>
      </c>
      <c r="H296" s="201"/>
      <c r="I296" s="202" t="n">
        <f aca="false">ROUND(E296*H296,2)</f>
        <v>0</v>
      </c>
      <c r="J296" s="201"/>
      <c r="K296" s="202" t="n">
        <f aca="false">ROUND(E296*J296,2)</f>
        <v>0</v>
      </c>
      <c r="L296" s="202" t="n">
        <v>21</v>
      </c>
      <c r="M296" s="202" t="n">
        <f aca="false">G296*(1+L296/100)</f>
        <v>0</v>
      </c>
      <c r="N296" s="202" t="n">
        <v>0.00032</v>
      </c>
      <c r="O296" s="202" t="n">
        <f aca="false">ROUND(E296*N296,2)</f>
        <v>0.03</v>
      </c>
      <c r="P296" s="202" t="n">
        <v>0</v>
      </c>
      <c r="Q296" s="202" t="n">
        <f aca="false">ROUND(E296*P296,2)</f>
        <v>0</v>
      </c>
      <c r="R296" s="202" t="s">
        <v>1135</v>
      </c>
      <c r="S296" s="202" t="s">
        <v>213</v>
      </c>
      <c r="T296" s="203" t="s">
        <v>213</v>
      </c>
      <c r="U296" s="204" t="n">
        <v>0.236</v>
      </c>
      <c r="V296" s="204" t="n">
        <f aca="false">ROUND(E296*U296,2)</f>
        <v>21.17</v>
      </c>
      <c r="W296" s="204"/>
      <c r="X296" s="204" t="s">
        <v>165</v>
      </c>
      <c r="Y296" s="205"/>
      <c r="Z296" s="205"/>
      <c r="AA296" s="205"/>
      <c r="AB296" s="205"/>
      <c r="AC296" s="205"/>
      <c r="AD296" s="205"/>
      <c r="AE296" s="205"/>
      <c r="AF296" s="205"/>
      <c r="AG296" s="205" t="s">
        <v>920</v>
      </c>
      <c r="AH296" s="205"/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</row>
    <row r="297" customFormat="false" ht="12.75" hidden="false" customHeight="false" outlineLevel="1" collapsed="false">
      <c r="A297" s="206"/>
      <c r="B297" s="207"/>
      <c r="C297" s="210" t="s">
        <v>1512</v>
      </c>
      <c r="D297" s="211"/>
      <c r="E297" s="212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5"/>
      <c r="Z297" s="205"/>
      <c r="AA297" s="205"/>
      <c r="AB297" s="205"/>
      <c r="AC297" s="205"/>
      <c r="AD297" s="205"/>
      <c r="AE297" s="205"/>
      <c r="AF297" s="205"/>
      <c r="AG297" s="205" t="s">
        <v>220</v>
      </c>
      <c r="AH297" s="205" t="n">
        <v>0</v>
      </c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</row>
    <row r="298" customFormat="false" ht="12.75" hidden="false" customHeight="false" outlineLevel="1" collapsed="false">
      <c r="A298" s="206"/>
      <c r="B298" s="207"/>
      <c r="C298" s="210" t="s">
        <v>1513</v>
      </c>
      <c r="D298" s="211"/>
      <c r="E298" s="212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5"/>
      <c r="Z298" s="205"/>
      <c r="AA298" s="205"/>
      <c r="AB298" s="205"/>
      <c r="AC298" s="205"/>
      <c r="AD298" s="205"/>
      <c r="AE298" s="205"/>
      <c r="AF298" s="205"/>
      <c r="AG298" s="205" t="s">
        <v>220</v>
      </c>
      <c r="AH298" s="205" t="n">
        <v>0</v>
      </c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</row>
    <row r="299" customFormat="false" ht="12.75" hidden="false" customHeight="false" outlineLevel="1" collapsed="false">
      <c r="A299" s="206"/>
      <c r="B299" s="207"/>
      <c r="C299" s="210" t="s">
        <v>1514</v>
      </c>
      <c r="D299" s="211"/>
      <c r="E299" s="212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5"/>
      <c r="Z299" s="205"/>
      <c r="AA299" s="205"/>
      <c r="AB299" s="205"/>
      <c r="AC299" s="205"/>
      <c r="AD299" s="205"/>
      <c r="AE299" s="205"/>
      <c r="AF299" s="205"/>
      <c r="AG299" s="205" t="s">
        <v>220</v>
      </c>
      <c r="AH299" s="205" t="n">
        <v>0</v>
      </c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</row>
    <row r="300" customFormat="false" ht="12.75" hidden="false" customHeight="false" outlineLevel="1" collapsed="false">
      <c r="A300" s="206"/>
      <c r="B300" s="207"/>
      <c r="C300" s="210" t="s">
        <v>1515</v>
      </c>
      <c r="D300" s="211"/>
      <c r="E300" s="212" t="n">
        <v>89.7</v>
      </c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5"/>
      <c r="Z300" s="205"/>
      <c r="AA300" s="205"/>
      <c r="AB300" s="205"/>
      <c r="AC300" s="205"/>
      <c r="AD300" s="205"/>
      <c r="AE300" s="205"/>
      <c r="AF300" s="205"/>
      <c r="AG300" s="205" t="s">
        <v>220</v>
      </c>
      <c r="AH300" s="205" t="n">
        <v>0</v>
      </c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</row>
    <row r="301" customFormat="false" ht="12.75" hidden="false" customHeight="false" outlineLevel="1" collapsed="false">
      <c r="A301" s="214" t="n">
        <v>111</v>
      </c>
      <c r="B301" s="215" t="s">
        <v>1156</v>
      </c>
      <c r="C301" s="216" t="s">
        <v>1157</v>
      </c>
      <c r="D301" s="217" t="s">
        <v>380</v>
      </c>
      <c r="E301" s="218" t="n">
        <v>89.7</v>
      </c>
      <c r="F301" s="219"/>
      <c r="G301" s="220" t="n">
        <f aca="false">ROUND(E301*F301,2)</f>
        <v>0</v>
      </c>
      <c r="H301" s="219"/>
      <c r="I301" s="220" t="n">
        <f aca="false">ROUND(E301*H301,2)</f>
        <v>0</v>
      </c>
      <c r="J301" s="219"/>
      <c r="K301" s="220" t="n">
        <f aca="false">ROUND(E301*J301,2)</f>
        <v>0</v>
      </c>
      <c r="L301" s="220" t="n">
        <v>21</v>
      </c>
      <c r="M301" s="220" t="n">
        <f aca="false">G301*(1+L301/100)</f>
        <v>0</v>
      </c>
      <c r="N301" s="220" t="n">
        <v>0</v>
      </c>
      <c r="O301" s="220" t="n">
        <f aca="false">ROUND(E301*N301,2)</f>
        <v>0</v>
      </c>
      <c r="P301" s="220" t="n">
        <v>0</v>
      </c>
      <c r="Q301" s="220" t="n">
        <f aca="false">ROUND(E301*P301,2)</f>
        <v>0</v>
      </c>
      <c r="R301" s="220" t="s">
        <v>1135</v>
      </c>
      <c r="S301" s="220" t="s">
        <v>213</v>
      </c>
      <c r="T301" s="221" t="s">
        <v>213</v>
      </c>
      <c r="U301" s="204" t="n">
        <v>0.154</v>
      </c>
      <c r="V301" s="204" t="n">
        <f aca="false">ROUND(E301*U301,2)</f>
        <v>13.81</v>
      </c>
      <c r="W301" s="204"/>
      <c r="X301" s="204" t="s">
        <v>165</v>
      </c>
      <c r="Y301" s="205"/>
      <c r="Z301" s="205"/>
      <c r="AA301" s="205"/>
      <c r="AB301" s="205"/>
      <c r="AC301" s="205"/>
      <c r="AD301" s="205"/>
      <c r="AE301" s="205"/>
      <c r="AF301" s="205"/>
      <c r="AG301" s="205" t="s">
        <v>920</v>
      </c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</row>
    <row r="302" customFormat="false" ht="22.5" hidden="false" customHeight="false" outlineLevel="1" collapsed="false">
      <c r="A302" s="196" t="n">
        <v>112</v>
      </c>
      <c r="B302" s="197" t="s">
        <v>1158</v>
      </c>
      <c r="C302" s="198" t="s">
        <v>1159</v>
      </c>
      <c r="D302" s="199" t="s">
        <v>294</v>
      </c>
      <c r="E302" s="200" t="n">
        <v>190.3</v>
      </c>
      <c r="F302" s="201"/>
      <c r="G302" s="202" t="n">
        <f aca="false">ROUND(E302*F302,2)</f>
        <v>0</v>
      </c>
      <c r="H302" s="201"/>
      <c r="I302" s="202" t="n">
        <f aca="false">ROUND(E302*H302,2)</f>
        <v>0</v>
      </c>
      <c r="J302" s="201"/>
      <c r="K302" s="202" t="n">
        <f aca="false">ROUND(E302*J302,2)</f>
        <v>0</v>
      </c>
      <c r="L302" s="202" t="n">
        <v>21</v>
      </c>
      <c r="M302" s="202" t="n">
        <f aca="false">G302*(1+L302/100)</f>
        <v>0</v>
      </c>
      <c r="N302" s="202" t="n">
        <v>0.00326</v>
      </c>
      <c r="O302" s="202" t="n">
        <f aca="false">ROUND(E302*N302,2)</f>
        <v>0.62</v>
      </c>
      <c r="P302" s="202" t="n">
        <v>0</v>
      </c>
      <c r="Q302" s="202" t="n">
        <f aca="false">ROUND(E302*P302,2)</f>
        <v>0</v>
      </c>
      <c r="R302" s="202" t="s">
        <v>1135</v>
      </c>
      <c r="S302" s="202" t="s">
        <v>213</v>
      </c>
      <c r="T302" s="203" t="s">
        <v>213</v>
      </c>
      <c r="U302" s="204" t="n">
        <v>0.978</v>
      </c>
      <c r="V302" s="204" t="n">
        <f aca="false">ROUND(E302*U302,2)</f>
        <v>186.11</v>
      </c>
      <c r="W302" s="204"/>
      <c r="X302" s="204" t="s">
        <v>165</v>
      </c>
      <c r="Y302" s="205"/>
      <c r="Z302" s="205"/>
      <c r="AA302" s="205"/>
      <c r="AB302" s="205"/>
      <c r="AC302" s="205"/>
      <c r="AD302" s="205"/>
      <c r="AE302" s="205"/>
      <c r="AF302" s="205"/>
      <c r="AG302" s="205" t="s">
        <v>920</v>
      </c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</row>
    <row r="303" customFormat="false" ht="12.75" hidden="false" customHeight="false" outlineLevel="1" collapsed="false">
      <c r="A303" s="206"/>
      <c r="B303" s="207"/>
      <c r="C303" s="210" t="s">
        <v>1516</v>
      </c>
      <c r="D303" s="211"/>
      <c r="E303" s="212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5"/>
      <c r="Z303" s="205"/>
      <c r="AA303" s="205"/>
      <c r="AB303" s="205"/>
      <c r="AC303" s="205"/>
      <c r="AD303" s="205"/>
      <c r="AE303" s="205"/>
      <c r="AF303" s="205"/>
      <c r="AG303" s="205" t="s">
        <v>220</v>
      </c>
      <c r="AH303" s="205" t="n">
        <v>0</v>
      </c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</row>
    <row r="304" customFormat="false" ht="12.75" hidden="false" customHeight="false" outlineLevel="1" collapsed="false">
      <c r="A304" s="206"/>
      <c r="B304" s="207"/>
      <c r="C304" s="210" t="s">
        <v>1517</v>
      </c>
      <c r="D304" s="211"/>
      <c r="E304" s="212" t="n">
        <v>190.3</v>
      </c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5"/>
      <c r="Z304" s="205"/>
      <c r="AA304" s="205"/>
      <c r="AB304" s="205"/>
      <c r="AC304" s="205"/>
      <c r="AD304" s="205"/>
      <c r="AE304" s="205"/>
      <c r="AF304" s="205"/>
      <c r="AG304" s="205" t="s">
        <v>220</v>
      </c>
      <c r="AH304" s="205" t="n">
        <v>0</v>
      </c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</row>
    <row r="305" customFormat="false" ht="12.75" hidden="false" customHeight="false" outlineLevel="1" collapsed="false">
      <c r="A305" s="196" t="n">
        <v>113</v>
      </c>
      <c r="B305" s="197" t="s">
        <v>1170</v>
      </c>
      <c r="C305" s="198" t="s">
        <v>1171</v>
      </c>
      <c r="D305" s="199" t="s">
        <v>380</v>
      </c>
      <c r="E305" s="200" t="n">
        <v>89.7</v>
      </c>
      <c r="F305" s="201"/>
      <c r="G305" s="202" t="n">
        <f aca="false">ROUND(E305*F305,2)</f>
        <v>0</v>
      </c>
      <c r="H305" s="201"/>
      <c r="I305" s="202" t="n">
        <f aca="false">ROUND(E305*H305,2)</f>
        <v>0</v>
      </c>
      <c r="J305" s="201"/>
      <c r="K305" s="202" t="n">
        <f aca="false">ROUND(E305*J305,2)</f>
        <v>0</v>
      </c>
      <c r="L305" s="202" t="n">
        <v>21</v>
      </c>
      <c r="M305" s="202" t="n">
        <f aca="false">G305*(1+L305/100)</f>
        <v>0</v>
      </c>
      <c r="N305" s="202" t="n">
        <v>4E-005</v>
      </c>
      <c r="O305" s="202" t="n">
        <f aca="false">ROUND(E305*N305,2)</f>
        <v>0</v>
      </c>
      <c r="P305" s="202" t="n">
        <v>0</v>
      </c>
      <c r="Q305" s="202" t="n">
        <f aca="false">ROUND(E305*P305,2)</f>
        <v>0</v>
      </c>
      <c r="R305" s="202" t="s">
        <v>1135</v>
      </c>
      <c r="S305" s="202" t="s">
        <v>213</v>
      </c>
      <c r="T305" s="203" t="s">
        <v>213</v>
      </c>
      <c r="U305" s="204" t="n">
        <v>0.07</v>
      </c>
      <c r="V305" s="204" t="n">
        <f aca="false">ROUND(E305*U305,2)</f>
        <v>6.28</v>
      </c>
      <c r="W305" s="204"/>
      <c r="X305" s="204" t="s">
        <v>165</v>
      </c>
      <c r="Y305" s="205"/>
      <c r="Z305" s="205"/>
      <c r="AA305" s="205"/>
      <c r="AB305" s="205"/>
      <c r="AC305" s="205"/>
      <c r="AD305" s="205"/>
      <c r="AE305" s="205"/>
      <c r="AF305" s="205"/>
      <c r="AG305" s="205" t="s">
        <v>920</v>
      </c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</row>
    <row r="306" customFormat="false" ht="12.75" hidden="false" customHeight="true" outlineLevel="1" collapsed="false">
      <c r="A306" s="206"/>
      <c r="B306" s="207"/>
      <c r="C306" s="222" t="s">
        <v>1172</v>
      </c>
      <c r="D306" s="222"/>
      <c r="E306" s="222"/>
      <c r="F306" s="222"/>
      <c r="G306" s="222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5"/>
      <c r="Z306" s="205"/>
      <c r="AA306" s="205"/>
      <c r="AB306" s="205"/>
      <c r="AC306" s="205"/>
      <c r="AD306" s="205"/>
      <c r="AE306" s="205"/>
      <c r="AF306" s="205"/>
      <c r="AG306" s="205" t="s">
        <v>217</v>
      </c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</row>
    <row r="307" customFormat="false" ht="12.75" hidden="false" customHeight="false" outlineLevel="1" collapsed="false">
      <c r="A307" s="214" t="n">
        <v>114</v>
      </c>
      <c r="B307" s="215" t="s">
        <v>1175</v>
      </c>
      <c r="C307" s="216" t="s">
        <v>1176</v>
      </c>
      <c r="D307" s="217" t="s">
        <v>294</v>
      </c>
      <c r="E307" s="218" t="n">
        <v>190.3</v>
      </c>
      <c r="F307" s="219"/>
      <c r="G307" s="220" t="n">
        <f aca="false">ROUND(E307*F307,2)</f>
        <v>0</v>
      </c>
      <c r="H307" s="219"/>
      <c r="I307" s="220" t="n">
        <f aca="false">ROUND(E307*H307,2)</f>
        <v>0</v>
      </c>
      <c r="J307" s="219"/>
      <c r="K307" s="220" t="n">
        <f aca="false">ROUND(E307*J307,2)</f>
        <v>0</v>
      </c>
      <c r="L307" s="220" t="n">
        <v>21</v>
      </c>
      <c r="M307" s="220" t="n">
        <f aca="false">G307*(1+L307/100)</f>
        <v>0</v>
      </c>
      <c r="N307" s="220" t="n">
        <v>0.0012</v>
      </c>
      <c r="O307" s="220" t="n">
        <f aca="false">ROUND(E307*N307,2)</f>
        <v>0.23</v>
      </c>
      <c r="P307" s="220" t="n">
        <v>0</v>
      </c>
      <c r="Q307" s="220" t="n">
        <f aca="false">ROUND(E307*P307,2)</f>
        <v>0</v>
      </c>
      <c r="R307" s="220" t="s">
        <v>1135</v>
      </c>
      <c r="S307" s="220" t="s">
        <v>213</v>
      </c>
      <c r="T307" s="221" t="s">
        <v>213</v>
      </c>
      <c r="U307" s="204" t="n">
        <v>0</v>
      </c>
      <c r="V307" s="204" t="n">
        <f aca="false">ROUND(E307*U307,2)</f>
        <v>0</v>
      </c>
      <c r="W307" s="204"/>
      <c r="X307" s="204" t="s">
        <v>165</v>
      </c>
      <c r="Y307" s="205"/>
      <c r="Z307" s="205"/>
      <c r="AA307" s="205"/>
      <c r="AB307" s="205"/>
      <c r="AC307" s="205"/>
      <c r="AD307" s="205"/>
      <c r="AE307" s="205"/>
      <c r="AF307" s="205"/>
      <c r="AG307" s="205" t="s">
        <v>920</v>
      </c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</row>
    <row r="308" customFormat="false" ht="22.5" hidden="false" customHeight="false" outlineLevel="1" collapsed="false">
      <c r="A308" s="214" t="n">
        <v>115</v>
      </c>
      <c r="B308" s="215" t="s">
        <v>1518</v>
      </c>
      <c r="C308" s="216" t="s">
        <v>1519</v>
      </c>
      <c r="D308" s="217" t="s">
        <v>294</v>
      </c>
      <c r="E308" s="218" t="n">
        <v>190.3</v>
      </c>
      <c r="F308" s="219"/>
      <c r="G308" s="220" t="n">
        <f aca="false">ROUND(E308*F308,2)</f>
        <v>0</v>
      </c>
      <c r="H308" s="219"/>
      <c r="I308" s="220" t="n">
        <f aca="false">ROUND(E308*H308,2)</f>
        <v>0</v>
      </c>
      <c r="J308" s="219"/>
      <c r="K308" s="220" t="n">
        <f aca="false">ROUND(E308*J308,2)</f>
        <v>0</v>
      </c>
      <c r="L308" s="220" t="n">
        <v>21</v>
      </c>
      <c r="M308" s="220" t="n">
        <f aca="false">G308*(1+L308/100)</f>
        <v>0</v>
      </c>
      <c r="N308" s="220" t="n">
        <v>0.0002</v>
      </c>
      <c r="O308" s="220" t="n">
        <f aca="false">ROUND(E308*N308,2)</f>
        <v>0.04</v>
      </c>
      <c r="P308" s="220" t="n">
        <v>0</v>
      </c>
      <c r="Q308" s="220" t="n">
        <f aca="false">ROUND(E308*P308,2)</f>
        <v>0</v>
      </c>
      <c r="R308" s="220" t="s">
        <v>1520</v>
      </c>
      <c r="S308" s="220" t="s">
        <v>213</v>
      </c>
      <c r="T308" s="221" t="s">
        <v>213</v>
      </c>
      <c r="U308" s="204" t="n">
        <v>0.085</v>
      </c>
      <c r="V308" s="204" t="n">
        <f aca="false">ROUND(E308*U308,2)</f>
        <v>16.18</v>
      </c>
      <c r="W308" s="204"/>
      <c r="X308" s="204" t="s">
        <v>165</v>
      </c>
      <c r="Y308" s="205"/>
      <c r="Z308" s="205"/>
      <c r="AA308" s="205"/>
      <c r="AB308" s="205"/>
      <c r="AC308" s="205"/>
      <c r="AD308" s="205"/>
      <c r="AE308" s="205"/>
      <c r="AF308" s="205"/>
      <c r="AG308" s="205" t="s">
        <v>920</v>
      </c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</row>
    <row r="309" customFormat="false" ht="12.75" hidden="false" customHeight="false" outlineLevel="1" collapsed="false">
      <c r="A309" s="214" t="n">
        <v>116</v>
      </c>
      <c r="B309" s="215" t="s">
        <v>1177</v>
      </c>
      <c r="C309" s="216" t="s">
        <v>1178</v>
      </c>
      <c r="D309" s="217" t="s">
        <v>380</v>
      </c>
      <c r="E309" s="218" t="n">
        <v>12.5</v>
      </c>
      <c r="F309" s="219"/>
      <c r="G309" s="220" t="n">
        <f aca="false">ROUND(E309*F309,2)</f>
        <v>0</v>
      </c>
      <c r="H309" s="219"/>
      <c r="I309" s="220" t="n">
        <f aca="false">ROUND(E309*H309,2)</f>
        <v>0</v>
      </c>
      <c r="J309" s="219"/>
      <c r="K309" s="220" t="n">
        <f aca="false">ROUND(E309*J309,2)</f>
        <v>0</v>
      </c>
      <c r="L309" s="220" t="n">
        <v>21</v>
      </c>
      <c r="M309" s="220" t="n">
        <f aca="false">G309*(1+L309/100)</f>
        <v>0</v>
      </c>
      <c r="N309" s="220" t="n">
        <v>0.00022</v>
      </c>
      <c r="O309" s="220" t="n">
        <f aca="false">ROUND(E309*N309,2)</f>
        <v>0</v>
      </c>
      <c r="P309" s="220" t="n">
        <v>0</v>
      </c>
      <c r="Q309" s="220" t="n">
        <f aca="false">ROUND(E309*P309,2)</f>
        <v>0</v>
      </c>
      <c r="R309" s="220" t="s">
        <v>423</v>
      </c>
      <c r="S309" s="220" t="s">
        <v>213</v>
      </c>
      <c r="T309" s="221" t="s">
        <v>213</v>
      </c>
      <c r="U309" s="204" t="n">
        <v>0</v>
      </c>
      <c r="V309" s="204" t="n">
        <f aca="false">ROUND(E309*U309,2)</f>
        <v>0</v>
      </c>
      <c r="W309" s="204"/>
      <c r="X309" s="204" t="s">
        <v>424</v>
      </c>
      <c r="Y309" s="205"/>
      <c r="Z309" s="205"/>
      <c r="AA309" s="205"/>
      <c r="AB309" s="205"/>
      <c r="AC309" s="205"/>
      <c r="AD309" s="205"/>
      <c r="AE309" s="205"/>
      <c r="AF309" s="205"/>
      <c r="AG309" s="205" t="s">
        <v>425</v>
      </c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</row>
    <row r="310" customFormat="false" ht="22.5" hidden="false" customHeight="false" outlineLevel="1" collapsed="false">
      <c r="A310" s="196" t="n">
        <v>117</v>
      </c>
      <c r="B310" s="197" t="s">
        <v>1179</v>
      </c>
      <c r="C310" s="198" t="s">
        <v>1180</v>
      </c>
      <c r="D310" s="199" t="s">
        <v>294</v>
      </c>
      <c r="E310" s="200" t="n">
        <v>209.33</v>
      </c>
      <c r="F310" s="201"/>
      <c r="G310" s="202" t="n">
        <f aca="false">ROUND(E310*F310,2)</f>
        <v>0</v>
      </c>
      <c r="H310" s="201"/>
      <c r="I310" s="202" t="n">
        <f aca="false">ROUND(E310*H310,2)</f>
        <v>0</v>
      </c>
      <c r="J310" s="201"/>
      <c r="K310" s="202" t="n">
        <f aca="false">ROUND(E310*J310,2)</f>
        <v>0</v>
      </c>
      <c r="L310" s="202" t="n">
        <v>21</v>
      </c>
      <c r="M310" s="202" t="n">
        <f aca="false">G310*(1+L310/100)</f>
        <v>0</v>
      </c>
      <c r="N310" s="202" t="n">
        <v>0.0192</v>
      </c>
      <c r="O310" s="202" t="n">
        <f aca="false">ROUND(E310*N310,2)</f>
        <v>4.02</v>
      </c>
      <c r="P310" s="202" t="n">
        <v>0</v>
      </c>
      <c r="Q310" s="202" t="n">
        <f aca="false">ROUND(E310*P310,2)</f>
        <v>0</v>
      </c>
      <c r="R310" s="202" t="s">
        <v>423</v>
      </c>
      <c r="S310" s="202" t="s">
        <v>213</v>
      </c>
      <c r="T310" s="203" t="s">
        <v>213</v>
      </c>
      <c r="U310" s="204" t="n">
        <v>0</v>
      </c>
      <c r="V310" s="204" t="n">
        <f aca="false">ROUND(E310*U310,2)</f>
        <v>0</v>
      </c>
      <c r="W310" s="204"/>
      <c r="X310" s="204" t="s">
        <v>424</v>
      </c>
      <c r="Y310" s="205"/>
      <c r="Z310" s="205"/>
      <c r="AA310" s="205"/>
      <c r="AB310" s="205"/>
      <c r="AC310" s="205"/>
      <c r="AD310" s="205"/>
      <c r="AE310" s="205"/>
      <c r="AF310" s="205"/>
      <c r="AG310" s="205" t="s">
        <v>425</v>
      </c>
      <c r="AH310" s="205"/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</row>
    <row r="311" customFormat="false" ht="12.75" hidden="false" customHeight="false" outlineLevel="1" collapsed="false">
      <c r="A311" s="206"/>
      <c r="B311" s="207"/>
      <c r="C311" s="210" t="s">
        <v>1521</v>
      </c>
      <c r="D311" s="211"/>
      <c r="E311" s="212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5"/>
      <c r="Z311" s="205"/>
      <c r="AA311" s="205"/>
      <c r="AB311" s="205"/>
      <c r="AC311" s="205"/>
      <c r="AD311" s="205"/>
      <c r="AE311" s="205"/>
      <c r="AF311" s="205"/>
      <c r="AG311" s="205" t="s">
        <v>220</v>
      </c>
      <c r="AH311" s="205" t="n">
        <v>0</v>
      </c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</row>
    <row r="312" customFormat="false" ht="12.75" hidden="false" customHeight="false" outlineLevel="1" collapsed="false">
      <c r="A312" s="206"/>
      <c r="B312" s="207"/>
      <c r="C312" s="210" t="s">
        <v>1522</v>
      </c>
      <c r="D312" s="211"/>
      <c r="E312" s="212" t="n">
        <v>209.33</v>
      </c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5"/>
      <c r="Z312" s="205"/>
      <c r="AA312" s="205"/>
      <c r="AB312" s="205"/>
      <c r="AC312" s="205"/>
      <c r="AD312" s="205"/>
      <c r="AE312" s="205"/>
      <c r="AF312" s="205"/>
      <c r="AG312" s="205" t="s">
        <v>220</v>
      </c>
      <c r="AH312" s="205" t="n">
        <v>0</v>
      </c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</row>
    <row r="313" customFormat="false" ht="22.5" hidden="false" customHeight="false" outlineLevel="1" collapsed="false">
      <c r="A313" s="196" t="n">
        <v>118</v>
      </c>
      <c r="B313" s="197" t="s">
        <v>1183</v>
      </c>
      <c r="C313" s="198" t="s">
        <v>1184</v>
      </c>
      <c r="D313" s="199" t="s">
        <v>343</v>
      </c>
      <c r="E313" s="200" t="n">
        <v>328.9</v>
      </c>
      <c r="F313" s="201"/>
      <c r="G313" s="202" t="n">
        <f aca="false">ROUND(E313*F313,2)</f>
        <v>0</v>
      </c>
      <c r="H313" s="201"/>
      <c r="I313" s="202" t="n">
        <f aca="false">ROUND(E313*H313,2)</f>
        <v>0</v>
      </c>
      <c r="J313" s="201"/>
      <c r="K313" s="202" t="n">
        <f aca="false">ROUND(E313*J313,2)</f>
        <v>0</v>
      </c>
      <c r="L313" s="202" t="n">
        <v>21</v>
      </c>
      <c r="M313" s="202" t="n">
        <f aca="false">G313*(1+L313/100)</f>
        <v>0</v>
      </c>
      <c r="N313" s="202" t="n">
        <v>0.00043</v>
      </c>
      <c r="O313" s="202" t="n">
        <f aca="false">ROUND(E313*N313,2)</f>
        <v>0.14</v>
      </c>
      <c r="P313" s="202" t="n">
        <v>0</v>
      </c>
      <c r="Q313" s="202" t="n">
        <f aca="false">ROUND(E313*P313,2)</f>
        <v>0</v>
      </c>
      <c r="R313" s="202" t="s">
        <v>423</v>
      </c>
      <c r="S313" s="202" t="s">
        <v>213</v>
      </c>
      <c r="T313" s="203" t="s">
        <v>213</v>
      </c>
      <c r="U313" s="204" t="n">
        <v>0</v>
      </c>
      <c r="V313" s="204" t="n">
        <f aca="false">ROUND(E313*U313,2)</f>
        <v>0</v>
      </c>
      <c r="W313" s="204"/>
      <c r="X313" s="204" t="s">
        <v>424</v>
      </c>
      <c r="Y313" s="205"/>
      <c r="Z313" s="205"/>
      <c r="AA313" s="205"/>
      <c r="AB313" s="205"/>
      <c r="AC313" s="205"/>
      <c r="AD313" s="205"/>
      <c r="AE313" s="205"/>
      <c r="AF313" s="205"/>
      <c r="AG313" s="205" t="s">
        <v>425</v>
      </c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</row>
    <row r="314" customFormat="false" ht="12.75" hidden="false" customHeight="false" outlineLevel="1" collapsed="false">
      <c r="A314" s="206"/>
      <c r="B314" s="207"/>
      <c r="C314" s="210" t="s">
        <v>1523</v>
      </c>
      <c r="D314" s="211"/>
      <c r="E314" s="212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5"/>
      <c r="Z314" s="205"/>
      <c r="AA314" s="205"/>
      <c r="AB314" s="205"/>
      <c r="AC314" s="205"/>
      <c r="AD314" s="205"/>
      <c r="AE314" s="205"/>
      <c r="AF314" s="205"/>
      <c r="AG314" s="205" t="s">
        <v>220</v>
      </c>
      <c r="AH314" s="205" t="n">
        <v>0</v>
      </c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</row>
    <row r="315" customFormat="false" ht="12.75" hidden="false" customHeight="false" outlineLevel="1" collapsed="false">
      <c r="A315" s="206"/>
      <c r="B315" s="207"/>
      <c r="C315" s="210" t="s">
        <v>1524</v>
      </c>
      <c r="D315" s="211"/>
      <c r="E315" s="212" t="n">
        <v>328.9</v>
      </c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5"/>
      <c r="Z315" s="205"/>
      <c r="AA315" s="205"/>
      <c r="AB315" s="205"/>
      <c r="AC315" s="205"/>
      <c r="AD315" s="205"/>
      <c r="AE315" s="205"/>
      <c r="AF315" s="205"/>
      <c r="AG315" s="205" t="s">
        <v>220</v>
      </c>
      <c r="AH315" s="205" t="n">
        <v>0</v>
      </c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</row>
    <row r="316" customFormat="false" ht="12.75" hidden="false" customHeight="false" outlineLevel="1" collapsed="false">
      <c r="A316" s="196" t="n">
        <v>119</v>
      </c>
      <c r="B316" s="197" t="s">
        <v>1187</v>
      </c>
      <c r="C316" s="198" t="s">
        <v>1188</v>
      </c>
      <c r="D316" s="199" t="s">
        <v>261</v>
      </c>
      <c r="E316" s="200" t="n">
        <v>5.0824</v>
      </c>
      <c r="F316" s="201"/>
      <c r="G316" s="202" t="n">
        <f aca="false">ROUND(E316*F316,2)</f>
        <v>0</v>
      </c>
      <c r="H316" s="201"/>
      <c r="I316" s="202" t="n">
        <f aca="false">ROUND(E316*H316,2)</f>
        <v>0</v>
      </c>
      <c r="J316" s="201"/>
      <c r="K316" s="202" t="n">
        <f aca="false">ROUND(E316*J316,2)</f>
        <v>0</v>
      </c>
      <c r="L316" s="202" t="n">
        <v>21</v>
      </c>
      <c r="M316" s="202" t="n">
        <f aca="false">G316*(1+L316/100)</f>
        <v>0</v>
      </c>
      <c r="N316" s="202" t="n">
        <v>0</v>
      </c>
      <c r="O316" s="202" t="n">
        <f aca="false">ROUND(E316*N316,2)</f>
        <v>0</v>
      </c>
      <c r="P316" s="202" t="n">
        <v>0</v>
      </c>
      <c r="Q316" s="202" t="n">
        <f aca="false">ROUND(E316*P316,2)</f>
        <v>0</v>
      </c>
      <c r="R316" s="202" t="s">
        <v>1135</v>
      </c>
      <c r="S316" s="202" t="s">
        <v>213</v>
      </c>
      <c r="T316" s="203" t="s">
        <v>213</v>
      </c>
      <c r="U316" s="204" t="n">
        <v>1.305</v>
      </c>
      <c r="V316" s="204" t="n">
        <f aca="false">ROUND(E316*U316,2)</f>
        <v>6.63</v>
      </c>
      <c r="W316" s="204"/>
      <c r="X316" s="204" t="s">
        <v>905</v>
      </c>
      <c r="Y316" s="205"/>
      <c r="Z316" s="205"/>
      <c r="AA316" s="205"/>
      <c r="AB316" s="205"/>
      <c r="AC316" s="205"/>
      <c r="AD316" s="205"/>
      <c r="AE316" s="205"/>
      <c r="AF316" s="205"/>
      <c r="AG316" s="205" t="s">
        <v>906</v>
      </c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</row>
    <row r="317" customFormat="false" ht="12.75" hidden="false" customHeight="true" outlineLevel="1" collapsed="false">
      <c r="A317" s="206"/>
      <c r="B317" s="207"/>
      <c r="C317" s="208" t="s">
        <v>984</v>
      </c>
      <c r="D317" s="208"/>
      <c r="E317" s="208"/>
      <c r="F317" s="208"/>
      <c r="G317" s="208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5"/>
      <c r="Z317" s="205"/>
      <c r="AA317" s="205"/>
      <c r="AB317" s="205"/>
      <c r="AC317" s="205"/>
      <c r="AD317" s="205"/>
      <c r="AE317" s="205"/>
      <c r="AF317" s="205"/>
      <c r="AG317" s="205" t="s">
        <v>216</v>
      </c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</row>
    <row r="318" customFormat="false" ht="12.75" hidden="false" customHeight="false" outlineLevel="0" collapsed="false">
      <c r="A318" s="188" t="s">
        <v>207</v>
      </c>
      <c r="B318" s="189" t="s">
        <v>135</v>
      </c>
      <c r="C318" s="190" t="s">
        <v>136</v>
      </c>
      <c r="D318" s="191"/>
      <c r="E318" s="192"/>
      <c r="F318" s="193"/>
      <c r="G318" s="193" t="n">
        <f aca="false">SUMIF(AG319:AG322,"&lt;&gt;NOR",G319:G322)</f>
        <v>0</v>
      </c>
      <c r="H318" s="193"/>
      <c r="I318" s="193" t="n">
        <f aca="false">SUM(I319:I322)</f>
        <v>0</v>
      </c>
      <c r="J318" s="193"/>
      <c r="K318" s="193" t="n">
        <f aca="false">SUM(K319:K322)</f>
        <v>0</v>
      </c>
      <c r="L318" s="193"/>
      <c r="M318" s="193" t="n">
        <f aca="false">SUM(M319:M322)</f>
        <v>0</v>
      </c>
      <c r="N318" s="193"/>
      <c r="O318" s="193" t="n">
        <f aca="false">SUM(O319:O322)</f>
        <v>1.67</v>
      </c>
      <c r="P318" s="193"/>
      <c r="Q318" s="193" t="n">
        <f aca="false">SUM(Q319:Q322)</f>
        <v>0</v>
      </c>
      <c r="R318" s="193"/>
      <c r="S318" s="193"/>
      <c r="T318" s="194"/>
      <c r="U318" s="195"/>
      <c r="V318" s="195" t="n">
        <f aca="false">SUM(V319:V322)</f>
        <v>414.4</v>
      </c>
      <c r="W318" s="195"/>
      <c r="X318" s="195"/>
      <c r="AG318" s="0" t="s">
        <v>208</v>
      </c>
    </row>
    <row r="319" customFormat="false" ht="22.5" hidden="false" customHeight="false" outlineLevel="1" collapsed="false">
      <c r="A319" s="196" t="n">
        <v>120</v>
      </c>
      <c r="B319" s="197" t="s">
        <v>1525</v>
      </c>
      <c r="C319" s="198" t="s">
        <v>1526</v>
      </c>
      <c r="D319" s="199" t="s">
        <v>294</v>
      </c>
      <c r="E319" s="200" t="n">
        <v>568.73</v>
      </c>
      <c r="F319" s="201"/>
      <c r="G319" s="202" t="n">
        <f aca="false">ROUND(E319*F319,2)</f>
        <v>0</v>
      </c>
      <c r="H319" s="201"/>
      <c r="I319" s="202" t="n">
        <f aca="false">ROUND(E319*H319,2)</f>
        <v>0</v>
      </c>
      <c r="J319" s="201"/>
      <c r="K319" s="202" t="n">
        <f aca="false">ROUND(E319*J319,2)</f>
        <v>0</v>
      </c>
      <c r="L319" s="202" t="n">
        <v>21</v>
      </c>
      <c r="M319" s="202" t="n">
        <f aca="false">G319*(1+L319/100)</f>
        <v>0</v>
      </c>
      <c r="N319" s="202" t="n">
        <v>0.00294</v>
      </c>
      <c r="O319" s="202" t="n">
        <f aca="false">ROUND(E319*N319,2)</f>
        <v>1.67</v>
      </c>
      <c r="P319" s="202" t="n">
        <v>0</v>
      </c>
      <c r="Q319" s="202" t="n">
        <f aca="false">ROUND(E319*P319,2)</f>
        <v>0</v>
      </c>
      <c r="R319" s="202" t="s">
        <v>898</v>
      </c>
      <c r="S319" s="202" t="s">
        <v>213</v>
      </c>
      <c r="T319" s="203" t="s">
        <v>213</v>
      </c>
      <c r="U319" s="204" t="n">
        <v>0.72864</v>
      </c>
      <c r="V319" s="204" t="n">
        <f aca="false">ROUND(E319*U319,2)</f>
        <v>414.4</v>
      </c>
      <c r="W319" s="204"/>
      <c r="X319" s="204" t="s">
        <v>228</v>
      </c>
      <c r="Y319" s="205"/>
      <c r="Z319" s="205"/>
      <c r="AA319" s="205"/>
      <c r="AB319" s="205"/>
      <c r="AC319" s="205"/>
      <c r="AD319" s="205"/>
      <c r="AE319" s="205"/>
      <c r="AF319" s="205"/>
      <c r="AG319" s="205" t="s">
        <v>1020</v>
      </c>
      <c r="AH319" s="205"/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</row>
    <row r="320" customFormat="false" ht="22.5" hidden="false" customHeight="true" outlineLevel="1" collapsed="false">
      <c r="A320" s="206"/>
      <c r="B320" s="207"/>
      <c r="C320" s="208" t="s">
        <v>1527</v>
      </c>
      <c r="D320" s="208"/>
      <c r="E320" s="208"/>
      <c r="F320" s="208"/>
      <c r="G320" s="208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5"/>
      <c r="Z320" s="205"/>
      <c r="AA320" s="205"/>
      <c r="AB320" s="205"/>
      <c r="AC320" s="205"/>
      <c r="AD320" s="205"/>
      <c r="AE320" s="205"/>
      <c r="AF320" s="205"/>
      <c r="AG320" s="205" t="s">
        <v>216</v>
      </c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13" t="str">
        <f aca="false">C320</f>
        <v>lepení a dodávka podlahoviny z PVC, bez podkladu. Svaření podlahoviny. Dodávka a lepení podlahových soklíků z měkčeného PVC. Pastování a vyleštění podlah.</v>
      </c>
      <c r="BB320" s="205"/>
      <c r="BC320" s="205"/>
      <c r="BD320" s="205"/>
      <c r="BE320" s="205"/>
      <c r="BF320" s="205"/>
      <c r="BG320" s="205"/>
      <c r="BH320" s="205"/>
    </row>
    <row r="321" customFormat="false" ht="12.75" hidden="false" customHeight="false" outlineLevel="1" collapsed="false">
      <c r="A321" s="206"/>
      <c r="B321" s="207"/>
      <c r="C321" s="210" t="s">
        <v>1528</v>
      </c>
      <c r="D321" s="211"/>
      <c r="E321" s="212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5"/>
      <c r="Z321" s="205"/>
      <c r="AA321" s="205"/>
      <c r="AB321" s="205"/>
      <c r="AC321" s="205"/>
      <c r="AD321" s="205"/>
      <c r="AE321" s="205"/>
      <c r="AF321" s="205"/>
      <c r="AG321" s="205" t="s">
        <v>220</v>
      </c>
      <c r="AH321" s="205" t="n">
        <v>0</v>
      </c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</row>
    <row r="322" customFormat="false" ht="12.75" hidden="false" customHeight="false" outlineLevel="1" collapsed="false">
      <c r="A322" s="206"/>
      <c r="B322" s="207"/>
      <c r="C322" s="210" t="s">
        <v>1529</v>
      </c>
      <c r="D322" s="211"/>
      <c r="E322" s="212" t="n">
        <v>568.73</v>
      </c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5"/>
      <c r="Z322" s="205"/>
      <c r="AA322" s="205"/>
      <c r="AB322" s="205"/>
      <c r="AC322" s="205"/>
      <c r="AD322" s="205"/>
      <c r="AE322" s="205"/>
      <c r="AF322" s="205"/>
      <c r="AG322" s="205" t="s">
        <v>220</v>
      </c>
      <c r="AH322" s="205" t="n">
        <v>0</v>
      </c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</row>
    <row r="323" customFormat="false" ht="12.75" hidden="false" customHeight="false" outlineLevel="0" collapsed="false">
      <c r="A323" s="188" t="s">
        <v>207</v>
      </c>
      <c r="B323" s="189" t="s">
        <v>137</v>
      </c>
      <c r="C323" s="190" t="s">
        <v>138</v>
      </c>
      <c r="D323" s="191"/>
      <c r="E323" s="192"/>
      <c r="F323" s="193"/>
      <c r="G323" s="193" t="n">
        <f aca="false">SUMIF(AG324:AG336,"&lt;&gt;NOR",G324:G336)</f>
        <v>0</v>
      </c>
      <c r="H323" s="193"/>
      <c r="I323" s="193" t="n">
        <f aca="false">SUM(I324:I336)</f>
        <v>0</v>
      </c>
      <c r="J323" s="193"/>
      <c r="K323" s="193" t="n">
        <f aca="false">SUM(K324:K336)</f>
        <v>0</v>
      </c>
      <c r="L323" s="193"/>
      <c r="M323" s="193" t="n">
        <f aca="false">SUM(M324:M336)</f>
        <v>0</v>
      </c>
      <c r="N323" s="193"/>
      <c r="O323" s="193" t="n">
        <f aca="false">SUM(O324:O336)</f>
        <v>0.51</v>
      </c>
      <c r="P323" s="193"/>
      <c r="Q323" s="193" t="n">
        <f aca="false">SUM(Q324:Q336)</f>
        <v>0</v>
      </c>
      <c r="R323" s="193"/>
      <c r="S323" s="193"/>
      <c r="T323" s="194"/>
      <c r="U323" s="195"/>
      <c r="V323" s="195" t="n">
        <f aca="false">SUM(V324:V336)</f>
        <v>31.85</v>
      </c>
      <c r="W323" s="195"/>
      <c r="X323" s="195"/>
      <c r="AG323" s="0" t="s">
        <v>208</v>
      </c>
    </row>
    <row r="324" customFormat="false" ht="12.75" hidden="false" customHeight="false" outlineLevel="1" collapsed="false">
      <c r="A324" s="196" t="n">
        <v>121</v>
      </c>
      <c r="B324" s="197" t="s">
        <v>576</v>
      </c>
      <c r="C324" s="198" t="s">
        <v>577</v>
      </c>
      <c r="D324" s="199" t="s">
        <v>380</v>
      </c>
      <c r="E324" s="200" t="n">
        <v>40.5</v>
      </c>
      <c r="F324" s="201"/>
      <c r="G324" s="202" t="n">
        <f aca="false">ROUND(E324*F324,2)</f>
        <v>0</v>
      </c>
      <c r="H324" s="201"/>
      <c r="I324" s="202" t="n">
        <f aca="false">ROUND(E324*H324,2)</f>
        <v>0</v>
      </c>
      <c r="J324" s="201"/>
      <c r="K324" s="202" t="n">
        <f aca="false">ROUND(E324*J324,2)</f>
        <v>0</v>
      </c>
      <c r="L324" s="202" t="n">
        <v>21</v>
      </c>
      <c r="M324" s="202" t="n">
        <f aca="false">G324*(1+L324/100)</f>
        <v>0</v>
      </c>
      <c r="N324" s="202" t="n">
        <v>0.00238</v>
      </c>
      <c r="O324" s="202" t="n">
        <f aca="false">ROUND(E324*N324,2)</f>
        <v>0.1</v>
      </c>
      <c r="P324" s="202" t="n">
        <v>0</v>
      </c>
      <c r="Q324" s="202" t="n">
        <f aca="false">ROUND(E324*P324,2)</f>
        <v>0</v>
      </c>
      <c r="R324" s="202" t="s">
        <v>303</v>
      </c>
      <c r="S324" s="202" t="s">
        <v>213</v>
      </c>
      <c r="T324" s="203" t="s">
        <v>213</v>
      </c>
      <c r="U324" s="204" t="n">
        <v>0.18233</v>
      </c>
      <c r="V324" s="204" t="n">
        <f aca="false">ROUND(E324*U324,2)</f>
        <v>7.38</v>
      </c>
      <c r="W324" s="204"/>
      <c r="X324" s="204" t="s">
        <v>165</v>
      </c>
      <c r="Y324" s="205"/>
      <c r="Z324" s="205"/>
      <c r="AA324" s="205"/>
      <c r="AB324" s="205"/>
      <c r="AC324" s="205"/>
      <c r="AD324" s="205"/>
      <c r="AE324" s="205"/>
      <c r="AF324" s="205"/>
      <c r="AG324" s="205" t="s">
        <v>920</v>
      </c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</row>
    <row r="325" customFormat="false" ht="12.75" hidden="false" customHeight="false" outlineLevel="1" collapsed="false">
      <c r="A325" s="206"/>
      <c r="B325" s="207"/>
      <c r="C325" s="210" t="s">
        <v>1530</v>
      </c>
      <c r="D325" s="211"/>
      <c r="E325" s="212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5"/>
      <c r="Z325" s="205"/>
      <c r="AA325" s="205"/>
      <c r="AB325" s="205"/>
      <c r="AC325" s="205"/>
      <c r="AD325" s="205"/>
      <c r="AE325" s="205"/>
      <c r="AF325" s="205"/>
      <c r="AG325" s="205" t="s">
        <v>220</v>
      </c>
      <c r="AH325" s="205" t="n">
        <v>0</v>
      </c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</row>
    <row r="326" customFormat="false" ht="12.75" hidden="false" customHeight="false" outlineLevel="1" collapsed="false">
      <c r="A326" s="206"/>
      <c r="B326" s="207"/>
      <c r="C326" s="210" t="s">
        <v>1531</v>
      </c>
      <c r="D326" s="211"/>
      <c r="E326" s="212" t="n">
        <v>40.5</v>
      </c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5"/>
      <c r="Z326" s="205"/>
      <c r="AA326" s="205"/>
      <c r="AB326" s="205"/>
      <c r="AC326" s="205"/>
      <c r="AD326" s="205"/>
      <c r="AE326" s="205"/>
      <c r="AF326" s="205"/>
      <c r="AG326" s="205" t="s">
        <v>220</v>
      </c>
      <c r="AH326" s="205" t="n">
        <v>0</v>
      </c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</row>
    <row r="327" customFormat="false" ht="12.75" hidden="false" customHeight="false" outlineLevel="1" collapsed="false">
      <c r="A327" s="196" t="n">
        <v>122</v>
      </c>
      <c r="B327" s="197" t="s">
        <v>1532</v>
      </c>
      <c r="C327" s="198" t="s">
        <v>1533</v>
      </c>
      <c r="D327" s="199" t="s">
        <v>294</v>
      </c>
      <c r="E327" s="200" t="n">
        <v>20.25</v>
      </c>
      <c r="F327" s="201"/>
      <c r="G327" s="202" t="n">
        <f aca="false">ROUND(E327*F327,2)</f>
        <v>0</v>
      </c>
      <c r="H327" s="201"/>
      <c r="I327" s="202" t="n">
        <f aca="false">ROUND(E327*H327,2)</f>
        <v>0</v>
      </c>
      <c r="J327" s="201"/>
      <c r="K327" s="202" t="n">
        <f aca="false">ROUND(E327*J327,2)</f>
        <v>0</v>
      </c>
      <c r="L327" s="202" t="n">
        <v>21</v>
      </c>
      <c r="M327" s="202" t="n">
        <f aca="false">G327*(1+L327/100)</f>
        <v>0</v>
      </c>
      <c r="N327" s="202" t="n">
        <v>0.00016</v>
      </c>
      <c r="O327" s="202" t="n">
        <f aca="false">ROUND(E327*N327,2)</f>
        <v>0</v>
      </c>
      <c r="P327" s="202" t="n">
        <v>0</v>
      </c>
      <c r="Q327" s="202" t="n">
        <f aca="false">ROUND(E327*P327,2)</f>
        <v>0</v>
      </c>
      <c r="R327" s="202" t="s">
        <v>1135</v>
      </c>
      <c r="S327" s="202" t="s">
        <v>213</v>
      </c>
      <c r="T327" s="203" t="s">
        <v>213</v>
      </c>
      <c r="U327" s="204" t="n">
        <v>0.05</v>
      </c>
      <c r="V327" s="204" t="n">
        <f aca="false">ROUND(E327*U327,2)</f>
        <v>1.01</v>
      </c>
      <c r="W327" s="204"/>
      <c r="X327" s="204" t="s">
        <v>165</v>
      </c>
      <c r="Y327" s="205"/>
      <c r="Z327" s="205"/>
      <c r="AA327" s="205"/>
      <c r="AB327" s="205"/>
      <c r="AC327" s="205"/>
      <c r="AD327" s="205"/>
      <c r="AE327" s="205"/>
      <c r="AF327" s="205"/>
      <c r="AG327" s="205" t="s">
        <v>920</v>
      </c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</row>
    <row r="328" customFormat="false" ht="12.75" hidden="false" customHeight="true" outlineLevel="1" collapsed="false">
      <c r="A328" s="206"/>
      <c r="B328" s="207"/>
      <c r="C328" s="222" t="s">
        <v>1534</v>
      </c>
      <c r="D328" s="222"/>
      <c r="E328" s="222"/>
      <c r="F328" s="222"/>
      <c r="G328" s="222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5"/>
      <c r="Z328" s="205"/>
      <c r="AA328" s="205"/>
      <c r="AB328" s="205"/>
      <c r="AC328" s="205"/>
      <c r="AD328" s="205"/>
      <c r="AE328" s="205"/>
      <c r="AF328" s="205"/>
      <c r="AG328" s="205" t="s">
        <v>217</v>
      </c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</row>
    <row r="329" customFormat="false" ht="22.5" hidden="false" customHeight="false" outlineLevel="1" collapsed="false">
      <c r="A329" s="196" t="n">
        <v>123</v>
      </c>
      <c r="B329" s="197" t="s">
        <v>1189</v>
      </c>
      <c r="C329" s="198" t="s">
        <v>1190</v>
      </c>
      <c r="D329" s="199" t="s">
        <v>294</v>
      </c>
      <c r="E329" s="200" t="n">
        <v>20.25</v>
      </c>
      <c r="F329" s="201"/>
      <c r="G329" s="202" t="n">
        <f aca="false">ROUND(E329*F329,2)</f>
        <v>0</v>
      </c>
      <c r="H329" s="201"/>
      <c r="I329" s="202" t="n">
        <f aca="false">ROUND(E329*H329,2)</f>
        <v>0</v>
      </c>
      <c r="J329" s="201"/>
      <c r="K329" s="202" t="n">
        <f aca="false">ROUND(E329*J329,2)</f>
        <v>0</v>
      </c>
      <c r="L329" s="202" t="n">
        <v>21</v>
      </c>
      <c r="M329" s="202" t="n">
        <f aca="false">G329*(1+L329/100)</f>
        <v>0</v>
      </c>
      <c r="N329" s="202" t="n">
        <v>0.00487</v>
      </c>
      <c r="O329" s="202" t="n">
        <f aca="false">ROUND(E329*N329,2)</f>
        <v>0.1</v>
      </c>
      <c r="P329" s="202" t="n">
        <v>0</v>
      </c>
      <c r="Q329" s="202" t="n">
        <f aca="false">ROUND(E329*P329,2)</f>
        <v>0</v>
      </c>
      <c r="R329" s="202" t="s">
        <v>1135</v>
      </c>
      <c r="S329" s="202" t="s">
        <v>213</v>
      </c>
      <c r="T329" s="203" t="s">
        <v>213</v>
      </c>
      <c r="U329" s="204" t="n">
        <v>1.126</v>
      </c>
      <c r="V329" s="204" t="n">
        <f aca="false">ROUND(E329*U329,2)</f>
        <v>22.8</v>
      </c>
      <c r="W329" s="204"/>
      <c r="X329" s="204" t="s">
        <v>165</v>
      </c>
      <c r="Y329" s="205"/>
      <c r="Z329" s="205"/>
      <c r="AA329" s="205"/>
      <c r="AB329" s="205"/>
      <c r="AC329" s="205"/>
      <c r="AD329" s="205"/>
      <c r="AE329" s="205"/>
      <c r="AF329" s="205"/>
      <c r="AG329" s="205" t="s">
        <v>920</v>
      </c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</row>
    <row r="330" customFormat="false" ht="12.75" hidden="false" customHeight="false" outlineLevel="1" collapsed="false">
      <c r="A330" s="206"/>
      <c r="B330" s="207"/>
      <c r="C330" s="210" t="s">
        <v>1535</v>
      </c>
      <c r="D330" s="211"/>
      <c r="E330" s="212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5"/>
      <c r="Z330" s="205"/>
      <c r="AA330" s="205"/>
      <c r="AB330" s="205"/>
      <c r="AC330" s="205"/>
      <c r="AD330" s="205"/>
      <c r="AE330" s="205"/>
      <c r="AF330" s="205"/>
      <c r="AG330" s="205" t="s">
        <v>220</v>
      </c>
      <c r="AH330" s="205" t="n">
        <v>0</v>
      </c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</row>
    <row r="331" customFormat="false" ht="12.75" hidden="false" customHeight="false" outlineLevel="1" collapsed="false">
      <c r="A331" s="206"/>
      <c r="B331" s="207"/>
      <c r="C331" s="210" t="s">
        <v>1536</v>
      </c>
      <c r="D331" s="211"/>
      <c r="E331" s="212" t="n">
        <v>20.25</v>
      </c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5"/>
      <c r="Z331" s="205"/>
      <c r="AA331" s="205"/>
      <c r="AB331" s="205"/>
      <c r="AC331" s="205"/>
      <c r="AD331" s="205"/>
      <c r="AE331" s="205"/>
      <c r="AF331" s="205"/>
      <c r="AG331" s="205" t="s">
        <v>220</v>
      </c>
      <c r="AH331" s="205" t="n">
        <v>0</v>
      </c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</row>
    <row r="332" customFormat="false" ht="22.5" hidden="false" customHeight="false" outlineLevel="1" collapsed="false">
      <c r="A332" s="214" t="n">
        <v>124</v>
      </c>
      <c r="B332" s="215" t="s">
        <v>1191</v>
      </c>
      <c r="C332" s="216" t="s">
        <v>1192</v>
      </c>
      <c r="D332" s="217" t="s">
        <v>294</v>
      </c>
      <c r="E332" s="218" t="n">
        <v>20.25</v>
      </c>
      <c r="F332" s="219"/>
      <c r="G332" s="220" t="n">
        <f aca="false">ROUND(E332*F332,2)</f>
        <v>0</v>
      </c>
      <c r="H332" s="219"/>
      <c r="I332" s="220" t="n">
        <f aca="false">ROUND(E332*H332,2)</f>
        <v>0</v>
      </c>
      <c r="J332" s="219"/>
      <c r="K332" s="220" t="n">
        <f aca="false">ROUND(E332*J332,2)</f>
        <v>0</v>
      </c>
      <c r="L332" s="220" t="n">
        <v>21</v>
      </c>
      <c r="M332" s="220" t="n">
        <f aca="false">G332*(1+L332/100)</f>
        <v>0</v>
      </c>
      <c r="N332" s="220" t="n">
        <v>0.0004</v>
      </c>
      <c r="O332" s="220" t="n">
        <f aca="false">ROUND(E332*N332,2)</f>
        <v>0.01</v>
      </c>
      <c r="P332" s="220" t="n">
        <v>0</v>
      </c>
      <c r="Q332" s="220" t="n">
        <f aca="false">ROUND(E332*P332,2)</f>
        <v>0</v>
      </c>
      <c r="R332" s="220" t="s">
        <v>1135</v>
      </c>
      <c r="S332" s="220" t="s">
        <v>213</v>
      </c>
      <c r="T332" s="221" t="s">
        <v>213</v>
      </c>
      <c r="U332" s="204" t="n">
        <v>0</v>
      </c>
      <c r="V332" s="204" t="n">
        <f aca="false">ROUND(E332*U332,2)</f>
        <v>0</v>
      </c>
      <c r="W332" s="204"/>
      <c r="X332" s="204" t="s">
        <v>165</v>
      </c>
      <c r="Y332" s="205"/>
      <c r="Z332" s="205"/>
      <c r="AA332" s="205"/>
      <c r="AB332" s="205"/>
      <c r="AC332" s="205"/>
      <c r="AD332" s="205"/>
      <c r="AE332" s="205"/>
      <c r="AF332" s="205"/>
      <c r="AG332" s="205" t="s">
        <v>920</v>
      </c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</row>
    <row r="333" customFormat="false" ht="12.75" hidden="false" customHeight="false" outlineLevel="1" collapsed="false">
      <c r="A333" s="196" t="n">
        <v>125</v>
      </c>
      <c r="B333" s="197" t="s">
        <v>1204</v>
      </c>
      <c r="C333" s="198" t="s">
        <v>1205</v>
      </c>
      <c r="D333" s="199" t="s">
        <v>294</v>
      </c>
      <c r="E333" s="200" t="n">
        <v>22.275</v>
      </c>
      <c r="F333" s="201"/>
      <c r="G333" s="202" t="n">
        <f aca="false">ROUND(E333*F333,2)</f>
        <v>0</v>
      </c>
      <c r="H333" s="201"/>
      <c r="I333" s="202" t="n">
        <f aca="false">ROUND(E333*H333,2)</f>
        <v>0</v>
      </c>
      <c r="J333" s="201"/>
      <c r="K333" s="202" t="n">
        <f aca="false">ROUND(E333*J333,2)</f>
        <v>0</v>
      </c>
      <c r="L333" s="202" t="n">
        <v>21</v>
      </c>
      <c r="M333" s="202" t="n">
        <f aca="false">G333*(1+L333/100)</f>
        <v>0</v>
      </c>
      <c r="N333" s="202" t="n">
        <v>0.0136</v>
      </c>
      <c r="O333" s="202" t="n">
        <f aca="false">ROUND(E333*N333,2)</f>
        <v>0.3</v>
      </c>
      <c r="P333" s="202" t="n">
        <v>0</v>
      </c>
      <c r="Q333" s="202" t="n">
        <f aca="false">ROUND(E333*P333,2)</f>
        <v>0</v>
      </c>
      <c r="R333" s="202" t="s">
        <v>423</v>
      </c>
      <c r="S333" s="202" t="s">
        <v>213</v>
      </c>
      <c r="T333" s="203" t="s">
        <v>213</v>
      </c>
      <c r="U333" s="204" t="n">
        <v>0</v>
      </c>
      <c r="V333" s="204" t="n">
        <f aca="false">ROUND(E333*U333,2)</f>
        <v>0</v>
      </c>
      <c r="W333" s="204"/>
      <c r="X333" s="204" t="s">
        <v>424</v>
      </c>
      <c r="Y333" s="205"/>
      <c r="Z333" s="205"/>
      <c r="AA333" s="205"/>
      <c r="AB333" s="205"/>
      <c r="AC333" s="205"/>
      <c r="AD333" s="205"/>
      <c r="AE333" s="205"/>
      <c r="AF333" s="205"/>
      <c r="AG333" s="205" t="s">
        <v>425</v>
      </c>
      <c r="AH333" s="205"/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</row>
    <row r="334" customFormat="false" ht="12.75" hidden="false" customHeight="false" outlineLevel="1" collapsed="false">
      <c r="A334" s="206"/>
      <c r="B334" s="207"/>
      <c r="C334" s="210" t="s">
        <v>1537</v>
      </c>
      <c r="D334" s="211"/>
      <c r="E334" s="212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5"/>
      <c r="Z334" s="205"/>
      <c r="AA334" s="205"/>
      <c r="AB334" s="205"/>
      <c r="AC334" s="205"/>
      <c r="AD334" s="205"/>
      <c r="AE334" s="205"/>
      <c r="AF334" s="205"/>
      <c r="AG334" s="205" t="s">
        <v>220</v>
      </c>
      <c r="AH334" s="205" t="n">
        <v>0</v>
      </c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</row>
    <row r="335" customFormat="false" ht="12.75" hidden="false" customHeight="false" outlineLevel="1" collapsed="false">
      <c r="A335" s="206"/>
      <c r="B335" s="207"/>
      <c r="C335" s="210" t="s">
        <v>1538</v>
      </c>
      <c r="D335" s="211"/>
      <c r="E335" s="212" t="n">
        <v>22.275</v>
      </c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5"/>
      <c r="Z335" s="205"/>
      <c r="AA335" s="205"/>
      <c r="AB335" s="205"/>
      <c r="AC335" s="205"/>
      <c r="AD335" s="205"/>
      <c r="AE335" s="205"/>
      <c r="AF335" s="205"/>
      <c r="AG335" s="205" t="s">
        <v>220</v>
      </c>
      <c r="AH335" s="205" t="n">
        <v>0</v>
      </c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</row>
    <row r="336" customFormat="false" ht="12.75" hidden="false" customHeight="false" outlineLevel="1" collapsed="false">
      <c r="A336" s="214" t="n">
        <v>126</v>
      </c>
      <c r="B336" s="215" t="s">
        <v>1208</v>
      </c>
      <c r="C336" s="216" t="s">
        <v>1209</v>
      </c>
      <c r="D336" s="217" t="s">
        <v>261</v>
      </c>
      <c r="E336" s="218" t="n">
        <v>0.50929</v>
      </c>
      <c r="F336" s="219"/>
      <c r="G336" s="220" t="n">
        <f aca="false">ROUND(E336*F336,2)</f>
        <v>0</v>
      </c>
      <c r="H336" s="219"/>
      <c r="I336" s="220" t="n">
        <f aca="false">ROUND(E336*H336,2)</f>
        <v>0</v>
      </c>
      <c r="J336" s="219"/>
      <c r="K336" s="220" t="n">
        <f aca="false">ROUND(E336*J336,2)</f>
        <v>0</v>
      </c>
      <c r="L336" s="220" t="n">
        <v>21</v>
      </c>
      <c r="M336" s="220" t="n">
        <f aca="false">G336*(1+L336/100)</f>
        <v>0</v>
      </c>
      <c r="N336" s="220" t="n">
        <v>0</v>
      </c>
      <c r="O336" s="220" t="n">
        <f aca="false">ROUND(E336*N336,2)</f>
        <v>0</v>
      </c>
      <c r="P336" s="220" t="n">
        <v>0</v>
      </c>
      <c r="Q336" s="220" t="n">
        <f aca="false">ROUND(E336*P336,2)</f>
        <v>0</v>
      </c>
      <c r="R336" s="220" t="s">
        <v>1135</v>
      </c>
      <c r="S336" s="220" t="s">
        <v>213</v>
      </c>
      <c r="T336" s="221" t="s">
        <v>213</v>
      </c>
      <c r="U336" s="204" t="n">
        <v>1.305</v>
      </c>
      <c r="V336" s="204" t="n">
        <f aca="false">ROUND(E336*U336,2)</f>
        <v>0.66</v>
      </c>
      <c r="W336" s="204"/>
      <c r="X336" s="204" t="s">
        <v>905</v>
      </c>
      <c r="Y336" s="205"/>
      <c r="Z336" s="205"/>
      <c r="AA336" s="205"/>
      <c r="AB336" s="205"/>
      <c r="AC336" s="205"/>
      <c r="AD336" s="205"/>
      <c r="AE336" s="205"/>
      <c r="AF336" s="205"/>
      <c r="AG336" s="205" t="s">
        <v>906</v>
      </c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</row>
    <row r="337" customFormat="false" ht="12.75" hidden="false" customHeight="false" outlineLevel="0" collapsed="false">
      <c r="A337" s="188" t="s">
        <v>207</v>
      </c>
      <c r="B337" s="189" t="s">
        <v>141</v>
      </c>
      <c r="C337" s="190" t="s">
        <v>142</v>
      </c>
      <c r="D337" s="191"/>
      <c r="E337" s="192"/>
      <c r="F337" s="193"/>
      <c r="G337" s="193" t="n">
        <f aca="false">SUMIF(AG338:AG363,"&lt;&gt;NOR",G338:G363)</f>
        <v>0</v>
      </c>
      <c r="H337" s="193"/>
      <c r="I337" s="193" t="n">
        <f aca="false">SUM(I338:I363)</f>
        <v>0</v>
      </c>
      <c r="J337" s="193"/>
      <c r="K337" s="193" t="n">
        <f aca="false">SUM(K338:K363)</f>
        <v>0</v>
      </c>
      <c r="L337" s="193"/>
      <c r="M337" s="193" t="n">
        <f aca="false">SUM(M338:M363)</f>
        <v>0</v>
      </c>
      <c r="N337" s="193"/>
      <c r="O337" s="193" t="n">
        <f aca="false">SUM(O338:O363)</f>
        <v>2.3</v>
      </c>
      <c r="P337" s="193"/>
      <c r="Q337" s="193" t="n">
        <f aca="false">SUM(Q338:Q363)</f>
        <v>0</v>
      </c>
      <c r="R337" s="193"/>
      <c r="S337" s="193"/>
      <c r="T337" s="194"/>
      <c r="U337" s="195"/>
      <c r="V337" s="195" t="n">
        <f aca="false">SUM(V338:V363)</f>
        <v>952.95</v>
      </c>
      <c r="W337" s="195"/>
      <c r="X337" s="195"/>
      <c r="AG337" s="0" t="s">
        <v>208</v>
      </c>
    </row>
    <row r="338" customFormat="false" ht="12.75" hidden="false" customHeight="false" outlineLevel="1" collapsed="false">
      <c r="A338" s="196" t="n">
        <v>127</v>
      </c>
      <c r="B338" s="197" t="s">
        <v>1539</v>
      </c>
      <c r="C338" s="198" t="s">
        <v>1540</v>
      </c>
      <c r="D338" s="199" t="s">
        <v>294</v>
      </c>
      <c r="E338" s="200" t="n">
        <v>470.944</v>
      </c>
      <c r="F338" s="201"/>
      <c r="G338" s="202" t="n">
        <f aca="false">ROUND(E338*F338,2)</f>
        <v>0</v>
      </c>
      <c r="H338" s="201"/>
      <c r="I338" s="202" t="n">
        <f aca="false">ROUND(E338*H338,2)</f>
        <v>0</v>
      </c>
      <c r="J338" s="201"/>
      <c r="K338" s="202" t="n">
        <f aca="false">ROUND(E338*J338,2)</f>
        <v>0</v>
      </c>
      <c r="L338" s="202" t="n">
        <v>21</v>
      </c>
      <c r="M338" s="202" t="n">
        <f aca="false">G338*(1+L338/100)</f>
        <v>0</v>
      </c>
      <c r="N338" s="202" t="n">
        <v>0.00049</v>
      </c>
      <c r="O338" s="202" t="n">
        <f aca="false">ROUND(E338*N338,2)</f>
        <v>0.23</v>
      </c>
      <c r="P338" s="202" t="n">
        <v>0</v>
      </c>
      <c r="Q338" s="202" t="n">
        <f aca="false">ROUND(E338*P338,2)</f>
        <v>0</v>
      </c>
      <c r="R338" s="202" t="s">
        <v>1231</v>
      </c>
      <c r="S338" s="202" t="s">
        <v>213</v>
      </c>
      <c r="T338" s="203" t="s">
        <v>213</v>
      </c>
      <c r="U338" s="204" t="n">
        <v>0.123</v>
      </c>
      <c r="V338" s="204" t="n">
        <f aca="false">ROUND(E338*U338,2)</f>
        <v>57.93</v>
      </c>
      <c r="W338" s="204"/>
      <c r="X338" s="204" t="s">
        <v>165</v>
      </c>
      <c r="Y338" s="205"/>
      <c r="Z338" s="205"/>
      <c r="AA338" s="205"/>
      <c r="AB338" s="205"/>
      <c r="AC338" s="205"/>
      <c r="AD338" s="205"/>
      <c r="AE338" s="205"/>
      <c r="AF338" s="205"/>
      <c r="AG338" s="205" t="s">
        <v>920</v>
      </c>
      <c r="AH338" s="205"/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C338" s="205"/>
      <c r="BD338" s="205"/>
      <c r="BE338" s="205"/>
      <c r="BF338" s="205"/>
      <c r="BG338" s="205"/>
      <c r="BH338" s="205"/>
    </row>
    <row r="339" customFormat="false" ht="12.75" hidden="false" customHeight="true" outlineLevel="1" collapsed="false">
      <c r="A339" s="206"/>
      <c r="B339" s="207"/>
      <c r="C339" s="208" t="s">
        <v>1541</v>
      </c>
      <c r="D339" s="208"/>
      <c r="E339" s="208"/>
      <c r="F339" s="208"/>
      <c r="G339" s="208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5"/>
      <c r="Z339" s="205"/>
      <c r="AA339" s="205"/>
      <c r="AB339" s="205"/>
      <c r="AC339" s="205"/>
      <c r="AD339" s="205"/>
      <c r="AE339" s="205"/>
      <c r="AF339" s="205"/>
      <c r="AG339" s="205" t="s">
        <v>216</v>
      </c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</row>
    <row r="340" customFormat="false" ht="12.75" hidden="false" customHeight="true" outlineLevel="1" collapsed="false">
      <c r="A340" s="206"/>
      <c r="B340" s="207"/>
      <c r="C340" s="209" t="s">
        <v>1541</v>
      </c>
      <c r="D340" s="209"/>
      <c r="E340" s="209"/>
      <c r="F340" s="209"/>
      <c r="G340" s="209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5"/>
      <c r="Z340" s="205"/>
      <c r="AA340" s="205"/>
      <c r="AB340" s="205"/>
      <c r="AC340" s="205"/>
      <c r="AD340" s="205"/>
      <c r="AE340" s="205"/>
      <c r="AF340" s="205"/>
      <c r="AG340" s="205" t="s">
        <v>217</v>
      </c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</row>
    <row r="341" customFormat="false" ht="12.75" hidden="false" customHeight="true" outlineLevel="1" collapsed="false">
      <c r="A341" s="206"/>
      <c r="B341" s="207"/>
      <c r="C341" s="209" t="s">
        <v>1542</v>
      </c>
      <c r="D341" s="209"/>
      <c r="E341" s="209"/>
      <c r="F341" s="209"/>
      <c r="G341" s="209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5"/>
      <c r="Z341" s="205"/>
      <c r="AA341" s="205"/>
      <c r="AB341" s="205"/>
      <c r="AC341" s="205"/>
      <c r="AD341" s="205"/>
      <c r="AE341" s="205"/>
      <c r="AF341" s="205"/>
      <c r="AG341" s="205" t="s">
        <v>217</v>
      </c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</row>
    <row r="342" customFormat="false" ht="12.75" hidden="false" customHeight="false" outlineLevel="1" collapsed="false">
      <c r="A342" s="206"/>
      <c r="B342" s="207"/>
      <c r="C342" s="210" t="s">
        <v>1543</v>
      </c>
      <c r="D342" s="211"/>
      <c r="E342" s="212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5"/>
      <c r="Z342" s="205"/>
      <c r="AA342" s="205"/>
      <c r="AB342" s="205"/>
      <c r="AC342" s="205"/>
      <c r="AD342" s="205"/>
      <c r="AE342" s="205"/>
      <c r="AF342" s="205"/>
      <c r="AG342" s="205" t="s">
        <v>220</v>
      </c>
      <c r="AH342" s="205" t="n">
        <v>0</v>
      </c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</row>
    <row r="343" customFormat="false" ht="12.75" hidden="false" customHeight="false" outlineLevel="1" collapsed="false">
      <c r="A343" s="206"/>
      <c r="B343" s="207"/>
      <c r="C343" s="210" t="s">
        <v>1544</v>
      </c>
      <c r="D343" s="211"/>
      <c r="E343" s="212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5"/>
      <c r="Z343" s="205"/>
      <c r="AA343" s="205"/>
      <c r="AB343" s="205"/>
      <c r="AC343" s="205"/>
      <c r="AD343" s="205"/>
      <c r="AE343" s="205"/>
      <c r="AF343" s="205"/>
      <c r="AG343" s="205" t="s">
        <v>220</v>
      </c>
      <c r="AH343" s="205" t="n">
        <v>0</v>
      </c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</row>
    <row r="344" customFormat="false" ht="12.75" hidden="false" customHeight="false" outlineLevel="1" collapsed="false">
      <c r="A344" s="206"/>
      <c r="B344" s="207"/>
      <c r="C344" s="210" t="s">
        <v>1545</v>
      </c>
      <c r="D344" s="211"/>
      <c r="E344" s="212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5"/>
      <c r="Z344" s="205"/>
      <c r="AA344" s="205"/>
      <c r="AB344" s="205"/>
      <c r="AC344" s="205"/>
      <c r="AD344" s="205"/>
      <c r="AE344" s="205"/>
      <c r="AF344" s="205"/>
      <c r="AG344" s="205" t="s">
        <v>220</v>
      </c>
      <c r="AH344" s="205" t="n">
        <v>0</v>
      </c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</row>
    <row r="345" customFormat="false" ht="12.75" hidden="false" customHeight="false" outlineLevel="1" collapsed="false">
      <c r="A345" s="206"/>
      <c r="B345" s="207"/>
      <c r="C345" s="210" t="s">
        <v>1546</v>
      </c>
      <c r="D345" s="211"/>
      <c r="E345" s="212" t="n">
        <v>470.94</v>
      </c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5"/>
      <c r="Z345" s="205"/>
      <c r="AA345" s="205"/>
      <c r="AB345" s="205"/>
      <c r="AC345" s="205"/>
      <c r="AD345" s="205"/>
      <c r="AE345" s="205"/>
      <c r="AF345" s="205"/>
      <c r="AG345" s="205" t="s">
        <v>220</v>
      </c>
      <c r="AH345" s="205" t="n">
        <v>0</v>
      </c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</row>
    <row r="346" customFormat="false" ht="22.5" hidden="false" customHeight="false" outlineLevel="1" collapsed="false">
      <c r="A346" s="196" t="n">
        <v>128</v>
      </c>
      <c r="B346" s="197" t="s">
        <v>1547</v>
      </c>
      <c r="C346" s="198" t="s">
        <v>1548</v>
      </c>
      <c r="D346" s="199" t="s">
        <v>294</v>
      </c>
      <c r="E346" s="200" t="n">
        <v>1460.864</v>
      </c>
      <c r="F346" s="201"/>
      <c r="G346" s="202" t="n">
        <f aca="false">ROUND(E346*F346,2)</f>
        <v>0</v>
      </c>
      <c r="H346" s="201"/>
      <c r="I346" s="202" t="n">
        <f aca="false">ROUND(E346*H346,2)</f>
        <v>0</v>
      </c>
      <c r="J346" s="201"/>
      <c r="K346" s="202" t="n">
        <f aca="false">ROUND(E346*J346,2)</f>
        <v>0</v>
      </c>
      <c r="L346" s="202" t="n">
        <v>21</v>
      </c>
      <c r="M346" s="202" t="n">
        <f aca="false">G346*(1+L346/100)</f>
        <v>0</v>
      </c>
      <c r="N346" s="202" t="n">
        <v>0.00016</v>
      </c>
      <c r="O346" s="202" t="n">
        <f aca="false">ROUND(E346*N346,2)</f>
        <v>0.23</v>
      </c>
      <c r="P346" s="202" t="n">
        <v>0</v>
      </c>
      <c r="Q346" s="202" t="n">
        <f aca="false">ROUND(E346*P346,2)</f>
        <v>0</v>
      </c>
      <c r="R346" s="202" t="s">
        <v>1231</v>
      </c>
      <c r="S346" s="202" t="s">
        <v>213</v>
      </c>
      <c r="T346" s="203" t="s">
        <v>213</v>
      </c>
      <c r="U346" s="204" t="n">
        <v>0.15</v>
      </c>
      <c r="V346" s="204" t="n">
        <f aca="false">ROUND(E346*U346,2)</f>
        <v>219.13</v>
      </c>
      <c r="W346" s="204"/>
      <c r="X346" s="204" t="s">
        <v>165</v>
      </c>
      <c r="Y346" s="205"/>
      <c r="Z346" s="205"/>
      <c r="AA346" s="205"/>
      <c r="AB346" s="205"/>
      <c r="AC346" s="205"/>
      <c r="AD346" s="205"/>
      <c r="AE346" s="205"/>
      <c r="AF346" s="205"/>
      <c r="AG346" s="205" t="s">
        <v>920</v>
      </c>
      <c r="AH346" s="205"/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</row>
    <row r="347" customFormat="false" ht="12.75" hidden="false" customHeight="true" outlineLevel="1" collapsed="false">
      <c r="A347" s="206"/>
      <c r="B347" s="207"/>
      <c r="C347" s="208" t="s">
        <v>1549</v>
      </c>
      <c r="D347" s="208"/>
      <c r="E347" s="208"/>
      <c r="F347" s="208"/>
      <c r="G347" s="208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5"/>
      <c r="Z347" s="205"/>
      <c r="AA347" s="205"/>
      <c r="AB347" s="205"/>
      <c r="AC347" s="205"/>
      <c r="AD347" s="205"/>
      <c r="AE347" s="205"/>
      <c r="AF347" s="205"/>
      <c r="AG347" s="205" t="s">
        <v>216</v>
      </c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</row>
    <row r="348" customFormat="false" ht="12.75" hidden="false" customHeight="true" outlineLevel="1" collapsed="false">
      <c r="A348" s="206"/>
      <c r="B348" s="207"/>
      <c r="C348" s="209" t="s">
        <v>1549</v>
      </c>
      <c r="D348" s="209"/>
      <c r="E348" s="209"/>
      <c r="F348" s="209"/>
      <c r="G348" s="209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5"/>
      <c r="Z348" s="205"/>
      <c r="AA348" s="205"/>
      <c r="AB348" s="205"/>
      <c r="AC348" s="205"/>
      <c r="AD348" s="205"/>
      <c r="AE348" s="205"/>
      <c r="AF348" s="205"/>
      <c r="AG348" s="205" t="s">
        <v>217</v>
      </c>
      <c r="AH348" s="205"/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</row>
    <row r="349" customFormat="false" ht="12.75" hidden="false" customHeight="true" outlineLevel="1" collapsed="false">
      <c r="A349" s="206"/>
      <c r="B349" s="207"/>
      <c r="C349" s="209" t="s">
        <v>1550</v>
      </c>
      <c r="D349" s="209"/>
      <c r="E349" s="209"/>
      <c r="F349" s="209"/>
      <c r="G349" s="209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5"/>
      <c r="Z349" s="205"/>
      <c r="AA349" s="205"/>
      <c r="AB349" s="205"/>
      <c r="AC349" s="205"/>
      <c r="AD349" s="205"/>
      <c r="AE349" s="205"/>
      <c r="AF349" s="205"/>
      <c r="AG349" s="205" t="s">
        <v>217</v>
      </c>
      <c r="AH349" s="205"/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</row>
    <row r="350" customFormat="false" ht="12.75" hidden="false" customHeight="false" outlineLevel="1" collapsed="false">
      <c r="A350" s="206"/>
      <c r="B350" s="207"/>
      <c r="C350" s="210" t="s">
        <v>1551</v>
      </c>
      <c r="D350" s="211"/>
      <c r="E350" s="212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5"/>
      <c r="Z350" s="205"/>
      <c r="AA350" s="205"/>
      <c r="AB350" s="205"/>
      <c r="AC350" s="205"/>
      <c r="AD350" s="205"/>
      <c r="AE350" s="205"/>
      <c r="AF350" s="205"/>
      <c r="AG350" s="205" t="s">
        <v>220</v>
      </c>
      <c r="AH350" s="205" t="n">
        <v>0</v>
      </c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</row>
    <row r="351" customFormat="false" ht="12.75" hidden="false" customHeight="false" outlineLevel="1" collapsed="false">
      <c r="A351" s="206"/>
      <c r="B351" s="207"/>
      <c r="C351" s="210" t="s">
        <v>1552</v>
      </c>
      <c r="D351" s="211"/>
      <c r="E351" s="212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5"/>
      <c r="Z351" s="205"/>
      <c r="AA351" s="205"/>
      <c r="AB351" s="205"/>
      <c r="AC351" s="205"/>
      <c r="AD351" s="205"/>
      <c r="AE351" s="205"/>
      <c r="AF351" s="205"/>
      <c r="AG351" s="205" t="s">
        <v>220</v>
      </c>
      <c r="AH351" s="205" t="n">
        <v>0</v>
      </c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</row>
    <row r="352" customFormat="false" ht="12.75" hidden="false" customHeight="false" outlineLevel="1" collapsed="false">
      <c r="A352" s="206"/>
      <c r="B352" s="207"/>
      <c r="C352" s="210" t="s">
        <v>1553</v>
      </c>
      <c r="D352" s="211"/>
      <c r="E352" s="212" t="n">
        <v>1460.86</v>
      </c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5"/>
      <c r="Z352" s="205"/>
      <c r="AA352" s="205"/>
      <c r="AB352" s="205"/>
      <c r="AC352" s="205"/>
      <c r="AD352" s="205"/>
      <c r="AE352" s="205"/>
      <c r="AF352" s="205"/>
      <c r="AG352" s="205" t="s">
        <v>220</v>
      </c>
      <c r="AH352" s="205" t="n">
        <v>0</v>
      </c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</row>
    <row r="353" customFormat="false" ht="12.75" hidden="false" customHeight="false" outlineLevel="1" collapsed="false">
      <c r="A353" s="196" t="n">
        <v>129</v>
      </c>
      <c r="B353" s="197" t="s">
        <v>1554</v>
      </c>
      <c r="C353" s="198" t="s">
        <v>1555</v>
      </c>
      <c r="D353" s="199" t="s">
        <v>294</v>
      </c>
      <c r="E353" s="200" t="n">
        <v>3345.968</v>
      </c>
      <c r="F353" s="201"/>
      <c r="G353" s="202" t="n">
        <f aca="false">ROUND(E353*F353,2)</f>
        <v>0</v>
      </c>
      <c r="H353" s="201"/>
      <c r="I353" s="202" t="n">
        <f aca="false">ROUND(E353*H353,2)</f>
        <v>0</v>
      </c>
      <c r="J353" s="201"/>
      <c r="K353" s="202" t="n">
        <f aca="false">ROUND(E353*J353,2)</f>
        <v>0</v>
      </c>
      <c r="L353" s="202" t="n">
        <v>21</v>
      </c>
      <c r="M353" s="202" t="n">
        <f aca="false">G353*(1+L353/100)</f>
        <v>0</v>
      </c>
      <c r="N353" s="202" t="n">
        <v>0.00055</v>
      </c>
      <c r="O353" s="202" t="n">
        <f aca="false">ROUND(E353*N353,2)</f>
        <v>1.84</v>
      </c>
      <c r="P353" s="202" t="n">
        <v>0</v>
      </c>
      <c r="Q353" s="202" t="n">
        <f aca="false">ROUND(E353*P353,2)</f>
        <v>0</v>
      </c>
      <c r="R353" s="202" t="s">
        <v>1231</v>
      </c>
      <c r="S353" s="202" t="s">
        <v>213</v>
      </c>
      <c r="T353" s="203" t="s">
        <v>213</v>
      </c>
      <c r="U353" s="204" t="n">
        <v>0.202</v>
      </c>
      <c r="V353" s="204" t="n">
        <f aca="false">ROUND(E353*U353,2)</f>
        <v>675.89</v>
      </c>
      <c r="W353" s="204"/>
      <c r="X353" s="204" t="s">
        <v>165</v>
      </c>
      <c r="Y353" s="205"/>
      <c r="Z353" s="205"/>
      <c r="AA353" s="205"/>
      <c r="AB353" s="205"/>
      <c r="AC353" s="205"/>
      <c r="AD353" s="205"/>
      <c r="AE353" s="205"/>
      <c r="AF353" s="205"/>
      <c r="AG353" s="205" t="s">
        <v>920</v>
      </c>
      <c r="AH353" s="205"/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C353" s="205"/>
      <c r="BD353" s="205"/>
      <c r="BE353" s="205"/>
      <c r="BF353" s="205"/>
      <c r="BG353" s="205"/>
      <c r="BH353" s="205"/>
    </row>
    <row r="354" customFormat="false" ht="12.75" hidden="false" customHeight="true" outlineLevel="1" collapsed="false">
      <c r="A354" s="206"/>
      <c r="B354" s="207"/>
      <c r="C354" s="208" t="s">
        <v>1549</v>
      </c>
      <c r="D354" s="208"/>
      <c r="E354" s="208"/>
      <c r="F354" s="208"/>
      <c r="G354" s="208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5"/>
      <c r="Z354" s="205"/>
      <c r="AA354" s="205"/>
      <c r="AB354" s="205"/>
      <c r="AC354" s="205"/>
      <c r="AD354" s="205"/>
      <c r="AE354" s="205"/>
      <c r="AF354" s="205"/>
      <c r="AG354" s="205" t="s">
        <v>216</v>
      </c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</row>
    <row r="355" customFormat="false" ht="12.75" hidden="false" customHeight="true" outlineLevel="1" collapsed="false">
      <c r="A355" s="206"/>
      <c r="B355" s="207"/>
      <c r="C355" s="209" t="s">
        <v>1549</v>
      </c>
      <c r="D355" s="209"/>
      <c r="E355" s="209"/>
      <c r="F355" s="209"/>
      <c r="G355" s="209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5"/>
      <c r="Z355" s="205"/>
      <c r="AA355" s="205"/>
      <c r="AB355" s="205"/>
      <c r="AC355" s="205"/>
      <c r="AD355" s="205"/>
      <c r="AE355" s="205"/>
      <c r="AF355" s="205"/>
      <c r="AG355" s="205" t="s">
        <v>217</v>
      </c>
      <c r="AH355" s="205"/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C355" s="205"/>
      <c r="BD355" s="205"/>
      <c r="BE355" s="205"/>
      <c r="BF355" s="205"/>
      <c r="BG355" s="205"/>
      <c r="BH355" s="205"/>
    </row>
    <row r="356" customFormat="false" ht="12.75" hidden="false" customHeight="true" outlineLevel="1" collapsed="false">
      <c r="A356" s="206"/>
      <c r="B356" s="207"/>
      <c r="C356" s="209" t="s">
        <v>1550</v>
      </c>
      <c r="D356" s="209"/>
      <c r="E356" s="209"/>
      <c r="F356" s="209"/>
      <c r="G356" s="209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5"/>
      <c r="Z356" s="205"/>
      <c r="AA356" s="205"/>
      <c r="AB356" s="205"/>
      <c r="AC356" s="205"/>
      <c r="AD356" s="205"/>
      <c r="AE356" s="205"/>
      <c r="AF356" s="205"/>
      <c r="AG356" s="205" t="s">
        <v>217</v>
      </c>
      <c r="AH356" s="205"/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C356" s="205"/>
      <c r="BD356" s="205"/>
      <c r="BE356" s="205"/>
      <c r="BF356" s="205"/>
      <c r="BG356" s="205"/>
      <c r="BH356" s="205"/>
    </row>
    <row r="357" customFormat="false" ht="12.75" hidden="false" customHeight="true" outlineLevel="1" collapsed="false">
      <c r="A357" s="206"/>
      <c r="B357" s="207"/>
      <c r="C357" s="209" t="s">
        <v>1556</v>
      </c>
      <c r="D357" s="209"/>
      <c r="E357" s="209"/>
      <c r="F357" s="209"/>
      <c r="G357" s="209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5"/>
      <c r="Z357" s="205"/>
      <c r="AA357" s="205"/>
      <c r="AB357" s="205"/>
      <c r="AC357" s="205"/>
      <c r="AD357" s="205"/>
      <c r="AE357" s="205"/>
      <c r="AF357" s="205"/>
      <c r="AG357" s="205" t="s">
        <v>217</v>
      </c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</row>
    <row r="358" customFormat="false" ht="12.75" hidden="false" customHeight="false" outlineLevel="1" collapsed="false">
      <c r="A358" s="206"/>
      <c r="B358" s="207"/>
      <c r="C358" s="210" t="s">
        <v>1557</v>
      </c>
      <c r="D358" s="211"/>
      <c r="E358" s="212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5"/>
      <c r="Z358" s="205"/>
      <c r="AA358" s="205"/>
      <c r="AB358" s="205"/>
      <c r="AC358" s="205"/>
      <c r="AD358" s="205"/>
      <c r="AE358" s="205"/>
      <c r="AF358" s="205"/>
      <c r="AG358" s="205" t="s">
        <v>220</v>
      </c>
      <c r="AH358" s="205" t="n">
        <v>0</v>
      </c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</row>
    <row r="359" customFormat="false" ht="12.75" hidden="false" customHeight="false" outlineLevel="1" collapsed="false">
      <c r="A359" s="206"/>
      <c r="B359" s="207"/>
      <c r="C359" s="210" t="s">
        <v>1558</v>
      </c>
      <c r="D359" s="211"/>
      <c r="E359" s="212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5"/>
      <c r="Z359" s="205"/>
      <c r="AA359" s="205"/>
      <c r="AB359" s="205"/>
      <c r="AC359" s="205"/>
      <c r="AD359" s="205"/>
      <c r="AE359" s="205"/>
      <c r="AF359" s="205"/>
      <c r="AG359" s="205" t="s">
        <v>220</v>
      </c>
      <c r="AH359" s="205" t="n">
        <v>0</v>
      </c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</row>
    <row r="360" customFormat="false" ht="12.75" hidden="false" customHeight="false" outlineLevel="1" collapsed="false">
      <c r="A360" s="206"/>
      <c r="B360" s="207"/>
      <c r="C360" s="210" t="s">
        <v>1559</v>
      </c>
      <c r="D360" s="211"/>
      <c r="E360" s="212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5"/>
      <c r="Z360" s="205"/>
      <c r="AA360" s="205"/>
      <c r="AB360" s="205"/>
      <c r="AC360" s="205"/>
      <c r="AD360" s="205"/>
      <c r="AE360" s="205"/>
      <c r="AF360" s="205"/>
      <c r="AG360" s="205" t="s">
        <v>220</v>
      </c>
      <c r="AH360" s="205" t="n">
        <v>0</v>
      </c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</row>
    <row r="361" customFormat="false" ht="12.75" hidden="false" customHeight="false" outlineLevel="1" collapsed="false">
      <c r="A361" s="206"/>
      <c r="B361" s="207"/>
      <c r="C361" s="210" t="s">
        <v>1560</v>
      </c>
      <c r="D361" s="211"/>
      <c r="E361" s="212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5"/>
      <c r="Z361" s="205"/>
      <c r="AA361" s="205"/>
      <c r="AB361" s="205"/>
      <c r="AC361" s="205"/>
      <c r="AD361" s="205"/>
      <c r="AE361" s="205"/>
      <c r="AF361" s="205"/>
      <c r="AG361" s="205" t="s">
        <v>220</v>
      </c>
      <c r="AH361" s="205" t="n">
        <v>0</v>
      </c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</row>
    <row r="362" customFormat="false" ht="12.75" hidden="false" customHeight="false" outlineLevel="1" collapsed="false">
      <c r="A362" s="206"/>
      <c r="B362" s="207"/>
      <c r="C362" s="210" t="s">
        <v>1561</v>
      </c>
      <c r="D362" s="211"/>
      <c r="E362" s="212" t="n">
        <v>3345.97</v>
      </c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5"/>
      <c r="Z362" s="205"/>
      <c r="AA362" s="205"/>
      <c r="AB362" s="205"/>
      <c r="AC362" s="205"/>
      <c r="AD362" s="205"/>
      <c r="AE362" s="205"/>
      <c r="AF362" s="205"/>
      <c r="AG362" s="205" t="s">
        <v>220</v>
      </c>
      <c r="AH362" s="205" t="n">
        <v>0</v>
      </c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C362" s="205"/>
      <c r="BD362" s="205"/>
      <c r="BE362" s="205"/>
      <c r="BF362" s="205"/>
      <c r="BG362" s="205"/>
      <c r="BH362" s="205"/>
    </row>
    <row r="363" customFormat="false" ht="12.75" hidden="false" customHeight="false" outlineLevel="1" collapsed="false">
      <c r="A363" s="214" t="n">
        <v>130</v>
      </c>
      <c r="B363" s="215" t="s">
        <v>1562</v>
      </c>
      <c r="C363" s="216" t="s">
        <v>1563</v>
      </c>
      <c r="D363" s="217" t="s">
        <v>294</v>
      </c>
      <c r="E363" s="218" t="n">
        <v>470.944</v>
      </c>
      <c r="F363" s="219"/>
      <c r="G363" s="220" t="n">
        <f aca="false">ROUND(E363*F363,2)</f>
        <v>0</v>
      </c>
      <c r="H363" s="219"/>
      <c r="I363" s="220" t="n">
        <f aca="false">ROUND(E363*H363,2)</f>
        <v>0</v>
      </c>
      <c r="J363" s="219"/>
      <c r="K363" s="220" t="n">
        <f aca="false">ROUND(E363*J363,2)</f>
        <v>0</v>
      </c>
      <c r="L363" s="220" t="n">
        <v>21</v>
      </c>
      <c r="M363" s="220" t="n">
        <f aca="false">G363*(1+L363/100)</f>
        <v>0</v>
      </c>
      <c r="N363" s="220" t="n">
        <v>0</v>
      </c>
      <c r="O363" s="220" t="n">
        <f aca="false">ROUND(E363*N363,2)</f>
        <v>0</v>
      </c>
      <c r="P363" s="220" t="n">
        <v>0</v>
      </c>
      <c r="Q363" s="220" t="n">
        <f aca="false">ROUND(E363*P363,2)</f>
        <v>0</v>
      </c>
      <c r="R363" s="220"/>
      <c r="S363" s="220" t="s">
        <v>417</v>
      </c>
      <c r="T363" s="221" t="s">
        <v>418</v>
      </c>
      <c r="U363" s="204" t="n">
        <v>0</v>
      </c>
      <c r="V363" s="204" t="n">
        <f aca="false">ROUND(E363*U363,2)</f>
        <v>0</v>
      </c>
      <c r="W363" s="204"/>
      <c r="X363" s="204" t="s">
        <v>424</v>
      </c>
      <c r="Y363" s="205"/>
      <c r="Z363" s="205"/>
      <c r="AA363" s="205"/>
      <c r="AB363" s="205"/>
      <c r="AC363" s="205"/>
      <c r="AD363" s="205"/>
      <c r="AE363" s="205"/>
      <c r="AF363" s="205"/>
      <c r="AG363" s="205" t="s">
        <v>425</v>
      </c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</row>
    <row r="364" customFormat="false" ht="12.75" hidden="false" customHeight="false" outlineLevel="0" collapsed="false">
      <c r="A364" s="188" t="s">
        <v>207</v>
      </c>
      <c r="B364" s="189" t="s">
        <v>143</v>
      </c>
      <c r="C364" s="190" t="s">
        <v>144</v>
      </c>
      <c r="D364" s="191"/>
      <c r="E364" s="192"/>
      <c r="F364" s="193"/>
      <c r="G364" s="193" t="n">
        <f aca="false">SUMIF(AG365:AG368,"&lt;&gt;NOR",G365:G368)</f>
        <v>0</v>
      </c>
      <c r="H364" s="193"/>
      <c r="I364" s="193" t="n">
        <f aca="false">SUM(I365:I368)</f>
        <v>0</v>
      </c>
      <c r="J364" s="193"/>
      <c r="K364" s="193" t="n">
        <f aca="false">SUM(K365:K368)</f>
        <v>0</v>
      </c>
      <c r="L364" s="193"/>
      <c r="M364" s="193" t="n">
        <f aca="false">SUM(M365:M368)</f>
        <v>0</v>
      </c>
      <c r="N364" s="193"/>
      <c r="O364" s="193" t="n">
        <f aca="false">SUM(O365:O368)</f>
        <v>1.22</v>
      </c>
      <c r="P364" s="193"/>
      <c r="Q364" s="193" t="n">
        <f aca="false">SUM(Q365:Q368)</f>
        <v>0</v>
      </c>
      <c r="R364" s="193"/>
      <c r="S364" s="193"/>
      <c r="T364" s="194"/>
      <c r="U364" s="195"/>
      <c r="V364" s="195" t="n">
        <f aca="false">SUM(V365:V368)</f>
        <v>262.87</v>
      </c>
      <c r="W364" s="195"/>
      <c r="X364" s="195"/>
      <c r="AG364" s="0" t="s">
        <v>208</v>
      </c>
    </row>
    <row r="365" customFormat="false" ht="12.75" hidden="false" customHeight="false" outlineLevel="1" collapsed="false">
      <c r="A365" s="196" t="n">
        <v>131</v>
      </c>
      <c r="B365" s="197" t="s">
        <v>1238</v>
      </c>
      <c r="C365" s="198" t="s">
        <v>1239</v>
      </c>
      <c r="D365" s="199" t="s">
        <v>294</v>
      </c>
      <c r="E365" s="200" t="n">
        <v>1857.69</v>
      </c>
      <c r="F365" s="201"/>
      <c r="G365" s="202" t="n">
        <f aca="false">ROUND(E365*F365,2)</f>
        <v>0</v>
      </c>
      <c r="H365" s="201"/>
      <c r="I365" s="202" t="n">
        <f aca="false">ROUND(E365*H365,2)</f>
        <v>0</v>
      </c>
      <c r="J365" s="201"/>
      <c r="K365" s="202" t="n">
        <f aca="false">ROUND(E365*J365,2)</f>
        <v>0</v>
      </c>
      <c r="L365" s="202" t="n">
        <v>21</v>
      </c>
      <c r="M365" s="202" t="n">
        <f aca="false">G365*(1+L365/100)</f>
        <v>0</v>
      </c>
      <c r="N365" s="202" t="n">
        <v>0.00018</v>
      </c>
      <c r="O365" s="202" t="n">
        <f aca="false">ROUND(E365*N365,2)</f>
        <v>0.33</v>
      </c>
      <c r="P365" s="202" t="n">
        <v>0</v>
      </c>
      <c r="Q365" s="202" t="n">
        <f aca="false">ROUND(E365*P365,2)</f>
        <v>0</v>
      </c>
      <c r="R365" s="202" t="s">
        <v>1240</v>
      </c>
      <c r="S365" s="202" t="s">
        <v>213</v>
      </c>
      <c r="T365" s="203" t="s">
        <v>213</v>
      </c>
      <c r="U365" s="204" t="n">
        <v>0.03248</v>
      </c>
      <c r="V365" s="204" t="n">
        <f aca="false">ROUND(E365*U365,2)</f>
        <v>60.34</v>
      </c>
      <c r="W365" s="204"/>
      <c r="X365" s="204" t="s">
        <v>165</v>
      </c>
      <c r="Y365" s="205"/>
      <c r="Z365" s="205"/>
      <c r="AA365" s="205"/>
      <c r="AB365" s="205"/>
      <c r="AC365" s="205"/>
      <c r="AD365" s="205"/>
      <c r="AE365" s="205"/>
      <c r="AF365" s="205"/>
      <c r="AG365" s="205" t="s">
        <v>920</v>
      </c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</row>
    <row r="366" customFormat="false" ht="12.75" hidden="false" customHeight="false" outlineLevel="1" collapsed="false">
      <c r="A366" s="206"/>
      <c r="B366" s="207"/>
      <c r="C366" s="210" t="s">
        <v>1564</v>
      </c>
      <c r="D366" s="211"/>
      <c r="E366" s="212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5"/>
      <c r="Z366" s="205"/>
      <c r="AA366" s="205"/>
      <c r="AB366" s="205"/>
      <c r="AC366" s="205"/>
      <c r="AD366" s="205"/>
      <c r="AE366" s="205"/>
      <c r="AF366" s="205"/>
      <c r="AG366" s="205" t="s">
        <v>220</v>
      </c>
      <c r="AH366" s="205" t="n">
        <v>0</v>
      </c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</row>
    <row r="367" customFormat="false" ht="12.75" hidden="false" customHeight="false" outlineLevel="1" collapsed="false">
      <c r="A367" s="206"/>
      <c r="B367" s="207"/>
      <c r="C367" s="210" t="s">
        <v>1565</v>
      </c>
      <c r="D367" s="211"/>
      <c r="E367" s="212" t="n">
        <v>1857.69</v>
      </c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5"/>
      <c r="Z367" s="205"/>
      <c r="AA367" s="205"/>
      <c r="AB367" s="205"/>
      <c r="AC367" s="205"/>
      <c r="AD367" s="205"/>
      <c r="AE367" s="205"/>
      <c r="AF367" s="205"/>
      <c r="AG367" s="205" t="s">
        <v>220</v>
      </c>
      <c r="AH367" s="205" t="n">
        <v>0</v>
      </c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</row>
    <row r="368" customFormat="false" ht="12.75" hidden="false" customHeight="false" outlineLevel="1" collapsed="false">
      <c r="A368" s="214" t="n">
        <v>132</v>
      </c>
      <c r="B368" s="215" t="s">
        <v>1245</v>
      </c>
      <c r="C368" s="216" t="s">
        <v>1246</v>
      </c>
      <c r="D368" s="217" t="s">
        <v>294</v>
      </c>
      <c r="E368" s="218" t="n">
        <v>1857.69</v>
      </c>
      <c r="F368" s="219"/>
      <c r="G368" s="220" t="n">
        <f aca="false">ROUND(E368*F368,2)</f>
        <v>0</v>
      </c>
      <c r="H368" s="219"/>
      <c r="I368" s="220" t="n">
        <f aca="false">ROUND(E368*H368,2)</f>
        <v>0</v>
      </c>
      <c r="J368" s="219"/>
      <c r="K368" s="220" t="n">
        <f aca="false">ROUND(E368*J368,2)</f>
        <v>0</v>
      </c>
      <c r="L368" s="220" t="n">
        <v>21</v>
      </c>
      <c r="M368" s="220" t="n">
        <f aca="false">G368*(1+L368/100)</f>
        <v>0</v>
      </c>
      <c r="N368" s="220" t="n">
        <v>0.00048</v>
      </c>
      <c r="O368" s="220" t="n">
        <f aca="false">ROUND(E368*N368,2)</f>
        <v>0.89</v>
      </c>
      <c r="P368" s="220" t="n">
        <v>0</v>
      </c>
      <c r="Q368" s="220" t="n">
        <f aca="false">ROUND(E368*P368,2)</f>
        <v>0</v>
      </c>
      <c r="R368" s="220" t="s">
        <v>1240</v>
      </c>
      <c r="S368" s="220" t="s">
        <v>213</v>
      </c>
      <c r="T368" s="221" t="s">
        <v>213</v>
      </c>
      <c r="U368" s="204" t="n">
        <v>0.10902</v>
      </c>
      <c r="V368" s="204" t="n">
        <f aca="false">ROUND(E368*U368,2)</f>
        <v>202.53</v>
      </c>
      <c r="W368" s="204"/>
      <c r="X368" s="204" t="s">
        <v>165</v>
      </c>
      <c r="Y368" s="205"/>
      <c r="Z368" s="205"/>
      <c r="AA368" s="205"/>
      <c r="AB368" s="205"/>
      <c r="AC368" s="205"/>
      <c r="AD368" s="205"/>
      <c r="AE368" s="205"/>
      <c r="AF368" s="205"/>
      <c r="AG368" s="205" t="s">
        <v>920</v>
      </c>
      <c r="AH368" s="205"/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C368" s="205"/>
      <c r="BD368" s="205"/>
      <c r="BE368" s="205"/>
      <c r="BF368" s="205"/>
      <c r="BG368" s="205"/>
      <c r="BH368" s="205"/>
    </row>
    <row r="369" customFormat="false" ht="12.75" hidden="false" customHeight="false" outlineLevel="0" collapsed="false">
      <c r="A369" s="188" t="s">
        <v>207</v>
      </c>
      <c r="B369" s="189" t="s">
        <v>147</v>
      </c>
      <c r="C369" s="190" t="s">
        <v>148</v>
      </c>
      <c r="D369" s="191"/>
      <c r="E369" s="192"/>
      <c r="F369" s="193"/>
      <c r="G369" s="193" t="n">
        <f aca="false">SUMIF(AG370:AG370,"&lt;&gt;NOR",G370:G370)</f>
        <v>0</v>
      </c>
      <c r="H369" s="193"/>
      <c r="I369" s="193" t="n">
        <f aca="false">SUM(I370:I370)</f>
        <v>0</v>
      </c>
      <c r="J369" s="193"/>
      <c r="K369" s="193" t="n">
        <f aca="false">SUM(K370:K370)</f>
        <v>0</v>
      </c>
      <c r="L369" s="193"/>
      <c r="M369" s="193" t="n">
        <f aca="false">SUM(M370:M370)</f>
        <v>0</v>
      </c>
      <c r="N369" s="193"/>
      <c r="O369" s="193" t="n">
        <f aca="false">SUM(O370:O370)</f>
        <v>0</v>
      </c>
      <c r="P369" s="193"/>
      <c r="Q369" s="193" t="n">
        <f aca="false">SUM(Q370:Q370)</f>
        <v>0</v>
      </c>
      <c r="R369" s="193"/>
      <c r="S369" s="193"/>
      <c r="T369" s="194"/>
      <c r="U369" s="195"/>
      <c r="V369" s="195" t="n">
        <f aca="false">SUM(V370:V370)</f>
        <v>0</v>
      </c>
      <c r="W369" s="195"/>
      <c r="X369" s="195"/>
      <c r="AG369" s="0" t="s">
        <v>208</v>
      </c>
    </row>
    <row r="370" customFormat="false" ht="12.75" hidden="false" customHeight="false" outlineLevel="1" collapsed="false">
      <c r="A370" s="214" t="n">
        <v>133</v>
      </c>
      <c r="B370" s="215" t="s">
        <v>1251</v>
      </c>
      <c r="C370" s="216" t="s">
        <v>1252</v>
      </c>
      <c r="D370" s="217" t="s">
        <v>343</v>
      </c>
      <c r="E370" s="218" t="n">
        <v>15</v>
      </c>
      <c r="F370" s="219"/>
      <c r="G370" s="220" t="n">
        <f aca="false">ROUND(E370*F370,2)</f>
        <v>0</v>
      </c>
      <c r="H370" s="219"/>
      <c r="I370" s="220" t="n">
        <f aca="false">ROUND(E370*H370,2)</f>
        <v>0</v>
      </c>
      <c r="J370" s="219"/>
      <c r="K370" s="220" t="n">
        <f aca="false">ROUND(E370*J370,2)</f>
        <v>0</v>
      </c>
      <c r="L370" s="220" t="n">
        <v>21</v>
      </c>
      <c r="M370" s="220" t="n">
        <f aca="false">G370*(1+L370/100)</f>
        <v>0</v>
      </c>
      <c r="N370" s="220" t="n">
        <v>0</v>
      </c>
      <c r="O370" s="220" t="n">
        <f aca="false">ROUND(E370*N370,2)</f>
        <v>0</v>
      </c>
      <c r="P370" s="220" t="n">
        <v>0</v>
      </c>
      <c r="Q370" s="220" t="n">
        <f aca="false">ROUND(E370*P370,2)</f>
        <v>0</v>
      </c>
      <c r="R370" s="220"/>
      <c r="S370" s="220" t="s">
        <v>417</v>
      </c>
      <c r="T370" s="221" t="s">
        <v>418</v>
      </c>
      <c r="U370" s="204" t="n">
        <v>0</v>
      </c>
      <c r="V370" s="204" t="n">
        <f aca="false">ROUND(E370*U370,2)</f>
        <v>0</v>
      </c>
      <c r="W370" s="204"/>
      <c r="X370" s="204" t="s">
        <v>165</v>
      </c>
      <c r="Y370" s="205"/>
      <c r="Z370" s="205"/>
      <c r="AA370" s="205"/>
      <c r="AB370" s="205"/>
      <c r="AC370" s="205"/>
      <c r="AD370" s="205"/>
      <c r="AE370" s="205"/>
      <c r="AF370" s="205"/>
      <c r="AG370" s="205" t="s">
        <v>920</v>
      </c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</row>
    <row r="371" customFormat="false" ht="12.75" hidden="false" customHeight="false" outlineLevel="0" collapsed="false">
      <c r="A371" s="188" t="s">
        <v>207</v>
      </c>
      <c r="B371" s="189" t="s">
        <v>168</v>
      </c>
      <c r="C371" s="190" t="s">
        <v>169</v>
      </c>
      <c r="D371" s="191"/>
      <c r="E371" s="192"/>
      <c r="F371" s="193"/>
      <c r="G371" s="193" t="n">
        <f aca="false">SUMIF(AG372:AG372,"&lt;&gt;NOR",G372:G372)</f>
        <v>0</v>
      </c>
      <c r="H371" s="193"/>
      <c r="I371" s="193" t="n">
        <f aca="false">SUM(I372:I372)</f>
        <v>0</v>
      </c>
      <c r="J371" s="193"/>
      <c r="K371" s="193" t="n">
        <f aca="false">SUM(K372:K372)</f>
        <v>0</v>
      </c>
      <c r="L371" s="193"/>
      <c r="M371" s="193" t="n">
        <f aca="false">SUM(M372:M372)</f>
        <v>0</v>
      </c>
      <c r="N371" s="193"/>
      <c r="O371" s="193" t="n">
        <f aca="false">SUM(O372:O372)</f>
        <v>0</v>
      </c>
      <c r="P371" s="193"/>
      <c r="Q371" s="193" t="n">
        <f aca="false">SUM(Q372:Q372)</f>
        <v>0</v>
      </c>
      <c r="R371" s="193"/>
      <c r="S371" s="193"/>
      <c r="T371" s="194"/>
      <c r="U371" s="195"/>
      <c r="V371" s="195" t="n">
        <f aca="false">SUM(V372:V372)</f>
        <v>0</v>
      </c>
      <c r="W371" s="195"/>
      <c r="X371" s="195"/>
      <c r="AG371" s="0" t="s">
        <v>208</v>
      </c>
    </row>
    <row r="372" customFormat="false" ht="12.75" hidden="false" customHeight="false" outlineLevel="1" collapsed="false">
      <c r="A372" s="214" t="n">
        <v>134</v>
      </c>
      <c r="B372" s="215" t="s">
        <v>1566</v>
      </c>
      <c r="C372" s="216" t="s">
        <v>1567</v>
      </c>
      <c r="D372" s="217" t="s">
        <v>343</v>
      </c>
      <c r="E372" s="218" t="n">
        <v>14</v>
      </c>
      <c r="F372" s="219"/>
      <c r="G372" s="220" t="n">
        <f aca="false">ROUND(E372*F372,2)</f>
        <v>0</v>
      </c>
      <c r="H372" s="219"/>
      <c r="I372" s="220" t="n">
        <f aca="false">ROUND(E372*H372,2)</f>
        <v>0</v>
      </c>
      <c r="J372" s="219"/>
      <c r="K372" s="220" t="n">
        <f aca="false">ROUND(E372*J372,2)</f>
        <v>0</v>
      </c>
      <c r="L372" s="220" t="n">
        <v>21</v>
      </c>
      <c r="M372" s="220" t="n">
        <f aca="false">G372*(1+L372/100)</f>
        <v>0</v>
      </c>
      <c r="N372" s="220" t="n">
        <v>0</v>
      </c>
      <c r="O372" s="220" t="n">
        <f aca="false">ROUND(E372*N372,2)</f>
        <v>0</v>
      </c>
      <c r="P372" s="220" t="n">
        <v>0</v>
      </c>
      <c r="Q372" s="220" t="n">
        <f aca="false">ROUND(E372*P372,2)</f>
        <v>0</v>
      </c>
      <c r="R372" s="220"/>
      <c r="S372" s="220" t="s">
        <v>417</v>
      </c>
      <c r="T372" s="221" t="s">
        <v>418</v>
      </c>
      <c r="U372" s="204" t="n">
        <v>0</v>
      </c>
      <c r="V372" s="204" t="n">
        <f aca="false">ROUND(E372*U372,2)</f>
        <v>0</v>
      </c>
      <c r="W372" s="204"/>
      <c r="X372" s="204" t="s">
        <v>165</v>
      </c>
      <c r="Y372" s="205"/>
      <c r="Z372" s="205"/>
      <c r="AA372" s="205"/>
      <c r="AB372" s="205"/>
      <c r="AC372" s="205"/>
      <c r="AD372" s="205"/>
      <c r="AE372" s="205"/>
      <c r="AF372" s="205"/>
      <c r="AG372" s="205" t="s">
        <v>1268</v>
      </c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</row>
    <row r="373" customFormat="false" ht="12.75" hidden="false" customHeight="false" outlineLevel="0" collapsed="false">
      <c r="A373" s="188" t="s">
        <v>207</v>
      </c>
      <c r="B373" s="189" t="s">
        <v>172</v>
      </c>
      <c r="C373" s="190" t="s">
        <v>173</v>
      </c>
      <c r="D373" s="191"/>
      <c r="E373" s="192"/>
      <c r="F373" s="193"/>
      <c r="G373" s="193" t="n">
        <f aca="false">SUMIF(AG374:AG379,"&lt;&gt;NOR",G374:G379)</f>
        <v>0</v>
      </c>
      <c r="H373" s="193"/>
      <c r="I373" s="193" t="n">
        <f aca="false">SUM(I374:I379)</f>
        <v>0</v>
      </c>
      <c r="J373" s="193"/>
      <c r="K373" s="193" t="n">
        <f aca="false">SUM(K374:K379)</f>
        <v>0</v>
      </c>
      <c r="L373" s="193"/>
      <c r="M373" s="193" t="n">
        <f aca="false">SUM(M374:M379)</f>
        <v>0</v>
      </c>
      <c r="N373" s="193"/>
      <c r="O373" s="193" t="n">
        <f aca="false">SUM(O374:O379)</f>
        <v>0</v>
      </c>
      <c r="P373" s="193"/>
      <c r="Q373" s="193" t="n">
        <f aca="false">SUM(Q374:Q379)</f>
        <v>0</v>
      </c>
      <c r="R373" s="193"/>
      <c r="S373" s="193"/>
      <c r="T373" s="194"/>
      <c r="U373" s="195"/>
      <c r="V373" s="195" t="n">
        <f aca="false">SUM(V374:V379)</f>
        <v>1219.51</v>
      </c>
      <c r="W373" s="195"/>
      <c r="X373" s="195"/>
      <c r="AG373" s="0" t="s">
        <v>208</v>
      </c>
    </row>
    <row r="374" customFormat="false" ht="22.5" hidden="false" customHeight="false" outlineLevel="1" collapsed="false">
      <c r="A374" s="214" t="n">
        <v>135</v>
      </c>
      <c r="B374" s="215" t="s">
        <v>1253</v>
      </c>
      <c r="C374" s="216" t="s">
        <v>1254</v>
      </c>
      <c r="D374" s="217" t="s">
        <v>261</v>
      </c>
      <c r="E374" s="218" t="n">
        <v>515.65201</v>
      </c>
      <c r="F374" s="219"/>
      <c r="G374" s="220" t="n">
        <f aca="false">ROUND(E374*F374,2)</f>
        <v>0</v>
      </c>
      <c r="H374" s="219"/>
      <c r="I374" s="220" t="n">
        <f aca="false">ROUND(E374*H374,2)</f>
        <v>0</v>
      </c>
      <c r="J374" s="219"/>
      <c r="K374" s="220" t="n">
        <f aca="false">ROUND(E374*J374,2)</f>
        <v>0</v>
      </c>
      <c r="L374" s="220" t="n">
        <v>21</v>
      </c>
      <c r="M374" s="220" t="n">
        <f aca="false">G374*(1+L374/100)</f>
        <v>0</v>
      </c>
      <c r="N374" s="220" t="n">
        <v>0</v>
      </c>
      <c r="O374" s="220" t="n">
        <f aca="false">ROUND(E374*N374,2)</f>
        <v>0</v>
      </c>
      <c r="P374" s="220" t="n">
        <v>0</v>
      </c>
      <c r="Q374" s="220" t="n">
        <f aca="false">ROUND(E374*P374,2)</f>
        <v>0</v>
      </c>
      <c r="R374" s="220" t="s">
        <v>813</v>
      </c>
      <c r="S374" s="220" t="s">
        <v>213</v>
      </c>
      <c r="T374" s="221" t="s">
        <v>213</v>
      </c>
      <c r="U374" s="204" t="n">
        <v>0.933</v>
      </c>
      <c r="V374" s="204" t="n">
        <f aca="false">ROUND(E374*U374,2)</f>
        <v>481.1</v>
      </c>
      <c r="W374" s="204"/>
      <c r="X374" s="204" t="s">
        <v>165</v>
      </c>
      <c r="Y374" s="205"/>
      <c r="Z374" s="205"/>
      <c r="AA374" s="205"/>
      <c r="AB374" s="205"/>
      <c r="AC374" s="205"/>
      <c r="AD374" s="205"/>
      <c r="AE374" s="205"/>
      <c r="AF374" s="205"/>
      <c r="AG374" s="205" t="s">
        <v>1268</v>
      </c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</row>
    <row r="375" customFormat="false" ht="12.75" hidden="false" customHeight="false" outlineLevel="1" collapsed="false">
      <c r="A375" s="196" t="n">
        <v>136</v>
      </c>
      <c r="B375" s="197" t="s">
        <v>1257</v>
      </c>
      <c r="C375" s="198" t="s">
        <v>1258</v>
      </c>
      <c r="D375" s="199" t="s">
        <v>261</v>
      </c>
      <c r="E375" s="200" t="n">
        <v>515.65201</v>
      </c>
      <c r="F375" s="201"/>
      <c r="G375" s="202" t="n">
        <f aca="false">ROUND(E375*F375,2)</f>
        <v>0</v>
      </c>
      <c r="H375" s="201"/>
      <c r="I375" s="202" t="n">
        <f aca="false">ROUND(E375*H375,2)</f>
        <v>0</v>
      </c>
      <c r="J375" s="201"/>
      <c r="K375" s="202" t="n">
        <f aca="false">ROUND(E375*J375,2)</f>
        <v>0</v>
      </c>
      <c r="L375" s="202" t="n">
        <v>21</v>
      </c>
      <c r="M375" s="202" t="n">
        <f aca="false">G375*(1+L375/100)</f>
        <v>0</v>
      </c>
      <c r="N375" s="202" t="n">
        <v>0</v>
      </c>
      <c r="O375" s="202" t="n">
        <f aca="false">ROUND(E375*N375,2)</f>
        <v>0</v>
      </c>
      <c r="P375" s="202" t="n">
        <v>0</v>
      </c>
      <c r="Q375" s="202" t="n">
        <f aca="false">ROUND(E375*P375,2)</f>
        <v>0</v>
      </c>
      <c r="R375" s="202" t="s">
        <v>813</v>
      </c>
      <c r="S375" s="202" t="s">
        <v>213</v>
      </c>
      <c r="T375" s="203" t="s">
        <v>213</v>
      </c>
      <c r="U375" s="204" t="n">
        <v>0.49</v>
      </c>
      <c r="V375" s="204" t="n">
        <f aca="false">ROUND(E375*U375,2)</f>
        <v>252.67</v>
      </c>
      <c r="W375" s="204"/>
      <c r="X375" s="204" t="s">
        <v>165</v>
      </c>
      <c r="Y375" s="205"/>
      <c r="Z375" s="205"/>
      <c r="AA375" s="205"/>
      <c r="AB375" s="205"/>
      <c r="AC375" s="205"/>
      <c r="AD375" s="205"/>
      <c r="AE375" s="205"/>
      <c r="AF375" s="205"/>
      <c r="AG375" s="205" t="s">
        <v>1268</v>
      </c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</row>
    <row r="376" customFormat="false" ht="12.75" hidden="false" customHeight="true" outlineLevel="1" collapsed="false">
      <c r="A376" s="206"/>
      <c r="B376" s="207"/>
      <c r="C376" s="222" t="s">
        <v>1259</v>
      </c>
      <c r="D376" s="222"/>
      <c r="E376" s="222"/>
      <c r="F376" s="222"/>
      <c r="G376" s="222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5"/>
      <c r="Z376" s="205"/>
      <c r="AA376" s="205"/>
      <c r="AB376" s="205"/>
      <c r="AC376" s="205"/>
      <c r="AD376" s="205"/>
      <c r="AE376" s="205"/>
      <c r="AF376" s="205"/>
      <c r="AG376" s="205" t="s">
        <v>217</v>
      </c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</row>
    <row r="377" customFormat="false" ht="12.75" hidden="false" customHeight="false" outlineLevel="1" collapsed="false">
      <c r="A377" s="214" t="n">
        <v>137</v>
      </c>
      <c r="B377" s="215" t="s">
        <v>1260</v>
      </c>
      <c r="C377" s="216" t="s">
        <v>1261</v>
      </c>
      <c r="D377" s="217" t="s">
        <v>261</v>
      </c>
      <c r="E377" s="218" t="n">
        <v>515.65201</v>
      </c>
      <c r="F377" s="219"/>
      <c r="G377" s="220" t="n">
        <f aca="false">ROUND(E377*F377,2)</f>
        <v>0</v>
      </c>
      <c r="H377" s="219"/>
      <c r="I377" s="220" t="n">
        <f aca="false">ROUND(E377*H377,2)</f>
        <v>0</v>
      </c>
      <c r="J377" s="219"/>
      <c r="K377" s="220" t="n">
        <f aca="false">ROUND(E377*J377,2)</f>
        <v>0</v>
      </c>
      <c r="L377" s="220" t="n">
        <v>21</v>
      </c>
      <c r="M377" s="220" t="n">
        <f aca="false">G377*(1+L377/100)</f>
        <v>0</v>
      </c>
      <c r="N377" s="220" t="n">
        <v>0</v>
      </c>
      <c r="O377" s="220" t="n">
        <f aca="false">ROUND(E377*N377,2)</f>
        <v>0</v>
      </c>
      <c r="P377" s="220" t="n">
        <v>0</v>
      </c>
      <c r="Q377" s="220" t="n">
        <f aca="false">ROUND(E377*P377,2)</f>
        <v>0</v>
      </c>
      <c r="R377" s="220" t="s">
        <v>813</v>
      </c>
      <c r="S377" s="220" t="s">
        <v>213</v>
      </c>
      <c r="T377" s="221" t="s">
        <v>213</v>
      </c>
      <c r="U377" s="204" t="n">
        <v>0</v>
      </c>
      <c r="V377" s="204" t="n">
        <f aca="false">ROUND(E377*U377,2)</f>
        <v>0</v>
      </c>
      <c r="W377" s="204"/>
      <c r="X377" s="204" t="s">
        <v>165</v>
      </c>
      <c r="Y377" s="205"/>
      <c r="Z377" s="205"/>
      <c r="AA377" s="205"/>
      <c r="AB377" s="205"/>
      <c r="AC377" s="205"/>
      <c r="AD377" s="205"/>
      <c r="AE377" s="205"/>
      <c r="AF377" s="205"/>
      <c r="AG377" s="205" t="s">
        <v>1268</v>
      </c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</row>
    <row r="378" customFormat="false" ht="12.75" hidden="false" customHeight="false" outlineLevel="1" collapsed="false">
      <c r="A378" s="214" t="n">
        <v>138</v>
      </c>
      <c r="B378" s="215" t="s">
        <v>1262</v>
      </c>
      <c r="C378" s="216" t="s">
        <v>1263</v>
      </c>
      <c r="D378" s="217" t="s">
        <v>261</v>
      </c>
      <c r="E378" s="218" t="n">
        <v>515.65201</v>
      </c>
      <c r="F378" s="219"/>
      <c r="G378" s="220" t="n">
        <f aca="false">ROUND(E378*F378,2)</f>
        <v>0</v>
      </c>
      <c r="H378" s="219"/>
      <c r="I378" s="220" t="n">
        <f aca="false">ROUND(E378*H378,2)</f>
        <v>0</v>
      </c>
      <c r="J378" s="219"/>
      <c r="K378" s="220" t="n">
        <f aca="false">ROUND(E378*J378,2)</f>
        <v>0</v>
      </c>
      <c r="L378" s="220" t="n">
        <v>21</v>
      </c>
      <c r="M378" s="220" t="n">
        <f aca="false">G378*(1+L378/100)</f>
        <v>0</v>
      </c>
      <c r="N378" s="220" t="n">
        <v>0</v>
      </c>
      <c r="O378" s="220" t="n">
        <f aca="false">ROUND(E378*N378,2)</f>
        <v>0</v>
      </c>
      <c r="P378" s="220" t="n">
        <v>0</v>
      </c>
      <c r="Q378" s="220" t="n">
        <f aca="false">ROUND(E378*P378,2)</f>
        <v>0</v>
      </c>
      <c r="R378" s="220" t="s">
        <v>813</v>
      </c>
      <c r="S378" s="220" t="s">
        <v>213</v>
      </c>
      <c r="T378" s="221" t="s">
        <v>213</v>
      </c>
      <c r="U378" s="204" t="n">
        <v>0.942</v>
      </c>
      <c r="V378" s="204" t="n">
        <f aca="false">ROUND(E378*U378,2)</f>
        <v>485.74</v>
      </c>
      <c r="W378" s="204"/>
      <c r="X378" s="204" t="s">
        <v>165</v>
      </c>
      <c r="Y378" s="205"/>
      <c r="Z378" s="205"/>
      <c r="AA378" s="205"/>
      <c r="AB378" s="205"/>
      <c r="AC378" s="205"/>
      <c r="AD378" s="205"/>
      <c r="AE378" s="205"/>
      <c r="AF378" s="205"/>
      <c r="AG378" s="205" t="s">
        <v>1268</v>
      </c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</row>
    <row r="379" customFormat="false" ht="12.75" hidden="false" customHeight="false" outlineLevel="1" collapsed="false">
      <c r="A379" s="214" t="n">
        <v>139</v>
      </c>
      <c r="B379" s="215" t="s">
        <v>1264</v>
      </c>
      <c r="C379" s="216" t="s">
        <v>1265</v>
      </c>
      <c r="D379" s="217" t="s">
        <v>261</v>
      </c>
      <c r="E379" s="218" t="n">
        <v>515.65201</v>
      </c>
      <c r="F379" s="219"/>
      <c r="G379" s="220" t="n">
        <f aca="false">ROUND(E379*F379,2)</f>
        <v>0</v>
      </c>
      <c r="H379" s="219"/>
      <c r="I379" s="220" t="n">
        <f aca="false">ROUND(E379*H379,2)</f>
        <v>0</v>
      </c>
      <c r="J379" s="219"/>
      <c r="K379" s="220" t="n">
        <f aca="false">ROUND(E379*J379,2)</f>
        <v>0</v>
      </c>
      <c r="L379" s="220" t="n">
        <v>21</v>
      </c>
      <c r="M379" s="220" t="n">
        <f aca="false">G379*(1+L379/100)</f>
        <v>0</v>
      </c>
      <c r="N379" s="220" t="n">
        <v>0</v>
      </c>
      <c r="O379" s="220" t="n">
        <f aca="false">ROUND(E379*N379,2)</f>
        <v>0</v>
      </c>
      <c r="P379" s="220" t="n">
        <v>0</v>
      </c>
      <c r="Q379" s="220" t="n">
        <f aca="false">ROUND(E379*P379,2)</f>
        <v>0</v>
      </c>
      <c r="R379" s="220" t="s">
        <v>813</v>
      </c>
      <c r="S379" s="220" t="s">
        <v>213</v>
      </c>
      <c r="T379" s="221" t="s">
        <v>213</v>
      </c>
      <c r="U379" s="204" t="n">
        <v>0</v>
      </c>
      <c r="V379" s="204" t="n">
        <f aca="false">ROUND(E379*U379,2)</f>
        <v>0</v>
      </c>
      <c r="W379" s="204"/>
      <c r="X379" s="204" t="s">
        <v>165</v>
      </c>
      <c r="Y379" s="205"/>
      <c r="Z379" s="205"/>
      <c r="AA379" s="205"/>
      <c r="AB379" s="205"/>
      <c r="AC379" s="205"/>
      <c r="AD379" s="205"/>
      <c r="AE379" s="205"/>
      <c r="AF379" s="205"/>
      <c r="AG379" s="205" t="s">
        <v>1268</v>
      </c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</row>
    <row r="380" customFormat="false" ht="12.75" hidden="false" customHeight="false" outlineLevel="0" collapsed="false">
      <c r="A380" s="188" t="s">
        <v>207</v>
      </c>
      <c r="B380" s="189" t="s">
        <v>18</v>
      </c>
      <c r="C380" s="190" t="s">
        <v>19</v>
      </c>
      <c r="D380" s="191"/>
      <c r="E380" s="192"/>
      <c r="F380" s="193"/>
      <c r="G380" s="193" t="n">
        <f aca="false">SUMIF(AG381:AG384,"&lt;&gt;NOR",G381:G384)</f>
        <v>0</v>
      </c>
      <c r="H380" s="193"/>
      <c r="I380" s="193" t="n">
        <f aca="false">SUM(I381:I384)</f>
        <v>0</v>
      </c>
      <c r="J380" s="193"/>
      <c r="K380" s="193" t="n">
        <f aca="false">SUM(K381:K384)</f>
        <v>0</v>
      </c>
      <c r="L380" s="193"/>
      <c r="M380" s="193" t="n">
        <f aca="false">SUM(M381:M384)</f>
        <v>0</v>
      </c>
      <c r="N380" s="193"/>
      <c r="O380" s="193" t="n">
        <f aca="false">SUM(O381:O384)</f>
        <v>0</v>
      </c>
      <c r="P380" s="193"/>
      <c r="Q380" s="193" t="n">
        <f aca="false">SUM(Q381:Q384)</f>
        <v>0</v>
      </c>
      <c r="R380" s="193"/>
      <c r="S380" s="193"/>
      <c r="T380" s="194"/>
      <c r="U380" s="195"/>
      <c r="V380" s="195" t="n">
        <f aca="false">SUM(V381:V384)</f>
        <v>0</v>
      </c>
      <c r="W380" s="195"/>
      <c r="X380" s="195"/>
      <c r="AG380" s="0" t="s">
        <v>208</v>
      </c>
    </row>
    <row r="381" customFormat="false" ht="12.75" hidden="false" customHeight="false" outlineLevel="1" collapsed="false">
      <c r="A381" s="196" t="n">
        <v>140</v>
      </c>
      <c r="B381" s="197" t="s">
        <v>908</v>
      </c>
      <c r="C381" s="198" t="s">
        <v>909</v>
      </c>
      <c r="D381" s="199" t="s">
        <v>910</v>
      </c>
      <c r="E381" s="200" t="n">
        <v>1</v>
      </c>
      <c r="F381" s="201"/>
      <c r="G381" s="202" t="n">
        <f aca="false">ROUND(E381*F381,2)</f>
        <v>0</v>
      </c>
      <c r="H381" s="201"/>
      <c r="I381" s="202" t="n">
        <f aca="false">ROUND(E381*H381,2)</f>
        <v>0</v>
      </c>
      <c r="J381" s="201"/>
      <c r="K381" s="202" t="n">
        <f aca="false">ROUND(E381*J381,2)</f>
        <v>0</v>
      </c>
      <c r="L381" s="202" t="n">
        <v>21</v>
      </c>
      <c r="M381" s="202" t="n">
        <f aca="false">G381*(1+L381/100)</f>
        <v>0</v>
      </c>
      <c r="N381" s="202" t="n">
        <v>0</v>
      </c>
      <c r="O381" s="202" t="n">
        <f aca="false">ROUND(E381*N381,2)</f>
        <v>0</v>
      </c>
      <c r="P381" s="202" t="n">
        <v>0</v>
      </c>
      <c r="Q381" s="202" t="n">
        <f aca="false">ROUND(E381*P381,2)</f>
        <v>0</v>
      </c>
      <c r="R381" s="202"/>
      <c r="S381" s="202" t="s">
        <v>213</v>
      </c>
      <c r="T381" s="203" t="s">
        <v>418</v>
      </c>
      <c r="U381" s="204" t="n">
        <v>0</v>
      </c>
      <c r="V381" s="204" t="n">
        <f aca="false">ROUND(E381*U381,2)</f>
        <v>0</v>
      </c>
      <c r="W381" s="204"/>
      <c r="X381" s="204" t="s">
        <v>911</v>
      </c>
      <c r="Y381" s="205"/>
      <c r="Z381" s="205"/>
      <c r="AA381" s="205"/>
      <c r="AB381" s="205"/>
      <c r="AC381" s="205"/>
      <c r="AD381" s="205"/>
      <c r="AE381" s="205"/>
      <c r="AF381" s="205"/>
      <c r="AG381" s="205" t="s">
        <v>912</v>
      </c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</row>
    <row r="382" customFormat="false" ht="12.75" hidden="false" customHeight="true" outlineLevel="1" collapsed="false">
      <c r="A382" s="206"/>
      <c r="B382" s="207"/>
      <c r="C382" s="222" t="s">
        <v>913</v>
      </c>
      <c r="D382" s="222"/>
      <c r="E382" s="222"/>
      <c r="F382" s="222"/>
      <c r="G382" s="222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5"/>
      <c r="Z382" s="205"/>
      <c r="AA382" s="205"/>
      <c r="AB382" s="205"/>
      <c r="AC382" s="205"/>
      <c r="AD382" s="205"/>
      <c r="AE382" s="205"/>
      <c r="AF382" s="205"/>
      <c r="AG382" s="205" t="s">
        <v>217</v>
      </c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</row>
    <row r="383" customFormat="false" ht="12.75" hidden="false" customHeight="false" outlineLevel="1" collapsed="false">
      <c r="A383" s="196" t="n">
        <v>141</v>
      </c>
      <c r="B383" s="197" t="s">
        <v>914</v>
      </c>
      <c r="C383" s="198" t="s">
        <v>915</v>
      </c>
      <c r="D383" s="199" t="s">
        <v>910</v>
      </c>
      <c r="E383" s="200" t="n">
        <v>1</v>
      </c>
      <c r="F383" s="201"/>
      <c r="G383" s="202" t="n">
        <f aca="false">ROUND(E383*F383,2)</f>
        <v>0</v>
      </c>
      <c r="H383" s="201"/>
      <c r="I383" s="202" t="n">
        <f aca="false">ROUND(E383*H383,2)</f>
        <v>0</v>
      </c>
      <c r="J383" s="201"/>
      <c r="K383" s="202" t="n">
        <f aca="false">ROUND(E383*J383,2)</f>
        <v>0</v>
      </c>
      <c r="L383" s="202" t="n">
        <v>21</v>
      </c>
      <c r="M383" s="202" t="n">
        <f aca="false">G383*(1+L383/100)</f>
        <v>0</v>
      </c>
      <c r="N383" s="202" t="n">
        <v>0</v>
      </c>
      <c r="O383" s="202" t="n">
        <f aca="false">ROUND(E383*N383,2)</f>
        <v>0</v>
      </c>
      <c r="P383" s="202" t="n">
        <v>0</v>
      </c>
      <c r="Q383" s="202" t="n">
        <f aca="false">ROUND(E383*P383,2)</f>
        <v>0</v>
      </c>
      <c r="R383" s="202"/>
      <c r="S383" s="202" t="s">
        <v>213</v>
      </c>
      <c r="T383" s="203" t="s">
        <v>418</v>
      </c>
      <c r="U383" s="204" t="n">
        <v>0</v>
      </c>
      <c r="V383" s="204" t="n">
        <f aca="false">ROUND(E383*U383,2)</f>
        <v>0</v>
      </c>
      <c r="W383" s="204"/>
      <c r="X383" s="204" t="s">
        <v>911</v>
      </c>
      <c r="Y383" s="205"/>
      <c r="Z383" s="205"/>
      <c r="AA383" s="205"/>
      <c r="AB383" s="205"/>
      <c r="AC383" s="205"/>
      <c r="AD383" s="205"/>
      <c r="AE383" s="205"/>
      <c r="AF383" s="205"/>
      <c r="AG383" s="205" t="s">
        <v>912</v>
      </c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</row>
    <row r="384" customFormat="false" ht="22.5" hidden="false" customHeight="true" outlineLevel="1" collapsed="false">
      <c r="A384" s="206"/>
      <c r="B384" s="207"/>
      <c r="C384" s="222" t="s">
        <v>916</v>
      </c>
      <c r="D384" s="222"/>
      <c r="E384" s="222"/>
      <c r="F384" s="222"/>
      <c r="G384" s="222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5"/>
      <c r="Z384" s="205"/>
      <c r="AA384" s="205"/>
      <c r="AB384" s="205"/>
      <c r="AC384" s="205"/>
      <c r="AD384" s="205"/>
      <c r="AE384" s="205"/>
      <c r="AF384" s="205"/>
      <c r="AG384" s="205" t="s">
        <v>217</v>
      </c>
      <c r="AH384" s="205"/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13" t="str">
        <f aca="false">C384</f>
        <v>Náklady na ztížené provádění stavebních prací v důsledku nepřerušeného provozu na staveništi nebo v případech nepřerušeného provozu v objektech v nichž se stavební práce provádí.</v>
      </c>
      <c r="BB384" s="205"/>
      <c r="BC384" s="205"/>
      <c r="BD384" s="205"/>
      <c r="BE384" s="205"/>
      <c r="BF384" s="205"/>
      <c r="BG384" s="205"/>
      <c r="BH384" s="205"/>
    </row>
    <row r="385" customFormat="false" ht="12.75" hidden="false" customHeight="false" outlineLevel="0" collapsed="false">
      <c r="A385" s="166"/>
      <c r="B385" s="172"/>
      <c r="C385" s="224"/>
      <c r="D385" s="174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AE385" s="0" t="n">
        <v>15</v>
      </c>
      <c r="AF385" s="0" t="n">
        <v>21</v>
      </c>
      <c r="AG385" s="0" t="s">
        <v>194</v>
      </c>
    </row>
    <row r="386" customFormat="false" ht="12.75" hidden="false" customHeight="false" outlineLevel="0" collapsed="false">
      <c r="A386" s="225"/>
      <c r="B386" s="226" t="s">
        <v>14</v>
      </c>
      <c r="C386" s="227"/>
      <c r="D386" s="228"/>
      <c r="E386" s="229"/>
      <c r="F386" s="229"/>
      <c r="G386" s="230" t="n">
        <f aca="false">G8+G14+G28+G62+G70+G97+G101+G125+G128+G151+G154+G160+G210+G223+G260+G292+G318+G323+G337+G364+G369+G371+G373+G380</f>
        <v>0</v>
      </c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AE386" s="0" t="n">
        <f aca="false">SUMIF(L7:L384,AE385,G7:G384)</f>
        <v>0</v>
      </c>
      <c r="AF386" s="0" t="n">
        <f aca="false">SUMIF(L7:L384,AF385,G7:G384)</f>
        <v>0</v>
      </c>
      <c r="AG386" s="0" t="s">
        <v>1273</v>
      </c>
    </row>
    <row r="387" customFormat="false" ht="12.75" hidden="false" customHeight="false" outlineLevel="0" collapsed="false">
      <c r="C387" s="231"/>
      <c r="D387" s="110"/>
      <c r="AG387" s="0" t="s">
        <v>1274</v>
      </c>
    </row>
    <row r="388" customFormat="false" ht="12.75" hidden="false" customHeight="false" outlineLevel="0" collapsed="false">
      <c r="D388" s="110"/>
    </row>
    <row r="389" customFormat="false" ht="12.75" hidden="false" customHeight="false" outlineLevel="0" collapsed="false">
      <c r="D389" s="110"/>
    </row>
    <row r="390" customFormat="false" ht="12.75" hidden="false" customHeight="false" outlineLevel="0" collapsed="false">
      <c r="D390" s="110"/>
    </row>
    <row r="391" customFormat="false" ht="12.75" hidden="false" customHeight="false" outlineLevel="0" collapsed="false">
      <c r="D391" s="110"/>
    </row>
    <row r="392" customFormat="false" ht="12.75" hidden="false" customHeight="false" outlineLevel="0" collapsed="false">
      <c r="D392" s="110"/>
    </row>
    <row r="393" customFormat="false" ht="12.75" hidden="false" customHeight="false" outlineLevel="0" collapsed="false">
      <c r="D393" s="110"/>
    </row>
    <row r="394" customFormat="false" ht="12.75" hidden="false" customHeight="false" outlineLevel="0" collapsed="false">
      <c r="D394" s="110"/>
    </row>
    <row r="395" customFormat="false" ht="12.75" hidden="false" customHeight="false" outlineLevel="0" collapsed="false">
      <c r="D395" s="110"/>
    </row>
    <row r="396" customFormat="false" ht="12.75" hidden="false" customHeight="false" outlineLevel="0" collapsed="false">
      <c r="D396" s="110"/>
    </row>
    <row r="397" customFormat="false" ht="12.75" hidden="false" customHeight="false" outlineLevel="0" collapsed="false">
      <c r="D397" s="110"/>
    </row>
    <row r="398" customFormat="false" ht="12.75" hidden="false" customHeight="false" outlineLevel="0" collapsed="false">
      <c r="D398" s="110"/>
    </row>
    <row r="399" customFormat="false" ht="12.75" hidden="false" customHeight="false" outlineLevel="0" collapsed="false">
      <c r="D399" s="110"/>
    </row>
    <row r="400" customFormat="false" ht="12.75" hidden="false" customHeight="false" outlineLevel="0" collapsed="false">
      <c r="D400" s="110"/>
    </row>
    <row r="401" customFormat="false" ht="12.75" hidden="false" customHeight="false" outlineLevel="0" collapsed="false">
      <c r="D401" s="110"/>
    </row>
    <row r="402" customFormat="false" ht="12.75" hidden="false" customHeight="false" outlineLevel="0" collapsed="false">
      <c r="D402" s="110"/>
    </row>
    <row r="403" customFormat="false" ht="12.75" hidden="false" customHeight="false" outlineLevel="0" collapsed="false">
      <c r="D403" s="110"/>
    </row>
    <row r="404" customFormat="false" ht="12.75" hidden="false" customHeight="false" outlineLevel="0" collapsed="false">
      <c r="D404" s="110"/>
    </row>
    <row r="405" customFormat="false" ht="12.75" hidden="false" customHeight="false" outlineLevel="0" collapsed="false">
      <c r="D405" s="110"/>
    </row>
    <row r="406" customFormat="false" ht="12.75" hidden="false" customHeight="false" outlineLevel="0" collapsed="false">
      <c r="D406" s="110"/>
    </row>
    <row r="407" customFormat="false" ht="12.75" hidden="false" customHeight="false" outlineLevel="0" collapsed="false">
      <c r="D407" s="110"/>
    </row>
    <row r="408" customFormat="false" ht="12.75" hidden="false" customHeight="false" outlineLevel="0" collapsed="false">
      <c r="D408" s="110"/>
    </row>
    <row r="409" customFormat="false" ht="12.75" hidden="false" customHeight="false" outlineLevel="0" collapsed="false">
      <c r="D409" s="110"/>
    </row>
    <row r="410" customFormat="false" ht="12.75" hidden="false" customHeight="false" outlineLevel="0" collapsed="false">
      <c r="D410" s="110"/>
    </row>
    <row r="411" customFormat="false" ht="12.75" hidden="false" customHeight="false" outlineLevel="0" collapsed="false">
      <c r="D411" s="110"/>
    </row>
    <row r="412" customFormat="false" ht="12.75" hidden="false" customHeight="false" outlineLevel="0" collapsed="false">
      <c r="D412" s="110"/>
    </row>
    <row r="413" customFormat="false" ht="12.75" hidden="false" customHeight="false" outlineLevel="0" collapsed="false">
      <c r="D413" s="110"/>
    </row>
    <row r="414" customFormat="false" ht="12.75" hidden="false" customHeight="false" outlineLevel="0" collapsed="false">
      <c r="D414" s="110"/>
    </row>
    <row r="415" customFormat="false" ht="12.75" hidden="false" customHeight="false" outlineLevel="0" collapsed="false">
      <c r="D415" s="110"/>
    </row>
    <row r="416" customFormat="false" ht="12.75" hidden="false" customHeight="false" outlineLevel="0" collapsed="false">
      <c r="D416" s="110"/>
    </row>
    <row r="417" customFormat="false" ht="12.75" hidden="false" customHeight="false" outlineLevel="0" collapsed="false">
      <c r="D417" s="110"/>
    </row>
    <row r="418" customFormat="false" ht="12.75" hidden="false" customHeight="false" outlineLevel="0" collapsed="false">
      <c r="D418" s="110"/>
    </row>
    <row r="419" customFormat="false" ht="12.75" hidden="false" customHeight="false" outlineLevel="0" collapsed="false">
      <c r="D419" s="110"/>
    </row>
    <row r="420" customFormat="false" ht="12.75" hidden="false" customHeight="false" outlineLevel="0" collapsed="false">
      <c r="D420" s="110"/>
    </row>
    <row r="421" customFormat="false" ht="12.75" hidden="false" customHeight="false" outlineLevel="0" collapsed="false">
      <c r="D421" s="110"/>
    </row>
    <row r="422" customFormat="false" ht="12.75" hidden="false" customHeight="false" outlineLevel="0" collapsed="false">
      <c r="D422" s="110"/>
    </row>
    <row r="423" customFormat="false" ht="12.75" hidden="false" customHeight="false" outlineLevel="0" collapsed="false">
      <c r="D423" s="110"/>
    </row>
    <row r="424" customFormat="false" ht="12.75" hidden="false" customHeight="false" outlineLevel="0" collapsed="false">
      <c r="D424" s="110"/>
    </row>
    <row r="425" customFormat="false" ht="12.75" hidden="false" customHeight="false" outlineLevel="0" collapsed="false">
      <c r="D425" s="110"/>
    </row>
    <row r="426" customFormat="false" ht="12.75" hidden="false" customHeight="false" outlineLevel="0" collapsed="false">
      <c r="D426" s="110"/>
    </row>
    <row r="427" customFormat="false" ht="12.75" hidden="false" customHeight="false" outlineLevel="0" collapsed="false">
      <c r="D427" s="110"/>
    </row>
    <row r="428" customFormat="false" ht="12.75" hidden="false" customHeight="false" outlineLevel="0" collapsed="false">
      <c r="D428" s="110"/>
    </row>
    <row r="429" customFormat="false" ht="12.75" hidden="false" customHeight="false" outlineLevel="0" collapsed="false">
      <c r="D429" s="110"/>
    </row>
    <row r="430" customFormat="false" ht="12.75" hidden="false" customHeight="false" outlineLevel="0" collapsed="false">
      <c r="D430" s="110"/>
    </row>
    <row r="431" customFormat="false" ht="12.75" hidden="false" customHeight="false" outlineLevel="0" collapsed="false">
      <c r="D431" s="110"/>
    </row>
    <row r="432" customFormat="false" ht="12.75" hidden="false" customHeight="false" outlineLevel="0" collapsed="false">
      <c r="D432" s="110"/>
    </row>
    <row r="433" customFormat="false" ht="12.75" hidden="false" customHeight="false" outlineLevel="0" collapsed="false">
      <c r="D433" s="110"/>
    </row>
    <row r="434" customFormat="false" ht="12.75" hidden="false" customHeight="false" outlineLevel="0" collapsed="false">
      <c r="D434" s="110"/>
    </row>
    <row r="435" customFormat="false" ht="12.75" hidden="false" customHeight="false" outlineLevel="0" collapsed="false">
      <c r="D435" s="110"/>
    </row>
    <row r="436" customFormat="false" ht="12.75" hidden="false" customHeight="false" outlineLevel="0" collapsed="false">
      <c r="D436" s="110"/>
    </row>
    <row r="437" customFormat="false" ht="12.75" hidden="false" customHeight="false" outlineLevel="0" collapsed="false">
      <c r="D437" s="110"/>
    </row>
    <row r="438" customFormat="false" ht="12.75" hidden="false" customHeight="false" outlineLevel="0" collapsed="false">
      <c r="D438" s="110"/>
    </row>
    <row r="439" customFormat="false" ht="12.75" hidden="false" customHeight="false" outlineLevel="0" collapsed="false">
      <c r="D439" s="110"/>
    </row>
    <row r="440" customFormat="false" ht="12.75" hidden="false" customHeight="false" outlineLevel="0" collapsed="false">
      <c r="D440" s="110"/>
    </row>
    <row r="441" customFormat="false" ht="12.75" hidden="false" customHeight="false" outlineLevel="0" collapsed="false">
      <c r="D441" s="110"/>
    </row>
    <row r="442" customFormat="false" ht="12.75" hidden="false" customHeight="false" outlineLevel="0" collapsed="false">
      <c r="D442" s="110"/>
    </row>
    <row r="443" customFormat="false" ht="12.75" hidden="false" customHeight="false" outlineLevel="0" collapsed="false">
      <c r="D443" s="110"/>
    </row>
    <row r="444" customFormat="false" ht="12.75" hidden="false" customHeight="false" outlineLevel="0" collapsed="false">
      <c r="D444" s="110"/>
    </row>
    <row r="445" customFormat="false" ht="12.75" hidden="false" customHeight="false" outlineLevel="0" collapsed="false">
      <c r="D445" s="110"/>
    </row>
    <row r="446" customFormat="false" ht="12.75" hidden="false" customHeight="false" outlineLevel="0" collapsed="false">
      <c r="D446" s="110"/>
    </row>
    <row r="447" customFormat="false" ht="12.75" hidden="false" customHeight="false" outlineLevel="0" collapsed="false">
      <c r="D447" s="110"/>
    </row>
    <row r="448" customFormat="false" ht="12.75" hidden="false" customHeight="false" outlineLevel="0" collapsed="false">
      <c r="D448" s="110"/>
    </row>
    <row r="449" customFormat="false" ht="12.75" hidden="false" customHeight="false" outlineLevel="0" collapsed="false">
      <c r="D449" s="110"/>
    </row>
    <row r="450" customFormat="false" ht="12.75" hidden="false" customHeight="false" outlineLevel="0" collapsed="false">
      <c r="D450" s="110"/>
    </row>
    <row r="451" customFormat="false" ht="12.75" hidden="false" customHeight="false" outlineLevel="0" collapsed="false">
      <c r="D451" s="110"/>
    </row>
    <row r="452" customFormat="false" ht="12.75" hidden="false" customHeight="false" outlineLevel="0" collapsed="false">
      <c r="D452" s="110"/>
    </row>
    <row r="453" customFormat="false" ht="12.75" hidden="false" customHeight="false" outlineLevel="0" collapsed="false">
      <c r="D453" s="110"/>
    </row>
    <row r="454" customFormat="false" ht="12.75" hidden="false" customHeight="false" outlineLevel="0" collapsed="false">
      <c r="D454" s="110"/>
    </row>
    <row r="455" customFormat="false" ht="12.75" hidden="false" customHeight="false" outlineLevel="0" collapsed="false">
      <c r="D455" s="110"/>
    </row>
    <row r="456" customFormat="false" ht="12.75" hidden="false" customHeight="false" outlineLevel="0" collapsed="false">
      <c r="D456" s="110"/>
    </row>
    <row r="457" customFormat="false" ht="12.75" hidden="false" customHeight="false" outlineLevel="0" collapsed="false">
      <c r="D457" s="110"/>
    </row>
    <row r="458" customFormat="false" ht="12.75" hidden="false" customHeight="false" outlineLevel="0" collapsed="false">
      <c r="D458" s="110"/>
    </row>
    <row r="459" customFormat="false" ht="12.75" hidden="false" customHeight="false" outlineLevel="0" collapsed="false">
      <c r="D459" s="110"/>
    </row>
    <row r="460" customFormat="false" ht="12.75" hidden="false" customHeight="false" outlineLevel="0" collapsed="false">
      <c r="D460" s="110"/>
    </row>
    <row r="461" customFormat="false" ht="12.75" hidden="false" customHeight="false" outlineLevel="0" collapsed="false">
      <c r="D461" s="110"/>
    </row>
    <row r="462" customFormat="false" ht="12.75" hidden="false" customHeight="false" outlineLevel="0" collapsed="false">
      <c r="D462" s="110"/>
    </row>
    <row r="463" customFormat="false" ht="12.75" hidden="false" customHeight="false" outlineLevel="0" collapsed="false">
      <c r="D463" s="110"/>
    </row>
    <row r="464" customFormat="false" ht="12.75" hidden="false" customHeight="false" outlineLevel="0" collapsed="false">
      <c r="D464" s="110"/>
    </row>
    <row r="465" customFormat="false" ht="12.75" hidden="false" customHeight="false" outlineLevel="0" collapsed="false">
      <c r="D465" s="110"/>
    </row>
    <row r="466" customFormat="false" ht="12.75" hidden="false" customHeight="false" outlineLevel="0" collapsed="false">
      <c r="D466" s="110"/>
    </row>
    <row r="467" customFormat="false" ht="12.75" hidden="false" customHeight="false" outlineLevel="0" collapsed="false">
      <c r="D467" s="110"/>
    </row>
    <row r="468" customFormat="false" ht="12.75" hidden="false" customHeight="false" outlineLevel="0" collapsed="false">
      <c r="D468" s="110"/>
    </row>
    <row r="469" customFormat="false" ht="12.75" hidden="false" customHeight="false" outlineLevel="0" collapsed="false">
      <c r="D469" s="110"/>
    </row>
    <row r="470" customFormat="false" ht="12.75" hidden="false" customHeight="false" outlineLevel="0" collapsed="false">
      <c r="D470" s="110"/>
    </row>
    <row r="471" customFormat="false" ht="12.75" hidden="false" customHeight="false" outlineLevel="0" collapsed="false">
      <c r="D471" s="110"/>
    </row>
    <row r="472" customFormat="false" ht="12.75" hidden="false" customHeight="false" outlineLevel="0" collapsed="false">
      <c r="D472" s="110"/>
    </row>
    <row r="473" customFormat="false" ht="12.75" hidden="false" customHeight="false" outlineLevel="0" collapsed="false">
      <c r="D473" s="110"/>
    </row>
    <row r="474" customFormat="false" ht="12.75" hidden="false" customHeight="false" outlineLevel="0" collapsed="false">
      <c r="D474" s="110"/>
    </row>
    <row r="475" customFormat="false" ht="12.75" hidden="false" customHeight="false" outlineLevel="0" collapsed="false">
      <c r="D475" s="110"/>
    </row>
    <row r="476" customFormat="false" ht="12.75" hidden="false" customHeight="false" outlineLevel="0" collapsed="false">
      <c r="D476" s="110"/>
    </row>
    <row r="477" customFormat="false" ht="12.75" hidden="false" customHeight="false" outlineLevel="0" collapsed="false">
      <c r="D477" s="110"/>
    </row>
    <row r="478" customFormat="false" ht="12.75" hidden="false" customHeight="false" outlineLevel="0" collapsed="false">
      <c r="D478" s="110"/>
    </row>
    <row r="479" customFormat="false" ht="12.75" hidden="false" customHeight="false" outlineLevel="0" collapsed="false">
      <c r="D479" s="110"/>
    </row>
    <row r="480" customFormat="false" ht="12.75" hidden="false" customHeight="false" outlineLevel="0" collapsed="false">
      <c r="D480" s="110"/>
    </row>
    <row r="481" customFormat="false" ht="12.75" hidden="false" customHeight="false" outlineLevel="0" collapsed="false">
      <c r="D481" s="110"/>
    </row>
    <row r="482" customFormat="false" ht="12.75" hidden="false" customHeight="false" outlineLevel="0" collapsed="false">
      <c r="D482" s="110"/>
    </row>
    <row r="483" customFormat="false" ht="12.75" hidden="false" customHeight="false" outlineLevel="0" collapsed="false">
      <c r="D483" s="110"/>
    </row>
    <row r="484" customFormat="false" ht="12.75" hidden="false" customHeight="false" outlineLevel="0" collapsed="false">
      <c r="D484" s="110"/>
    </row>
    <row r="485" customFormat="false" ht="12.75" hidden="false" customHeight="false" outlineLevel="0" collapsed="false">
      <c r="D485" s="110"/>
    </row>
    <row r="486" customFormat="false" ht="12.75" hidden="false" customHeight="false" outlineLevel="0" collapsed="false">
      <c r="D486" s="110"/>
    </row>
    <row r="487" customFormat="false" ht="12.75" hidden="false" customHeight="false" outlineLevel="0" collapsed="false">
      <c r="D487" s="110"/>
    </row>
    <row r="488" customFormat="false" ht="12.75" hidden="false" customHeight="false" outlineLevel="0" collapsed="false">
      <c r="D488" s="110"/>
    </row>
    <row r="489" customFormat="false" ht="12.75" hidden="false" customHeight="false" outlineLevel="0" collapsed="false">
      <c r="D489" s="110"/>
    </row>
    <row r="490" customFormat="false" ht="12.75" hidden="false" customHeight="false" outlineLevel="0" collapsed="false">
      <c r="D490" s="110"/>
    </row>
    <row r="491" customFormat="false" ht="12.75" hidden="false" customHeight="false" outlineLevel="0" collapsed="false">
      <c r="D491" s="110"/>
    </row>
    <row r="492" customFormat="false" ht="12.75" hidden="false" customHeight="false" outlineLevel="0" collapsed="false">
      <c r="D492" s="110"/>
    </row>
    <row r="493" customFormat="false" ht="12.75" hidden="false" customHeight="false" outlineLevel="0" collapsed="false">
      <c r="D493" s="110"/>
    </row>
    <row r="494" customFormat="false" ht="12.75" hidden="false" customHeight="false" outlineLevel="0" collapsed="false">
      <c r="D494" s="110"/>
    </row>
    <row r="495" customFormat="false" ht="12.75" hidden="false" customHeight="false" outlineLevel="0" collapsed="false">
      <c r="D495" s="110"/>
    </row>
    <row r="496" customFormat="false" ht="12.75" hidden="false" customHeight="false" outlineLevel="0" collapsed="false">
      <c r="D496" s="110"/>
    </row>
    <row r="497" customFormat="false" ht="12.75" hidden="false" customHeight="false" outlineLevel="0" collapsed="false">
      <c r="D497" s="110"/>
    </row>
    <row r="498" customFormat="false" ht="12.75" hidden="false" customHeight="false" outlineLevel="0" collapsed="false">
      <c r="D498" s="110"/>
    </row>
    <row r="499" customFormat="false" ht="12.75" hidden="false" customHeight="false" outlineLevel="0" collapsed="false">
      <c r="D499" s="110"/>
    </row>
    <row r="500" customFormat="false" ht="12.75" hidden="false" customHeight="false" outlineLevel="0" collapsed="false">
      <c r="D500" s="110"/>
    </row>
    <row r="501" customFormat="false" ht="12.75" hidden="false" customHeight="false" outlineLevel="0" collapsed="false">
      <c r="D501" s="110"/>
    </row>
    <row r="502" customFormat="false" ht="12.75" hidden="false" customHeight="false" outlineLevel="0" collapsed="false">
      <c r="D502" s="110"/>
    </row>
    <row r="503" customFormat="false" ht="12.75" hidden="false" customHeight="false" outlineLevel="0" collapsed="false">
      <c r="D503" s="110"/>
    </row>
    <row r="504" customFormat="false" ht="12.75" hidden="false" customHeight="false" outlineLevel="0" collapsed="false">
      <c r="D504" s="110"/>
    </row>
    <row r="505" customFormat="false" ht="12.75" hidden="false" customHeight="false" outlineLevel="0" collapsed="false">
      <c r="D505" s="110"/>
    </row>
    <row r="506" customFormat="false" ht="12.75" hidden="false" customHeight="false" outlineLevel="0" collapsed="false">
      <c r="D506" s="110"/>
    </row>
    <row r="507" customFormat="false" ht="12.75" hidden="false" customHeight="false" outlineLevel="0" collapsed="false">
      <c r="D507" s="110"/>
    </row>
    <row r="508" customFormat="false" ht="12.75" hidden="false" customHeight="false" outlineLevel="0" collapsed="false">
      <c r="D508" s="110"/>
    </row>
    <row r="509" customFormat="false" ht="12.75" hidden="false" customHeight="false" outlineLevel="0" collapsed="false">
      <c r="D509" s="110"/>
    </row>
    <row r="510" customFormat="false" ht="12.75" hidden="false" customHeight="false" outlineLevel="0" collapsed="false">
      <c r="D510" s="110"/>
    </row>
    <row r="511" customFormat="false" ht="12.75" hidden="false" customHeight="false" outlineLevel="0" collapsed="false">
      <c r="D511" s="110"/>
    </row>
    <row r="512" customFormat="false" ht="12.75" hidden="false" customHeight="false" outlineLevel="0" collapsed="false">
      <c r="D512" s="110"/>
    </row>
    <row r="513" customFormat="false" ht="12.75" hidden="false" customHeight="false" outlineLevel="0" collapsed="false">
      <c r="D513" s="110"/>
    </row>
    <row r="514" customFormat="false" ht="12.75" hidden="false" customHeight="false" outlineLevel="0" collapsed="false">
      <c r="D514" s="110"/>
    </row>
    <row r="515" customFormat="false" ht="12.75" hidden="false" customHeight="false" outlineLevel="0" collapsed="false">
      <c r="D515" s="110"/>
    </row>
    <row r="516" customFormat="false" ht="12.75" hidden="false" customHeight="false" outlineLevel="0" collapsed="false">
      <c r="D516" s="110"/>
    </row>
    <row r="517" customFormat="false" ht="12.75" hidden="false" customHeight="false" outlineLevel="0" collapsed="false">
      <c r="D517" s="110"/>
    </row>
    <row r="518" customFormat="false" ht="12.75" hidden="false" customHeight="false" outlineLevel="0" collapsed="false">
      <c r="D518" s="110"/>
    </row>
    <row r="519" customFormat="false" ht="12.75" hidden="false" customHeight="false" outlineLevel="0" collapsed="false">
      <c r="D519" s="110"/>
    </row>
    <row r="520" customFormat="false" ht="12.75" hidden="false" customHeight="false" outlineLevel="0" collapsed="false">
      <c r="D520" s="110"/>
    </row>
    <row r="521" customFormat="false" ht="12.75" hidden="false" customHeight="false" outlineLevel="0" collapsed="false">
      <c r="D521" s="110"/>
    </row>
    <row r="522" customFormat="false" ht="12.75" hidden="false" customHeight="false" outlineLevel="0" collapsed="false">
      <c r="D522" s="110"/>
    </row>
    <row r="523" customFormat="false" ht="12.75" hidden="false" customHeight="false" outlineLevel="0" collapsed="false">
      <c r="D523" s="110"/>
    </row>
    <row r="524" customFormat="false" ht="12.75" hidden="false" customHeight="false" outlineLevel="0" collapsed="false">
      <c r="D524" s="110"/>
    </row>
    <row r="525" customFormat="false" ht="12.75" hidden="false" customHeight="false" outlineLevel="0" collapsed="false">
      <c r="D525" s="110"/>
    </row>
    <row r="526" customFormat="false" ht="12.75" hidden="false" customHeight="false" outlineLevel="0" collapsed="false">
      <c r="D526" s="110"/>
    </row>
    <row r="527" customFormat="false" ht="12.75" hidden="false" customHeight="false" outlineLevel="0" collapsed="false">
      <c r="D527" s="110"/>
    </row>
    <row r="528" customFormat="false" ht="12.75" hidden="false" customHeight="false" outlineLevel="0" collapsed="false">
      <c r="D528" s="110"/>
    </row>
    <row r="529" customFormat="false" ht="12.75" hidden="false" customHeight="false" outlineLevel="0" collapsed="false">
      <c r="D529" s="110"/>
    </row>
    <row r="530" customFormat="false" ht="12.75" hidden="false" customHeight="false" outlineLevel="0" collapsed="false">
      <c r="D530" s="110"/>
    </row>
    <row r="531" customFormat="false" ht="12.75" hidden="false" customHeight="false" outlineLevel="0" collapsed="false">
      <c r="D531" s="110"/>
    </row>
    <row r="532" customFormat="false" ht="12.75" hidden="false" customHeight="false" outlineLevel="0" collapsed="false">
      <c r="D532" s="110"/>
    </row>
    <row r="533" customFormat="false" ht="12.75" hidden="false" customHeight="false" outlineLevel="0" collapsed="false">
      <c r="D533" s="110"/>
    </row>
    <row r="534" customFormat="false" ht="12.75" hidden="false" customHeight="false" outlineLevel="0" collapsed="false">
      <c r="D534" s="110"/>
    </row>
    <row r="535" customFormat="false" ht="12.75" hidden="false" customHeight="false" outlineLevel="0" collapsed="false">
      <c r="D535" s="110"/>
    </row>
    <row r="536" customFormat="false" ht="12.75" hidden="false" customHeight="false" outlineLevel="0" collapsed="false">
      <c r="D536" s="110"/>
    </row>
    <row r="537" customFormat="false" ht="12.75" hidden="false" customHeight="false" outlineLevel="0" collapsed="false">
      <c r="D537" s="110"/>
    </row>
    <row r="538" customFormat="false" ht="12.75" hidden="false" customHeight="false" outlineLevel="0" collapsed="false">
      <c r="D538" s="110"/>
    </row>
    <row r="539" customFormat="false" ht="12.75" hidden="false" customHeight="false" outlineLevel="0" collapsed="false">
      <c r="D539" s="110"/>
    </row>
    <row r="540" customFormat="false" ht="12.75" hidden="false" customHeight="false" outlineLevel="0" collapsed="false">
      <c r="D540" s="110"/>
    </row>
    <row r="541" customFormat="false" ht="12.75" hidden="false" customHeight="false" outlineLevel="0" collapsed="false">
      <c r="D541" s="110"/>
    </row>
    <row r="542" customFormat="false" ht="12.75" hidden="false" customHeight="false" outlineLevel="0" collapsed="false">
      <c r="D542" s="110"/>
    </row>
    <row r="543" customFormat="false" ht="12.75" hidden="false" customHeight="false" outlineLevel="0" collapsed="false">
      <c r="D543" s="110"/>
    </row>
    <row r="544" customFormat="false" ht="12.75" hidden="false" customHeight="false" outlineLevel="0" collapsed="false">
      <c r="D544" s="110"/>
    </row>
    <row r="545" customFormat="false" ht="12.75" hidden="false" customHeight="false" outlineLevel="0" collapsed="false">
      <c r="D545" s="110"/>
    </row>
    <row r="546" customFormat="false" ht="12.75" hidden="false" customHeight="false" outlineLevel="0" collapsed="false">
      <c r="D546" s="110"/>
    </row>
    <row r="547" customFormat="false" ht="12.75" hidden="false" customHeight="false" outlineLevel="0" collapsed="false">
      <c r="D547" s="110"/>
    </row>
    <row r="548" customFormat="false" ht="12.75" hidden="false" customHeight="false" outlineLevel="0" collapsed="false">
      <c r="D548" s="110"/>
    </row>
    <row r="549" customFormat="false" ht="12.75" hidden="false" customHeight="false" outlineLevel="0" collapsed="false">
      <c r="D549" s="110"/>
    </row>
    <row r="550" customFormat="false" ht="12.75" hidden="false" customHeight="false" outlineLevel="0" collapsed="false">
      <c r="D550" s="110"/>
    </row>
    <row r="551" customFormat="false" ht="12.75" hidden="false" customHeight="false" outlineLevel="0" collapsed="false">
      <c r="D551" s="110"/>
    </row>
    <row r="552" customFormat="false" ht="12.75" hidden="false" customHeight="false" outlineLevel="0" collapsed="false">
      <c r="D552" s="110"/>
    </row>
    <row r="553" customFormat="false" ht="12.75" hidden="false" customHeight="false" outlineLevel="0" collapsed="false">
      <c r="D553" s="110"/>
    </row>
    <row r="554" customFormat="false" ht="12.75" hidden="false" customHeight="false" outlineLevel="0" collapsed="false">
      <c r="D554" s="110"/>
    </row>
    <row r="555" customFormat="false" ht="12.75" hidden="false" customHeight="false" outlineLevel="0" collapsed="false">
      <c r="D555" s="110"/>
    </row>
    <row r="556" customFormat="false" ht="12.75" hidden="false" customHeight="false" outlineLevel="0" collapsed="false">
      <c r="D556" s="110"/>
    </row>
    <row r="557" customFormat="false" ht="12.75" hidden="false" customHeight="false" outlineLevel="0" collapsed="false">
      <c r="D557" s="110"/>
    </row>
    <row r="558" customFormat="false" ht="12.75" hidden="false" customHeight="false" outlineLevel="0" collapsed="false">
      <c r="D558" s="110"/>
    </row>
    <row r="559" customFormat="false" ht="12.75" hidden="false" customHeight="false" outlineLevel="0" collapsed="false">
      <c r="D559" s="110"/>
    </row>
    <row r="560" customFormat="false" ht="12.75" hidden="false" customHeight="false" outlineLevel="0" collapsed="false">
      <c r="D560" s="110"/>
    </row>
    <row r="561" customFormat="false" ht="12.75" hidden="false" customHeight="false" outlineLevel="0" collapsed="false">
      <c r="D561" s="110"/>
    </row>
    <row r="562" customFormat="false" ht="12.75" hidden="false" customHeight="false" outlineLevel="0" collapsed="false">
      <c r="D562" s="110"/>
    </row>
    <row r="563" customFormat="false" ht="12.75" hidden="false" customHeight="false" outlineLevel="0" collapsed="false">
      <c r="D563" s="110"/>
    </row>
    <row r="564" customFormat="false" ht="12.75" hidden="false" customHeight="false" outlineLevel="0" collapsed="false">
      <c r="D564" s="110"/>
    </row>
    <row r="565" customFormat="false" ht="12.75" hidden="false" customHeight="false" outlineLevel="0" collapsed="false">
      <c r="D565" s="110"/>
    </row>
    <row r="566" customFormat="false" ht="12.75" hidden="false" customHeight="false" outlineLevel="0" collapsed="false">
      <c r="D566" s="110"/>
    </row>
    <row r="567" customFormat="false" ht="12.75" hidden="false" customHeight="false" outlineLevel="0" collapsed="false">
      <c r="D567" s="110"/>
    </row>
    <row r="568" customFormat="false" ht="12.75" hidden="false" customHeight="false" outlineLevel="0" collapsed="false">
      <c r="D568" s="110"/>
    </row>
    <row r="569" customFormat="false" ht="12.75" hidden="false" customHeight="false" outlineLevel="0" collapsed="false">
      <c r="D569" s="110"/>
    </row>
    <row r="570" customFormat="false" ht="12.75" hidden="false" customHeight="false" outlineLevel="0" collapsed="false">
      <c r="D570" s="110"/>
    </row>
    <row r="571" customFormat="false" ht="12.75" hidden="false" customHeight="false" outlineLevel="0" collapsed="false">
      <c r="D571" s="110"/>
    </row>
    <row r="572" customFormat="false" ht="12.75" hidden="false" customHeight="false" outlineLevel="0" collapsed="false">
      <c r="D572" s="110"/>
    </row>
    <row r="573" customFormat="false" ht="12.75" hidden="false" customHeight="false" outlineLevel="0" collapsed="false">
      <c r="D573" s="110"/>
    </row>
    <row r="574" customFormat="false" ht="12.75" hidden="false" customHeight="false" outlineLevel="0" collapsed="false">
      <c r="D574" s="110"/>
    </row>
    <row r="575" customFormat="false" ht="12.75" hidden="false" customHeight="false" outlineLevel="0" collapsed="false">
      <c r="D575" s="110"/>
    </row>
    <row r="576" customFormat="false" ht="12.75" hidden="false" customHeight="false" outlineLevel="0" collapsed="false">
      <c r="D576" s="110"/>
    </row>
    <row r="577" customFormat="false" ht="12.75" hidden="false" customHeight="false" outlineLevel="0" collapsed="false">
      <c r="D577" s="110"/>
    </row>
    <row r="578" customFormat="false" ht="12.75" hidden="false" customHeight="false" outlineLevel="0" collapsed="false">
      <c r="D578" s="110"/>
    </row>
    <row r="579" customFormat="false" ht="12.75" hidden="false" customHeight="false" outlineLevel="0" collapsed="false">
      <c r="D579" s="110"/>
    </row>
    <row r="580" customFormat="false" ht="12.75" hidden="false" customHeight="false" outlineLevel="0" collapsed="false">
      <c r="D580" s="110"/>
    </row>
    <row r="581" customFormat="false" ht="12.75" hidden="false" customHeight="false" outlineLevel="0" collapsed="false">
      <c r="D581" s="110"/>
    </row>
    <row r="582" customFormat="false" ht="12.75" hidden="false" customHeight="false" outlineLevel="0" collapsed="false">
      <c r="D582" s="110"/>
    </row>
    <row r="583" customFormat="false" ht="12.75" hidden="false" customHeight="false" outlineLevel="0" collapsed="false">
      <c r="D583" s="110"/>
    </row>
    <row r="584" customFormat="false" ht="12.75" hidden="false" customHeight="false" outlineLevel="0" collapsed="false">
      <c r="D584" s="110"/>
    </row>
    <row r="585" customFormat="false" ht="12.75" hidden="false" customHeight="false" outlineLevel="0" collapsed="false">
      <c r="D585" s="110"/>
    </row>
    <row r="586" customFormat="false" ht="12.75" hidden="false" customHeight="false" outlineLevel="0" collapsed="false">
      <c r="D586" s="110"/>
    </row>
    <row r="587" customFormat="false" ht="12.75" hidden="false" customHeight="false" outlineLevel="0" collapsed="false">
      <c r="D587" s="110"/>
    </row>
    <row r="588" customFormat="false" ht="12.75" hidden="false" customHeight="false" outlineLevel="0" collapsed="false">
      <c r="D588" s="110"/>
    </row>
    <row r="589" customFormat="false" ht="12.75" hidden="false" customHeight="false" outlineLevel="0" collapsed="false">
      <c r="D589" s="110"/>
    </row>
    <row r="590" customFormat="false" ht="12.75" hidden="false" customHeight="false" outlineLevel="0" collapsed="false">
      <c r="D590" s="110"/>
    </row>
    <row r="591" customFormat="false" ht="12.75" hidden="false" customHeight="false" outlineLevel="0" collapsed="false">
      <c r="D591" s="110"/>
    </row>
    <row r="592" customFormat="false" ht="12.75" hidden="false" customHeight="false" outlineLevel="0" collapsed="false">
      <c r="D592" s="110"/>
    </row>
    <row r="593" customFormat="false" ht="12.75" hidden="false" customHeight="false" outlineLevel="0" collapsed="false">
      <c r="D593" s="110"/>
    </row>
    <row r="594" customFormat="false" ht="12.75" hidden="false" customHeight="false" outlineLevel="0" collapsed="false">
      <c r="D594" s="110"/>
    </row>
    <row r="595" customFormat="false" ht="12.75" hidden="false" customHeight="false" outlineLevel="0" collapsed="false">
      <c r="D595" s="110"/>
    </row>
    <row r="596" customFormat="false" ht="12.75" hidden="false" customHeight="false" outlineLevel="0" collapsed="false">
      <c r="D596" s="110"/>
    </row>
    <row r="597" customFormat="false" ht="12.75" hidden="false" customHeight="false" outlineLevel="0" collapsed="false">
      <c r="D597" s="110"/>
    </row>
    <row r="598" customFormat="false" ht="12.75" hidden="false" customHeight="false" outlineLevel="0" collapsed="false">
      <c r="D598" s="110"/>
    </row>
    <row r="599" customFormat="false" ht="12.75" hidden="false" customHeight="false" outlineLevel="0" collapsed="false">
      <c r="D599" s="110"/>
    </row>
    <row r="600" customFormat="false" ht="12.75" hidden="false" customHeight="false" outlineLevel="0" collapsed="false">
      <c r="D600" s="110"/>
    </row>
    <row r="601" customFormat="false" ht="12.75" hidden="false" customHeight="false" outlineLevel="0" collapsed="false">
      <c r="D601" s="110"/>
    </row>
    <row r="602" customFormat="false" ht="12.75" hidden="false" customHeight="false" outlineLevel="0" collapsed="false">
      <c r="D602" s="110"/>
    </row>
    <row r="603" customFormat="false" ht="12.75" hidden="false" customHeight="false" outlineLevel="0" collapsed="false">
      <c r="D603" s="110"/>
    </row>
    <row r="604" customFormat="false" ht="12.75" hidden="false" customHeight="false" outlineLevel="0" collapsed="false">
      <c r="D604" s="110"/>
    </row>
    <row r="605" customFormat="false" ht="12.75" hidden="false" customHeight="false" outlineLevel="0" collapsed="false">
      <c r="D605" s="110"/>
    </row>
    <row r="606" customFormat="false" ht="12.75" hidden="false" customHeight="false" outlineLevel="0" collapsed="false">
      <c r="D606" s="110"/>
    </row>
    <row r="607" customFormat="false" ht="12.75" hidden="false" customHeight="false" outlineLevel="0" collapsed="false">
      <c r="D607" s="110"/>
    </row>
    <row r="608" customFormat="false" ht="12.75" hidden="false" customHeight="false" outlineLevel="0" collapsed="false">
      <c r="D608" s="110"/>
    </row>
    <row r="609" customFormat="false" ht="12.75" hidden="false" customHeight="false" outlineLevel="0" collapsed="false">
      <c r="D609" s="110"/>
    </row>
    <row r="610" customFormat="false" ht="12.75" hidden="false" customHeight="false" outlineLevel="0" collapsed="false">
      <c r="D610" s="110"/>
    </row>
    <row r="611" customFormat="false" ht="12.75" hidden="false" customHeight="false" outlineLevel="0" collapsed="false">
      <c r="D611" s="110"/>
    </row>
    <row r="612" customFormat="false" ht="12.75" hidden="false" customHeight="false" outlineLevel="0" collapsed="false">
      <c r="D612" s="110"/>
    </row>
    <row r="613" customFormat="false" ht="12.75" hidden="false" customHeight="false" outlineLevel="0" collapsed="false">
      <c r="D613" s="110"/>
    </row>
    <row r="614" customFormat="false" ht="12.75" hidden="false" customHeight="false" outlineLevel="0" collapsed="false">
      <c r="D614" s="110"/>
    </row>
    <row r="615" customFormat="false" ht="12.75" hidden="false" customHeight="false" outlineLevel="0" collapsed="false">
      <c r="D615" s="110"/>
    </row>
    <row r="616" customFormat="false" ht="12.75" hidden="false" customHeight="false" outlineLevel="0" collapsed="false">
      <c r="D616" s="110"/>
    </row>
    <row r="617" customFormat="false" ht="12.75" hidden="false" customHeight="false" outlineLevel="0" collapsed="false">
      <c r="D617" s="110"/>
    </row>
    <row r="618" customFormat="false" ht="12.75" hidden="false" customHeight="false" outlineLevel="0" collapsed="false">
      <c r="D618" s="110"/>
    </row>
    <row r="619" customFormat="false" ht="12.75" hidden="false" customHeight="false" outlineLevel="0" collapsed="false">
      <c r="D619" s="110"/>
    </row>
    <row r="620" customFormat="false" ht="12.75" hidden="false" customHeight="false" outlineLevel="0" collapsed="false">
      <c r="D620" s="110"/>
    </row>
    <row r="621" customFormat="false" ht="12.75" hidden="false" customHeight="false" outlineLevel="0" collapsed="false">
      <c r="D621" s="110"/>
    </row>
    <row r="622" customFormat="false" ht="12.75" hidden="false" customHeight="false" outlineLevel="0" collapsed="false">
      <c r="D622" s="110"/>
    </row>
    <row r="623" customFormat="false" ht="12.75" hidden="false" customHeight="false" outlineLevel="0" collapsed="false">
      <c r="D623" s="110"/>
    </row>
    <row r="624" customFormat="false" ht="12.75" hidden="false" customHeight="false" outlineLevel="0" collapsed="false">
      <c r="D624" s="110"/>
    </row>
    <row r="625" customFormat="false" ht="12.75" hidden="false" customHeight="false" outlineLevel="0" collapsed="false">
      <c r="D625" s="110"/>
    </row>
    <row r="626" customFormat="false" ht="12.75" hidden="false" customHeight="false" outlineLevel="0" collapsed="false">
      <c r="D626" s="110"/>
    </row>
    <row r="627" customFormat="false" ht="12.75" hidden="false" customHeight="false" outlineLevel="0" collapsed="false">
      <c r="D627" s="110"/>
    </row>
    <row r="628" customFormat="false" ht="12.75" hidden="false" customHeight="false" outlineLevel="0" collapsed="false">
      <c r="D628" s="110"/>
    </row>
    <row r="629" customFormat="false" ht="12.75" hidden="false" customHeight="false" outlineLevel="0" collapsed="false">
      <c r="D629" s="110"/>
    </row>
    <row r="630" customFormat="false" ht="12.75" hidden="false" customHeight="false" outlineLevel="0" collapsed="false">
      <c r="D630" s="110"/>
    </row>
    <row r="631" customFormat="false" ht="12.75" hidden="false" customHeight="false" outlineLevel="0" collapsed="false">
      <c r="D631" s="110"/>
    </row>
    <row r="632" customFormat="false" ht="12.75" hidden="false" customHeight="false" outlineLevel="0" collapsed="false">
      <c r="D632" s="110"/>
    </row>
    <row r="633" customFormat="false" ht="12.75" hidden="false" customHeight="false" outlineLevel="0" collapsed="false">
      <c r="D633" s="110"/>
    </row>
    <row r="634" customFormat="false" ht="12.75" hidden="false" customHeight="false" outlineLevel="0" collapsed="false">
      <c r="D634" s="110"/>
    </row>
    <row r="635" customFormat="false" ht="12.75" hidden="false" customHeight="false" outlineLevel="0" collapsed="false">
      <c r="D635" s="110"/>
    </row>
    <row r="636" customFormat="false" ht="12.75" hidden="false" customHeight="false" outlineLevel="0" collapsed="false">
      <c r="D636" s="110"/>
    </row>
    <row r="637" customFormat="false" ht="12.75" hidden="false" customHeight="false" outlineLevel="0" collapsed="false">
      <c r="D637" s="110"/>
    </row>
    <row r="638" customFormat="false" ht="12.75" hidden="false" customHeight="false" outlineLevel="0" collapsed="false">
      <c r="D638" s="110"/>
    </row>
    <row r="639" customFormat="false" ht="12.75" hidden="false" customHeight="false" outlineLevel="0" collapsed="false">
      <c r="D639" s="110"/>
    </row>
    <row r="640" customFormat="false" ht="12.75" hidden="false" customHeight="false" outlineLevel="0" collapsed="false">
      <c r="D640" s="110"/>
    </row>
    <row r="641" customFormat="false" ht="12.75" hidden="false" customHeight="false" outlineLevel="0" collapsed="false">
      <c r="D641" s="110"/>
    </row>
    <row r="642" customFormat="false" ht="12.75" hidden="false" customHeight="false" outlineLevel="0" collapsed="false">
      <c r="D642" s="110"/>
    </row>
    <row r="643" customFormat="false" ht="12.75" hidden="false" customHeight="false" outlineLevel="0" collapsed="false">
      <c r="D643" s="110"/>
    </row>
    <row r="644" customFormat="false" ht="12.75" hidden="false" customHeight="false" outlineLevel="0" collapsed="false">
      <c r="D644" s="110"/>
    </row>
    <row r="645" customFormat="false" ht="12.75" hidden="false" customHeight="false" outlineLevel="0" collapsed="false">
      <c r="D645" s="110"/>
    </row>
    <row r="646" customFormat="false" ht="12.75" hidden="false" customHeight="false" outlineLevel="0" collapsed="false">
      <c r="D646" s="110"/>
    </row>
    <row r="647" customFormat="false" ht="12.75" hidden="false" customHeight="false" outlineLevel="0" collapsed="false">
      <c r="D647" s="110"/>
    </row>
    <row r="648" customFormat="false" ht="12.75" hidden="false" customHeight="false" outlineLevel="0" collapsed="false">
      <c r="D648" s="110"/>
    </row>
    <row r="649" customFormat="false" ht="12.75" hidden="false" customHeight="false" outlineLevel="0" collapsed="false">
      <c r="D649" s="110"/>
    </row>
    <row r="650" customFormat="false" ht="12.75" hidden="false" customHeight="false" outlineLevel="0" collapsed="false">
      <c r="D650" s="110"/>
    </row>
    <row r="651" customFormat="false" ht="12.75" hidden="false" customHeight="false" outlineLevel="0" collapsed="false">
      <c r="D651" s="110"/>
    </row>
    <row r="652" customFormat="false" ht="12.75" hidden="false" customHeight="false" outlineLevel="0" collapsed="false">
      <c r="D652" s="110"/>
    </row>
    <row r="653" customFormat="false" ht="12.75" hidden="false" customHeight="false" outlineLevel="0" collapsed="false">
      <c r="D653" s="110"/>
    </row>
    <row r="654" customFormat="false" ht="12.75" hidden="false" customHeight="false" outlineLevel="0" collapsed="false">
      <c r="D654" s="110"/>
    </row>
    <row r="655" customFormat="false" ht="12.75" hidden="false" customHeight="false" outlineLevel="0" collapsed="false">
      <c r="D655" s="110"/>
    </row>
    <row r="656" customFormat="false" ht="12.75" hidden="false" customHeight="false" outlineLevel="0" collapsed="false">
      <c r="D656" s="110"/>
    </row>
    <row r="657" customFormat="false" ht="12.75" hidden="false" customHeight="false" outlineLevel="0" collapsed="false">
      <c r="D657" s="110"/>
    </row>
    <row r="658" customFormat="false" ht="12.75" hidden="false" customHeight="false" outlineLevel="0" collapsed="false">
      <c r="D658" s="110"/>
    </row>
    <row r="659" customFormat="false" ht="12.75" hidden="false" customHeight="false" outlineLevel="0" collapsed="false">
      <c r="D659" s="110"/>
    </row>
    <row r="660" customFormat="false" ht="12.75" hidden="false" customHeight="false" outlineLevel="0" collapsed="false">
      <c r="D660" s="110"/>
    </row>
    <row r="661" customFormat="false" ht="12.75" hidden="false" customHeight="false" outlineLevel="0" collapsed="false">
      <c r="D661" s="110"/>
    </row>
    <row r="662" customFormat="false" ht="12.75" hidden="false" customHeight="false" outlineLevel="0" collapsed="false">
      <c r="D662" s="110"/>
    </row>
    <row r="663" customFormat="false" ht="12.75" hidden="false" customHeight="false" outlineLevel="0" collapsed="false">
      <c r="D663" s="110"/>
    </row>
    <row r="664" customFormat="false" ht="12.75" hidden="false" customHeight="false" outlineLevel="0" collapsed="false">
      <c r="D664" s="110"/>
    </row>
    <row r="665" customFormat="false" ht="12.75" hidden="false" customHeight="false" outlineLevel="0" collapsed="false">
      <c r="D665" s="110"/>
    </row>
    <row r="666" customFormat="false" ht="12.75" hidden="false" customHeight="false" outlineLevel="0" collapsed="false">
      <c r="D666" s="110"/>
    </row>
    <row r="667" customFormat="false" ht="12.75" hidden="false" customHeight="false" outlineLevel="0" collapsed="false">
      <c r="D667" s="110"/>
    </row>
    <row r="668" customFormat="false" ht="12.75" hidden="false" customHeight="false" outlineLevel="0" collapsed="false">
      <c r="D668" s="110"/>
    </row>
    <row r="669" customFormat="false" ht="12.75" hidden="false" customHeight="false" outlineLevel="0" collapsed="false">
      <c r="D669" s="110"/>
    </row>
    <row r="670" customFormat="false" ht="12.75" hidden="false" customHeight="false" outlineLevel="0" collapsed="false">
      <c r="D670" s="110"/>
    </row>
    <row r="671" customFormat="false" ht="12.75" hidden="false" customHeight="false" outlineLevel="0" collapsed="false">
      <c r="D671" s="110"/>
    </row>
    <row r="672" customFormat="false" ht="12.75" hidden="false" customHeight="false" outlineLevel="0" collapsed="false">
      <c r="D672" s="110"/>
    </row>
    <row r="673" customFormat="false" ht="12.75" hidden="false" customHeight="false" outlineLevel="0" collapsed="false">
      <c r="D673" s="110"/>
    </row>
    <row r="674" customFormat="false" ht="12.75" hidden="false" customHeight="false" outlineLevel="0" collapsed="false">
      <c r="D674" s="110"/>
    </row>
    <row r="675" customFormat="false" ht="12.75" hidden="false" customHeight="false" outlineLevel="0" collapsed="false">
      <c r="D675" s="110"/>
    </row>
    <row r="676" customFormat="false" ht="12.75" hidden="false" customHeight="false" outlineLevel="0" collapsed="false">
      <c r="D676" s="110"/>
    </row>
    <row r="677" customFormat="false" ht="12.75" hidden="false" customHeight="false" outlineLevel="0" collapsed="false">
      <c r="D677" s="110"/>
    </row>
    <row r="678" customFormat="false" ht="12.75" hidden="false" customHeight="false" outlineLevel="0" collapsed="false">
      <c r="D678" s="110"/>
    </row>
    <row r="679" customFormat="false" ht="12.75" hidden="false" customHeight="false" outlineLevel="0" collapsed="false">
      <c r="D679" s="110"/>
    </row>
    <row r="680" customFormat="false" ht="12.75" hidden="false" customHeight="false" outlineLevel="0" collapsed="false">
      <c r="D680" s="110"/>
    </row>
    <row r="681" customFormat="false" ht="12.75" hidden="false" customHeight="false" outlineLevel="0" collapsed="false">
      <c r="D681" s="110"/>
    </row>
    <row r="682" customFormat="false" ht="12.75" hidden="false" customHeight="false" outlineLevel="0" collapsed="false">
      <c r="D682" s="110"/>
    </row>
    <row r="683" customFormat="false" ht="12.75" hidden="false" customHeight="false" outlineLevel="0" collapsed="false">
      <c r="D683" s="110"/>
    </row>
    <row r="684" customFormat="false" ht="12.75" hidden="false" customHeight="false" outlineLevel="0" collapsed="false">
      <c r="D684" s="110"/>
    </row>
    <row r="685" customFormat="false" ht="12.75" hidden="false" customHeight="false" outlineLevel="0" collapsed="false">
      <c r="D685" s="110"/>
    </row>
    <row r="686" customFormat="false" ht="12.75" hidden="false" customHeight="false" outlineLevel="0" collapsed="false">
      <c r="D686" s="110"/>
    </row>
    <row r="687" customFormat="false" ht="12.75" hidden="false" customHeight="false" outlineLevel="0" collapsed="false">
      <c r="D687" s="110"/>
    </row>
    <row r="688" customFormat="false" ht="12.75" hidden="false" customHeight="false" outlineLevel="0" collapsed="false">
      <c r="D688" s="110"/>
    </row>
    <row r="689" customFormat="false" ht="12.75" hidden="false" customHeight="false" outlineLevel="0" collapsed="false">
      <c r="D689" s="110"/>
    </row>
    <row r="690" customFormat="false" ht="12.75" hidden="false" customHeight="false" outlineLevel="0" collapsed="false">
      <c r="D690" s="110"/>
    </row>
    <row r="691" customFormat="false" ht="12.75" hidden="false" customHeight="false" outlineLevel="0" collapsed="false">
      <c r="D691" s="110"/>
    </row>
    <row r="692" customFormat="false" ht="12.75" hidden="false" customHeight="false" outlineLevel="0" collapsed="false">
      <c r="D692" s="110"/>
    </row>
    <row r="693" customFormat="false" ht="12.75" hidden="false" customHeight="false" outlineLevel="0" collapsed="false">
      <c r="D693" s="110"/>
    </row>
    <row r="694" customFormat="false" ht="12.75" hidden="false" customHeight="false" outlineLevel="0" collapsed="false">
      <c r="D694" s="110"/>
    </row>
    <row r="695" customFormat="false" ht="12.75" hidden="false" customHeight="false" outlineLevel="0" collapsed="false">
      <c r="D695" s="110"/>
    </row>
    <row r="696" customFormat="false" ht="12.75" hidden="false" customHeight="false" outlineLevel="0" collapsed="false">
      <c r="D696" s="110"/>
    </row>
    <row r="697" customFormat="false" ht="12.75" hidden="false" customHeight="false" outlineLevel="0" collapsed="false">
      <c r="D697" s="110"/>
    </row>
    <row r="698" customFormat="false" ht="12.75" hidden="false" customHeight="false" outlineLevel="0" collapsed="false">
      <c r="D698" s="110"/>
    </row>
    <row r="699" customFormat="false" ht="12.75" hidden="false" customHeight="false" outlineLevel="0" collapsed="false">
      <c r="D699" s="110"/>
    </row>
    <row r="700" customFormat="false" ht="12.75" hidden="false" customHeight="false" outlineLevel="0" collapsed="false">
      <c r="D700" s="110"/>
    </row>
    <row r="701" customFormat="false" ht="12.75" hidden="false" customHeight="false" outlineLevel="0" collapsed="false">
      <c r="D701" s="110"/>
    </row>
    <row r="702" customFormat="false" ht="12.75" hidden="false" customHeight="false" outlineLevel="0" collapsed="false">
      <c r="D702" s="110"/>
    </row>
    <row r="703" customFormat="false" ht="12.75" hidden="false" customHeight="false" outlineLevel="0" collapsed="false">
      <c r="D703" s="110"/>
    </row>
    <row r="704" customFormat="false" ht="12.75" hidden="false" customHeight="false" outlineLevel="0" collapsed="false">
      <c r="D704" s="110"/>
    </row>
    <row r="705" customFormat="false" ht="12.75" hidden="false" customHeight="false" outlineLevel="0" collapsed="false">
      <c r="D705" s="110"/>
    </row>
    <row r="706" customFormat="false" ht="12.75" hidden="false" customHeight="false" outlineLevel="0" collapsed="false">
      <c r="D706" s="110"/>
    </row>
    <row r="707" customFormat="false" ht="12.75" hidden="false" customHeight="false" outlineLevel="0" collapsed="false">
      <c r="D707" s="110"/>
    </row>
    <row r="708" customFormat="false" ht="12.75" hidden="false" customHeight="false" outlineLevel="0" collapsed="false">
      <c r="D708" s="110"/>
    </row>
    <row r="709" customFormat="false" ht="12.75" hidden="false" customHeight="false" outlineLevel="0" collapsed="false">
      <c r="D709" s="110"/>
    </row>
    <row r="710" customFormat="false" ht="12.75" hidden="false" customHeight="false" outlineLevel="0" collapsed="false">
      <c r="D710" s="110"/>
    </row>
    <row r="711" customFormat="false" ht="12.75" hidden="false" customHeight="false" outlineLevel="0" collapsed="false">
      <c r="D711" s="110"/>
    </row>
    <row r="712" customFormat="false" ht="12.75" hidden="false" customHeight="false" outlineLevel="0" collapsed="false">
      <c r="D712" s="110"/>
    </row>
    <row r="713" customFormat="false" ht="12.75" hidden="false" customHeight="false" outlineLevel="0" collapsed="false">
      <c r="D713" s="110"/>
    </row>
    <row r="714" customFormat="false" ht="12.75" hidden="false" customHeight="false" outlineLevel="0" collapsed="false">
      <c r="D714" s="110"/>
    </row>
    <row r="715" customFormat="false" ht="12.75" hidden="false" customHeight="false" outlineLevel="0" collapsed="false">
      <c r="D715" s="110"/>
    </row>
    <row r="716" customFormat="false" ht="12.75" hidden="false" customHeight="false" outlineLevel="0" collapsed="false">
      <c r="D716" s="110"/>
    </row>
    <row r="717" customFormat="false" ht="12.75" hidden="false" customHeight="false" outlineLevel="0" collapsed="false">
      <c r="D717" s="110"/>
    </row>
    <row r="718" customFormat="false" ht="12.75" hidden="false" customHeight="false" outlineLevel="0" collapsed="false">
      <c r="D718" s="110"/>
    </row>
    <row r="719" customFormat="false" ht="12.75" hidden="false" customHeight="false" outlineLevel="0" collapsed="false">
      <c r="D719" s="110"/>
    </row>
    <row r="720" customFormat="false" ht="12.75" hidden="false" customHeight="false" outlineLevel="0" collapsed="false">
      <c r="D720" s="110"/>
    </row>
    <row r="721" customFormat="false" ht="12.75" hidden="false" customHeight="false" outlineLevel="0" collapsed="false">
      <c r="D721" s="110"/>
    </row>
    <row r="722" customFormat="false" ht="12.75" hidden="false" customHeight="false" outlineLevel="0" collapsed="false">
      <c r="D722" s="110"/>
    </row>
    <row r="723" customFormat="false" ht="12.75" hidden="false" customHeight="false" outlineLevel="0" collapsed="false">
      <c r="D723" s="110"/>
    </row>
    <row r="724" customFormat="false" ht="12.75" hidden="false" customHeight="false" outlineLevel="0" collapsed="false">
      <c r="D724" s="110"/>
    </row>
    <row r="725" customFormat="false" ht="12.75" hidden="false" customHeight="false" outlineLevel="0" collapsed="false">
      <c r="D725" s="110"/>
    </row>
    <row r="726" customFormat="false" ht="12.75" hidden="false" customHeight="false" outlineLevel="0" collapsed="false">
      <c r="D726" s="110"/>
    </row>
    <row r="727" customFormat="false" ht="12.75" hidden="false" customHeight="false" outlineLevel="0" collapsed="false">
      <c r="D727" s="110"/>
    </row>
    <row r="728" customFormat="false" ht="12.75" hidden="false" customHeight="false" outlineLevel="0" collapsed="false">
      <c r="D728" s="110"/>
    </row>
    <row r="729" customFormat="false" ht="12.75" hidden="false" customHeight="false" outlineLevel="0" collapsed="false">
      <c r="D729" s="110"/>
    </row>
    <row r="730" customFormat="false" ht="12.75" hidden="false" customHeight="false" outlineLevel="0" collapsed="false">
      <c r="D730" s="110"/>
    </row>
    <row r="731" customFormat="false" ht="12.75" hidden="false" customHeight="false" outlineLevel="0" collapsed="false">
      <c r="D731" s="110"/>
    </row>
    <row r="732" customFormat="false" ht="12.75" hidden="false" customHeight="false" outlineLevel="0" collapsed="false">
      <c r="D732" s="110"/>
    </row>
    <row r="733" customFormat="false" ht="12.75" hidden="false" customHeight="false" outlineLevel="0" collapsed="false">
      <c r="D733" s="110"/>
    </row>
    <row r="734" customFormat="false" ht="12.75" hidden="false" customHeight="false" outlineLevel="0" collapsed="false">
      <c r="D734" s="110"/>
    </row>
    <row r="735" customFormat="false" ht="12.75" hidden="false" customHeight="false" outlineLevel="0" collapsed="false">
      <c r="D735" s="110"/>
    </row>
    <row r="736" customFormat="false" ht="12.75" hidden="false" customHeight="false" outlineLevel="0" collapsed="false">
      <c r="D736" s="110"/>
    </row>
    <row r="737" customFormat="false" ht="12.75" hidden="false" customHeight="false" outlineLevel="0" collapsed="false">
      <c r="D737" s="110"/>
    </row>
    <row r="738" customFormat="false" ht="12.75" hidden="false" customHeight="false" outlineLevel="0" collapsed="false">
      <c r="D738" s="110"/>
    </row>
    <row r="739" customFormat="false" ht="12.75" hidden="false" customHeight="false" outlineLevel="0" collapsed="false">
      <c r="D739" s="110"/>
    </row>
    <row r="740" customFormat="false" ht="12.75" hidden="false" customHeight="false" outlineLevel="0" collapsed="false">
      <c r="D740" s="110"/>
    </row>
    <row r="741" customFormat="false" ht="12.75" hidden="false" customHeight="false" outlineLevel="0" collapsed="false">
      <c r="D741" s="110"/>
    </row>
    <row r="742" customFormat="false" ht="12.75" hidden="false" customHeight="false" outlineLevel="0" collapsed="false">
      <c r="D742" s="110"/>
    </row>
    <row r="743" customFormat="false" ht="12.75" hidden="false" customHeight="false" outlineLevel="0" collapsed="false">
      <c r="D743" s="110"/>
    </row>
    <row r="744" customFormat="false" ht="12.75" hidden="false" customHeight="false" outlineLevel="0" collapsed="false">
      <c r="D744" s="110"/>
    </row>
    <row r="745" customFormat="false" ht="12.75" hidden="false" customHeight="false" outlineLevel="0" collapsed="false">
      <c r="D745" s="110"/>
    </row>
    <row r="746" customFormat="false" ht="12.75" hidden="false" customHeight="false" outlineLevel="0" collapsed="false">
      <c r="D746" s="110"/>
    </row>
    <row r="747" customFormat="false" ht="12.75" hidden="false" customHeight="false" outlineLevel="0" collapsed="false">
      <c r="D747" s="110"/>
    </row>
    <row r="748" customFormat="false" ht="12.75" hidden="false" customHeight="false" outlineLevel="0" collapsed="false">
      <c r="D748" s="110"/>
    </row>
    <row r="749" customFormat="false" ht="12.75" hidden="false" customHeight="false" outlineLevel="0" collapsed="false">
      <c r="D749" s="110"/>
    </row>
    <row r="750" customFormat="false" ht="12.75" hidden="false" customHeight="false" outlineLevel="0" collapsed="false">
      <c r="D750" s="110"/>
    </row>
    <row r="751" customFormat="false" ht="12.75" hidden="false" customHeight="false" outlineLevel="0" collapsed="false">
      <c r="D751" s="110"/>
    </row>
    <row r="752" customFormat="false" ht="12.75" hidden="false" customHeight="false" outlineLevel="0" collapsed="false">
      <c r="D752" s="110"/>
    </row>
    <row r="753" customFormat="false" ht="12.75" hidden="false" customHeight="false" outlineLevel="0" collapsed="false">
      <c r="D753" s="110"/>
    </row>
    <row r="754" customFormat="false" ht="12.75" hidden="false" customHeight="false" outlineLevel="0" collapsed="false">
      <c r="D754" s="110"/>
    </row>
    <row r="755" customFormat="false" ht="12.75" hidden="false" customHeight="false" outlineLevel="0" collapsed="false">
      <c r="D755" s="110"/>
    </row>
    <row r="756" customFormat="false" ht="12.75" hidden="false" customHeight="false" outlineLevel="0" collapsed="false">
      <c r="D756" s="110"/>
    </row>
    <row r="757" customFormat="false" ht="12.75" hidden="false" customHeight="false" outlineLevel="0" collapsed="false">
      <c r="D757" s="110"/>
    </row>
    <row r="758" customFormat="false" ht="12.75" hidden="false" customHeight="false" outlineLevel="0" collapsed="false">
      <c r="D758" s="110"/>
    </row>
    <row r="759" customFormat="false" ht="12.75" hidden="false" customHeight="false" outlineLevel="0" collapsed="false">
      <c r="D759" s="110"/>
    </row>
    <row r="760" customFormat="false" ht="12.75" hidden="false" customHeight="false" outlineLevel="0" collapsed="false">
      <c r="D760" s="110"/>
    </row>
    <row r="761" customFormat="false" ht="12.75" hidden="false" customHeight="false" outlineLevel="0" collapsed="false">
      <c r="D761" s="110"/>
    </row>
    <row r="762" customFormat="false" ht="12.75" hidden="false" customHeight="false" outlineLevel="0" collapsed="false">
      <c r="D762" s="110"/>
    </row>
    <row r="763" customFormat="false" ht="12.75" hidden="false" customHeight="false" outlineLevel="0" collapsed="false">
      <c r="D763" s="110"/>
    </row>
    <row r="764" customFormat="false" ht="12.75" hidden="false" customHeight="false" outlineLevel="0" collapsed="false">
      <c r="D764" s="110"/>
    </row>
    <row r="765" customFormat="false" ht="12.75" hidden="false" customHeight="false" outlineLevel="0" collapsed="false">
      <c r="D765" s="110"/>
    </row>
    <row r="766" customFormat="false" ht="12.75" hidden="false" customHeight="false" outlineLevel="0" collapsed="false">
      <c r="D766" s="110"/>
    </row>
    <row r="767" customFormat="false" ht="12.75" hidden="false" customHeight="false" outlineLevel="0" collapsed="false">
      <c r="D767" s="110"/>
    </row>
    <row r="768" customFormat="false" ht="12.75" hidden="false" customHeight="false" outlineLevel="0" collapsed="false">
      <c r="D768" s="110"/>
    </row>
    <row r="769" customFormat="false" ht="12.75" hidden="false" customHeight="false" outlineLevel="0" collapsed="false">
      <c r="D769" s="110"/>
    </row>
    <row r="770" customFormat="false" ht="12.75" hidden="false" customHeight="false" outlineLevel="0" collapsed="false">
      <c r="D770" s="110"/>
    </row>
    <row r="771" customFormat="false" ht="12.75" hidden="false" customHeight="false" outlineLevel="0" collapsed="false">
      <c r="D771" s="110"/>
    </row>
    <row r="772" customFormat="false" ht="12.75" hidden="false" customHeight="false" outlineLevel="0" collapsed="false">
      <c r="D772" s="110"/>
    </row>
    <row r="773" customFormat="false" ht="12.75" hidden="false" customHeight="false" outlineLevel="0" collapsed="false">
      <c r="D773" s="110"/>
    </row>
    <row r="774" customFormat="false" ht="12.75" hidden="false" customHeight="false" outlineLevel="0" collapsed="false">
      <c r="D774" s="110"/>
    </row>
    <row r="775" customFormat="false" ht="12.75" hidden="false" customHeight="false" outlineLevel="0" collapsed="false">
      <c r="D775" s="110"/>
    </row>
    <row r="776" customFormat="false" ht="12.75" hidden="false" customHeight="false" outlineLevel="0" collapsed="false">
      <c r="D776" s="110"/>
    </row>
    <row r="777" customFormat="false" ht="12.75" hidden="false" customHeight="false" outlineLevel="0" collapsed="false">
      <c r="D777" s="110"/>
    </row>
    <row r="778" customFormat="false" ht="12.75" hidden="false" customHeight="false" outlineLevel="0" collapsed="false">
      <c r="D778" s="110"/>
    </row>
    <row r="779" customFormat="false" ht="12.75" hidden="false" customHeight="false" outlineLevel="0" collapsed="false">
      <c r="D779" s="110"/>
    </row>
    <row r="780" customFormat="false" ht="12.75" hidden="false" customHeight="false" outlineLevel="0" collapsed="false">
      <c r="D780" s="110"/>
    </row>
    <row r="781" customFormat="false" ht="12.75" hidden="false" customHeight="false" outlineLevel="0" collapsed="false">
      <c r="D781" s="110"/>
    </row>
    <row r="782" customFormat="false" ht="12.75" hidden="false" customHeight="false" outlineLevel="0" collapsed="false">
      <c r="D782" s="110"/>
    </row>
    <row r="783" customFormat="false" ht="12.75" hidden="false" customHeight="false" outlineLevel="0" collapsed="false">
      <c r="D783" s="110"/>
    </row>
    <row r="784" customFormat="false" ht="12.75" hidden="false" customHeight="false" outlineLevel="0" collapsed="false">
      <c r="D784" s="110"/>
    </row>
    <row r="785" customFormat="false" ht="12.75" hidden="false" customHeight="false" outlineLevel="0" collapsed="false">
      <c r="D785" s="110"/>
    </row>
    <row r="786" customFormat="false" ht="12.75" hidden="false" customHeight="false" outlineLevel="0" collapsed="false">
      <c r="D786" s="110"/>
    </row>
    <row r="787" customFormat="false" ht="12.75" hidden="false" customHeight="false" outlineLevel="0" collapsed="false">
      <c r="D787" s="110"/>
    </row>
    <row r="788" customFormat="false" ht="12.75" hidden="false" customHeight="false" outlineLevel="0" collapsed="false">
      <c r="D788" s="110"/>
    </row>
    <row r="789" customFormat="false" ht="12.75" hidden="false" customHeight="false" outlineLevel="0" collapsed="false">
      <c r="D789" s="110"/>
    </row>
    <row r="790" customFormat="false" ht="12.75" hidden="false" customHeight="false" outlineLevel="0" collapsed="false">
      <c r="D790" s="110"/>
    </row>
    <row r="791" customFormat="false" ht="12.75" hidden="false" customHeight="false" outlineLevel="0" collapsed="false">
      <c r="D791" s="110"/>
    </row>
    <row r="792" customFormat="false" ht="12.75" hidden="false" customHeight="false" outlineLevel="0" collapsed="false">
      <c r="D792" s="110"/>
    </row>
    <row r="793" customFormat="false" ht="12.75" hidden="false" customHeight="false" outlineLevel="0" collapsed="false">
      <c r="D793" s="110"/>
    </row>
    <row r="794" customFormat="false" ht="12.75" hidden="false" customHeight="false" outlineLevel="0" collapsed="false">
      <c r="D794" s="110"/>
    </row>
    <row r="795" customFormat="false" ht="12.75" hidden="false" customHeight="false" outlineLevel="0" collapsed="false">
      <c r="D795" s="110"/>
    </row>
    <row r="796" customFormat="false" ht="12.75" hidden="false" customHeight="false" outlineLevel="0" collapsed="false">
      <c r="D796" s="110"/>
    </row>
    <row r="797" customFormat="false" ht="12.75" hidden="false" customHeight="false" outlineLevel="0" collapsed="false">
      <c r="D797" s="110"/>
    </row>
    <row r="798" customFormat="false" ht="12.75" hidden="false" customHeight="false" outlineLevel="0" collapsed="false">
      <c r="D798" s="110"/>
    </row>
    <row r="799" customFormat="false" ht="12.75" hidden="false" customHeight="false" outlineLevel="0" collapsed="false">
      <c r="D799" s="110"/>
    </row>
    <row r="800" customFormat="false" ht="12.75" hidden="false" customHeight="false" outlineLevel="0" collapsed="false">
      <c r="D800" s="110"/>
    </row>
    <row r="801" customFormat="false" ht="12.75" hidden="false" customHeight="false" outlineLevel="0" collapsed="false">
      <c r="D801" s="110"/>
    </row>
    <row r="802" customFormat="false" ht="12.75" hidden="false" customHeight="false" outlineLevel="0" collapsed="false">
      <c r="D802" s="110"/>
    </row>
    <row r="803" customFormat="false" ht="12.75" hidden="false" customHeight="false" outlineLevel="0" collapsed="false">
      <c r="D803" s="110"/>
    </row>
    <row r="804" customFormat="false" ht="12.75" hidden="false" customHeight="false" outlineLevel="0" collapsed="false">
      <c r="D804" s="110"/>
    </row>
    <row r="805" customFormat="false" ht="12.75" hidden="false" customHeight="false" outlineLevel="0" collapsed="false">
      <c r="D805" s="110"/>
    </row>
    <row r="806" customFormat="false" ht="12.75" hidden="false" customHeight="false" outlineLevel="0" collapsed="false">
      <c r="D806" s="110"/>
    </row>
    <row r="807" customFormat="false" ht="12.75" hidden="false" customHeight="false" outlineLevel="0" collapsed="false">
      <c r="D807" s="110"/>
    </row>
    <row r="808" customFormat="false" ht="12.75" hidden="false" customHeight="false" outlineLevel="0" collapsed="false">
      <c r="D808" s="110"/>
    </row>
    <row r="809" customFormat="false" ht="12.75" hidden="false" customHeight="false" outlineLevel="0" collapsed="false">
      <c r="D809" s="110"/>
    </row>
    <row r="810" customFormat="false" ht="12.75" hidden="false" customHeight="false" outlineLevel="0" collapsed="false">
      <c r="D810" s="110"/>
    </row>
    <row r="811" customFormat="false" ht="12.75" hidden="false" customHeight="false" outlineLevel="0" collapsed="false">
      <c r="D811" s="110"/>
    </row>
    <row r="812" customFormat="false" ht="12.75" hidden="false" customHeight="false" outlineLevel="0" collapsed="false">
      <c r="D812" s="110"/>
    </row>
    <row r="813" customFormat="false" ht="12.75" hidden="false" customHeight="false" outlineLevel="0" collapsed="false">
      <c r="D813" s="110"/>
    </row>
    <row r="814" customFormat="false" ht="12.75" hidden="false" customHeight="false" outlineLevel="0" collapsed="false">
      <c r="D814" s="110"/>
    </row>
    <row r="815" customFormat="false" ht="12.75" hidden="false" customHeight="false" outlineLevel="0" collapsed="false">
      <c r="D815" s="110"/>
    </row>
    <row r="816" customFormat="false" ht="12.75" hidden="false" customHeight="false" outlineLevel="0" collapsed="false">
      <c r="D816" s="110"/>
    </row>
    <row r="817" customFormat="false" ht="12.75" hidden="false" customHeight="false" outlineLevel="0" collapsed="false">
      <c r="D817" s="110"/>
    </row>
    <row r="818" customFormat="false" ht="12.75" hidden="false" customHeight="false" outlineLevel="0" collapsed="false">
      <c r="D818" s="110"/>
    </row>
    <row r="819" customFormat="false" ht="12.75" hidden="false" customHeight="false" outlineLevel="0" collapsed="false">
      <c r="D819" s="110"/>
    </row>
    <row r="820" customFormat="false" ht="12.75" hidden="false" customHeight="false" outlineLevel="0" collapsed="false">
      <c r="D820" s="110"/>
    </row>
    <row r="821" customFormat="false" ht="12.75" hidden="false" customHeight="false" outlineLevel="0" collapsed="false">
      <c r="D821" s="110"/>
    </row>
    <row r="822" customFormat="false" ht="12.75" hidden="false" customHeight="false" outlineLevel="0" collapsed="false">
      <c r="D822" s="110"/>
    </row>
    <row r="823" customFormat="false" ht="12.75" hidden="false" customHeight="false" outlineLevel="0" collapsed="false">
      <c r="D823" s="110"/>
    </row>
    <row r="824" customFormat="false" ht="12.75" hidden="false" customHeight="false" outlineLevel="0" collapsed="false">
      <c r="D824" s="110"/>
    </row>
    <row r="825" customFormat="false" ht="12.75" hidden="false" customHeight="false" outlineLevel="0" collapsed="false">
      <c r="D825" s="110"/>
    </row>
    <row r="826" customFormat="false" ht="12.75" hidden="false" customHeight="false" outlineLevel="0" collapsed="false">
      <c r="D826" s="110"/>
    </row>
    <row r="827" customFormat="false" ht="12.75" hidden="false" customHeight="false" outlineLevel="0" collapsed="false">
      <c r="D827" s="110"/>
    </row>
    <row r="828" customFormat="false" ht="12.75" hidden="false" customHeight="false" outlineLevel="0" collapsed="false">
      <c r="D828" s="110"/>
    </row>
    <row r="829" customFormat="false" ht="12.75" hidden="false" customHeight="false" outlineLevel="0" collapsed="false">
      <c r="D829" s="110"/>
    </row>
    <row r="830" customFormat="false" ht="12.75" hidden="false" customHeight="false" outlineLevel="0" collapsed="false">
      <c r="D830" s="110"/>
    </row>
    <row r="831" customFormat="false" ht="12.75" hidden="false" customHeight="false" outlineLevel="0" collapsed="false">
      <c r="D831" s="110"/>
    </row>
    <row r="832" customFormat="false" ht="12.75" hidden="false" customHeight="false" outlineLevel="0" collapsed="false">
      <c r="D832" s="110"/>
    </row>
    <row r="833" customFormat="false" ht="12.75" hidden="false" customHeight="false" outlineLevel="0" collapsed="false">
      <c r="D833" s="110"/>
    </row>
    <row r="834" customFormat="false" ht="12.75" hidden="false" customHeight="false" outlineLevel="0" collapsed="false">
      <c r="D834" s="110"/>
    </row>
    <row r="835" customFormat="false" ht="12.75" hidden="false" customHeight="false" outlineLevel="0" collapsed="false">
      <c r="D835" s="110"/>
    </row>
    <row r="836" customFormat="false" ht="12.75" hidden="false" customHeight="false" outlineLevel="0" collapsed="false">
      <c r="D836" s="110"/>
    </row>
    <row r="837" customFormat="false" ht="12.75" hidden="false" customHeight="false" outlineLevel="0" collapsed="false">
      <c r="D837" s="110"/>
    </row>
    <row r="838" customFormat="false" ht="12.75" hidden="false" customHeight="false" outlineLevel="0" collapsed="false">
      <c r="D838" s="110"/>
    </row>
    <row r="839" customFormat="false" ht="12.75" hidden="false" customHeight="false" outlineLevel="0" collapsed="false">
      <c r="D839" s="110"/>
    </row>
    <row r="840" customFormat="false" ht="12.75" hidden="false" customHeight="false" outlineLevel="0" collapsed="false">
      <c r="D840" s="110"/>
    </row>
    <row r="841" customFormat="false" ht="12.75" hidden="false" customHeight="false" outlineLevel="0" collapsed="false">
      <c r="D841" s="110"/>
    </row>
    <row r="842" customFormat="false" ht="12.75" hidden="false" customHeight="false" outlineLevel="0" collapsed="false">
      <c r="D842" s="110"/>
    </row>
    <row r="843" customFormat="false" ht="12.75" hidden="false" customHeight="false" outlineLevel="0" collapsed="false">
      <c r="D843" s="110"/>
    </row>
    <row r="844" customFormat="false" ht="12.75" hidden="false" customHeight="false" outlineLevel="0" collapsed="false">
      <c r="D844" s="110"/>
    </row>
    <row r="845" customFormat="false" ht="12.75" hidden="false" customHeight="false" outlineLevel="0" collapsed="false">
      <c r="D845" s="110"/>
    </row>
    <row r="846" customFormat="false" ht="12.75" hidden="false" customHeight="false" outlineLevel="0" collapsed="false">
      <c r="D846" s="110"/>
    </row>
    <row r="847" customFormat="false" ht="12.75" hidden="false" customHeight="false" outlineLevel="0" collapsed="false">
      <c r="D847" s="110"/>
    </row>
    <row r="848" customFormat="false" ht="12.75" hidden="false" customHeight="false" outlineLevel="0" collapsed="false">
      <c r="D848" s="110"/>
    </row>
    <row r="849" customFormat="false" ht="12.75" hidden="false" customHeight="false" outlineLevel="0" collapsed="false">
      <c r="D849" s="110"/>
    </row>
    <row r="850" customFormat="false" ht="12.75" hidden="false" customHeight="false" outlineLevel="0" collapsed="false">
      <c r="D850" s="110"/>
    </row>
    <row r="851" customFormat="false" ht="12.75" hidden="false" customHeight="false" outlineLevel="0" collapsed="false">
      <c r="D851" s="110"/>
    </row>
    <row r="852" customFormat="false" ht="12.75" hidden="false" customHeight="false" outlineLevel="0" collapsed="false">
      <c r="D852" s="110"/>
    </row>
    <row r="853" customFormat="false" ht="12.75" hidden="false" customHeight="false" outlineLevel="0" collapsed="false">
      <c r="D853" s="110"/>
    </row>
    <row r="854" customFormat="false" ht="12.75" hidden="false" customHeight="false" outlineLevel="0" collapsed="false">
      <c r="D854" s="110"/>
    </row>
    <row r="855" customFormat="false" ht="12.75" hidden="false" customHeight="false" outlineLevel="0" collapsed="false">
      <c r="D855" s="110"/>
    </row>
    <row r="856" customFormat="false" ht="12.75" hidden="false" customHeight="false" outlineLevel="0" collapsed="false">
      <c r="D856" s="110"/>
    </row>
    <row r="857" customFormat="false" ht="12.75" hidden="false" customHeight="false" outlineLevel="0" collapsed="false">
      <c r="D857" s="110"/>
    </row>
    <row r="858" customFormat="false" ht="12.75" hidden="false" customHeight="false" outlineLevel="0" collapsed="false">
      <c r="D858" s="110"/>
    </row>
    <row r="859" customFormat="false" ht="12.75" hidden="false" customHeight="false" outlineLevel="0" collapsed="false">
      <c r="D859" s="110"/>
    </row>
    <row r="860" customFormat="false" ht="12.75" hidden="false" customHeight="false" outlineLevel="0" collapsed="false">
      <c r="D860" s="110"/>
    </row>
    <row r="861" customFormat="false" ht="12.75" hidden="false" customHeight="false" outlineLevel="0" collapsed="false">
      <c r="D861" s="110"/>
    </row>
    <row r="862" customFormat="false" ht="12.75" hidden="false" customHeight="false" outlineLevel="0" collapsed="false">
      <c r="D862" s="110"/>
    </row>
    <row r="863" customFormat="false" ht="12.75" hidden="false" customHeight="false" outlineLevel="0" collapsed="false">
      <c r="D863" s="110"/>
    </row>
    <row r="864" customFormat="false" ht="12.75" hidden="false" customHeight="false" outlineLevel="0" collapsed="false">
      <c r="D864" s="110"/>
    </row>
    <row r="865" customFormat="false" ht="12.75" hidden="false" customHeight="false" outlineLevel="0" collapsed="false">
      <c r="D865" s="110"/>
    </row>
    <row r="866" customFormat="false" ht="12.75" hidden="false" customHeight="false" outlineLevel="0" collapsed="false">
      <c r="D866" s="110"/>
    </row>
    <row r="867" customFormat="false" ht="12.75" hidden="false" customHeight="false" outlineLevel="0" collapsed="false">
      <c r="D867" s="110"/>
    </row>
    <row r="868" customFormat="false" ht="12.75" hidden="false" customHeight="false" outlineLevel="0" collapsed="false">
      <c r="D868" s="110"/>
    </row>
    <row r="869" customFormat="false" ht="12.75" hidden="false" customHeight="false" outlineLevel="0" collapsed="false">
      <c r="D869" s="110"/>
    </row>
    <row r="870" customFormat="false" ht="12.75" hidden="false" customHeight="false" outlineLevel="0" collapsed="false">
      <c r="D870" s="110"/>
    </row>
    <row r="871" customFormat="false" ht="12.75" hidden="false" customHeight="false" outlineLevel="0" collapsed="false">
      <c r="D871" s="110"/>
    </row>
    <row r="872" customFormat="false" ht="12.75" hidden="false" customHeight="false" outlineLevel="0" collapsed="false">
      <c r="D872" s="110"/>
    </row>
    <row r="873" customFormat="false" ht="12.75" hidden="false" customHeight="false" outlineLevel="0" collapsed="false">
      <c r="D873" s="110"/>
    </row>
    <row r="874" customFormat="false" ht="12.75" hidden="false" customHeight="false" outlineLevel="0" collapsed="false">
      <c r="D874" s="110"/>
    </row>
    <row r="875" customFormat="false" ht="12.75" hidden="false" customHeight="false" outlineLevel="0" collapsed="false">
      <c r="D875" s="110"/>
    </row>
    <row r="876" customFormat="false" ht="12.75" hidden="false" customHeight="false" outlineLevel="0" collapsed="false">
      <c r="D876" s="110"/>
    </row>
    <row r="877" customFormat="false" ht="12.75" hidden="false" customHeight="false" outlineLevel="0" collapsed="false">
      <c r="D877" s="110"/>
    </row>
    <row r="878" customFormat="false" ht="12.75" hidden="false" customHeight="false" outlineLevel="0" collapsed="false">
      <c r="D878" s="110"/>
    </row>
    <row r="879" customFormat="false" ht="12.75" hidden="false" customHeight="false" outlineLevel="0" collapsed="false">
      <c r="D879" s="110"/>
    </row>
    <row r="880" customFormat="false" ht="12.75" hidden="false" customHeight="false" outlineLevel="0" collapsed="false">
      <c r="D880" s="110"/>
    </row>
    <row r="881" customFormat="false" ht="12.75" hidden="false" customHeight="false" outlineLevel="0" collapsed="false">
      <c r="D881" s="110"/>
    </row>
    <row r="882" customFormat="false" ht="12.75" hidden="false" customHeight="false" outlineLevel="0" collapsed="false">
      <c r="D882" s="110"/>
    </row>
    <row r="883" customFormat="false" ht="12.75" hidden="false" customHeight="false" outlineLevel="0" collapsed="false">
      <c r="D883" s="110"/>
    </row>
    <row r="884" customFormat="false" ht="12.75" hidden="false" customHeight="false" outlineLevel="0" collapsed="false">
      <c r="D884" s="110"/>
    </row>
    <row r="885" customFormat="false" ht="12.75" hidden="false" customHeight="false" outlineLevel="0" collapsed="false">
      <c r="D885" s="110"/>
    </row>
    <row r="886" customFormat="false" ht="12.75" hidden="false" customHeight="false" outlineLevel="0" collapsed="false">
      <c r="D886" s="110"/>
    </row>
    <row r="887" customFormat="false" ht="12.75" hidden="false" customHeight="false" outlineLevel="0" collapsed="false">
      <c r="D887" s="110"/>
    </row>
    <row r="888" customFormat="false" ht="12.75" hidden="false" customHeight="false" outlineLevel="0" collapsed="false">
      <c r="D888" s="110"/>
    </row>
    <row r="889" customFormat="false" ht="12.75" hidden="false" customHeight="false" outlineLevel="0" collapsed="false">
      <c r="D889" s="110"/>
    </row>
    <row r="890" customFormat="false" ht="12.75" hidden="false" customHeight="false" outlineLevel="0" collapsed="false">
      <c r="D890" s="110"/>
    </row>
    <row r="891" customFormat="false" ht="12.75" hidden="false" customHeight="false" outlineLevel="0" collapsed="false">
      <c r="D891" s="110"/>
    </row>
    <row r="892" customFormat="false" ht="12.75" hidden="false" customHeight="false" outlineLevel="0" collapsed="false">
      <c r="D892" s="110"/>
    </row>
    <row r="893" customFormat="false" ht="12.75" hidden="false" customHeight="false" outlineLevel="0" collapsed="false">
      <c r="D893" s="110"/>
    </row>
    <row r="894" customFormat="false" ht="12.75" hidden="false" customHeight="false" outlineLevel="0" collapsed="false">
      <c r="D894" s="110"/>
    </row>
    <row r="895" customFormat="false" ht="12.75" hidden="false" customHeight="false" outlineLevel="0" collapsed="false">
      <c r="D895" s="110"/>
    </row>
    <row r="896" customFormat="false" ht="12.75" hidden="false" customHeight="false" outlineLevel="0" collapsed="false">
      <c r="D896" s="110"/>
    </row>
    <row r="897" customFormat="false" ht="12.75" hidden="false" customHeight="false" outlineLevel="0" collapsed="false">
      <c r="D897" s="110"/>
    </row>
    <row r="898" customFormat="false" ht="12.75" hidden="false" customHeight="false" outlineLevel="0" collapsed="false">
      <c r="D898" s="110"/>
    </row>
    <row r="899" customFormat="false" ht="12.75" hidden="false" customHeight="false" outlineLevel="0" collapsed="false">
      <c r="D899" s="110"/>
    </row>
    <row r="900" customFormat="false" ht="12.75" hidden="false" customHeight="false" outlineLevel="0" collapsed="false">
      <c r="D900" s="110"/>
    </row>
    <row r="901" customFormat="false" ht="12.75" hidden="false" customHeight="false" outlineLevel="0" collapsed="false">
      <c r="D901" s="110"/>
    </row>
    <row r="902" customFormat="false" ht="12.75" hidden="false" customHeight="false" outlineLevel="0" collapsed="false">
      <c r="D902" s="110"/>
    </row>
    <row r="903" customFormat="false" ht="12.75" hidden="false" customHeight="false" outlineLevel="0" collapsed="false">
      <c r="D903" s="110"/>
    </row>
    <row r="904" customFormat="false" ht="12.75" hidden="false" customHeight="false" outlineLevel="0" collapsed="false">
      <c r="D904" s="110"/>
    </row>
    <row r="905" customFormat="false" ht="12.75" hidden="false" customHeight="false" outlineLevel="0" collapsed="false">
      <c r="D905" s="110"/>
    </row>
    <row r="906" customFormat="false" ht="12.75" hidden="false" customHeight="false" outlineLevel="0" collapsed="false">
      <c r="D906" s="110"/>
    </row>
    <row r="907" customFormat="false" ht="12.75" hidden="false" customHeight="false" outlineLevel="0" collapsed="false">
      <c r="D907" s="110"/>
    </row>
    <row r="908" customFormat="false" ht="12.75" hidden="false" customHeight="false" outlineLevel="0" collapsed="false">
      <c r="D908" s="110"/>
    </row>
    <row r="909" customFormat="false" ht="12.75" hidden="false" customHeight="false" outlineLevel="0" collapsed="false">
      <c r="D909" s="110"/>
    </row>
    <row r="910" customFormat="false" ht="12.75" hidden="false" customHeight="false" outlineLevel="0" collapsed="false">
      <c r="D910" s="110"/>
    </row>
    <row r="911" customFormat="false" ht="12.75" hidden="false" customHeight="false" outlineLevel="0" collapsed="false">
      <c r="D911" s="110"/>
    </row>
    <row r="912" customFormat="false" ht="12.75" hidden="false" customHeight="false" outlineLevel="0" collapsed="false">
      <c r="D912" s="110"/>
    </row>
    <row r="913" customFormat="false" ht="12.75" hidden="false" customHeight="false" outlineLevel="0" collapsed="false">
      <c r="D913" s="110"/>
    </row>
    <row r="914" customFormat="false" ht="12.75" hidden="false" customHeight="false" outlineLevel="0" collapsed="false">
      <c r="D914" s="110"/>
    </row>
    <row r="915" customFormat="false" ht="12.75" hidden="false" customHeight="false" outlineLevel="0" collapsed="false">
      <c r="D915" s="110"/>
    </row>
    <row r="916" customFormat="false" ht="12.75" hidden="false" customHeight="false" outlineLevel="0" collapsed="false">
      <c r="D916" s="110"/>
    </row>
    <row r="917" customFormat="false" ht="12.75" hidden="false" customHeight="false" outlineLevel="0" collapsed="false">
      <c r="D917" s="110"/>
    </row>
    <row r="918" customFormat="false" ht="12.75" hidden="false" customHeight="false" outlineLevel="0" collapsed="false">
      <c r="D918" s="110"/>
    </row>
    <row r="919" customFormat="false" ht="12.75" hidden="false" customHeight="false" outlineLevel="0" collapsed="false">
      <c r="D919" s="110"/>
    </row>
    <row r="920" customFormat="false" ht="12.75" hidden="false" customHeight="false" outlineLevel="0" collapsed="false">
      <c r="D920" s="110"/>
    </row>
    <row r="921" customFormat="false" ht="12.75" hidden="false" customHeight="false" outlineLevel="0" collapsed="false">
      <c r="D921" s="110"/>
    </row>
    <row r="922" customFormat="false" ht="12.75" hidden="false" customHeight="false" outlineLevel="0" collapsed="false">
      <c r="D922" s="110"/>
    </row>
    <row r="923" customFormat="false" ht="12.75" hidden="false" customHeight="false" outlineLevel="0" collapsed="false">
      <c r="D923" s="110"/>
    </row>
    <row r="924" customFormat="false" ht="12.75" hidden="false" customHeight="false" outlineLevel="0" collapsed="false">
      <c r="D924" s="110"/>
    </row>
    <row r="925" customFormat="false" ht="12.75" hidden="false" customHeight="false" outlineLevel="0" collapsed="false">
      <c r="D925" s="110"/>
    </row>
    <row r="926" customFormat="false" ht="12.75" hidden="false" customHeight="false" outlineLevel="0" collapsed="false">
      <c r="D926" s="110"/>
    </row>
    <row r="927" customFormat="false" ht="12.75" hidden="false" customHeight="false" outlineLevel="0" collapsed="false">
      <c r="D927" s="110"/>
    </row>
    <row r="928" customFormat="false" ht="12.75" hidden="false" customHeight="false" outlineLevel="0" collapsed="false">
      <c r="D928" s="110"/>
    </row>
    <row r="929" customFormat="false" ht="12.75" hidden="false" customHeight="false" outlineLevel="0" collapsed="false">
      <c r="D929" s="110"/>
    </row>
    <row r="930" customFormat="false" ht="12.75" hidden="false" customHeight="false" outlineLevel="0" collapsed="false">
      <c r="D930" s="110"/>
    </row>
    <row r="931" customFormat="false" ht="12.75" hidden="false" customHeight="false" outlineLevel="0" collapsed="false">
      <c r="D931" s="110"/>
    </row>
    <row r="932" customFormat="false" ht="12.75" hidden="false" customHeight="false" outlineLevel="0" collapsed="false">
      <c r="D932" s="110"/>
    </row>
    <row r="933" customFormat="false" ht="12.75" hidden="false" customHeight="false" outlineLevel="0" collapsed="false">
      <c r="D933" s="110"/>
    </row>
    <row r="934" customFormat="false" ht="12.75" hidden="false" customHeight="false" outlineLevel="0" collapsed="false">
      <c r="D934" s="110"/>
    </row>
    <row r="935" customFormat="false" ht="12.75" hidden="false" customHeight="false" outlineLevel="0" collapsed="false">
      <c r="D935" s="110"/>
    </row>
    <row r="936" customFormat="false" ht="12.75" hidden="false" customHeight="false" outlineLevel="0" collapsed="false">
      <c r="D936" s="110"/>
    </row>
    <row r="937" customFormat="false" ht="12.75" hidden="false" customHeight="false" outlineLevel="0" collapsed="false">
      <c r="D937" s="110"/>
    </row>
    <row r="938" customFormat="false" ht="12.75" hidden="false" customHeight="false" outlineLevel="0" collapsed="false">
      <c r="D938" s="110"/>
    </row>
    <row r="939" customFormat="false" ht="12.75" hidden="false" customHeight="false" outlineLevel="0" collapsed="false">
      <c r="D939" s="110"/>
    </row>
    <row r="940" customFormat="false" ht="12.75" hidden="false" customHeight="false" outlineLevel="0" collapsed="false">
      <c r="D940" s="110"/>
    </row>
    <row r="941" customFormat="false" ht="12.75" hidden="false" customHeight="false" outlineLevel="0" collapsed="false">
      <c r="D941" s="110"/>
    </row>
    <row r="942" customFormat="false" ht="12.75" hidden="false" customHeight="false" outlineLevel="0" collapsed="false">
      <c r="D942" s="110"/>
    </row>
    <row r="943" customFormat="false" ht="12.75" hidden="false" customHeight="false" outlineLevel="0" collapsed="false">
      <c r="D943" s="110"/>
    </row>
    <row r="944" customFormat="false" ht="12.75" hidden="false" customHeight="false" outlineLevel="0" collapsed="false">
      <c r="D944" s="110"/>
    </row>
    <row r="945" customFormat="false" ht="12.75" hidden="false" customHeight="false" outlineLevel="0" collapsed="false">
      <c r="D945" s="110"/>
    </row>
    <row r="946" customFormat="false" ht="12.75" hidden="false" customHeight="false" outlineLevel="0" collapsed="false">
      <c r="D946" s="110"/>
    </row>
    <row r="947" customFormat="false" ht="12.75" hidden="false" customHeight="false" outlineLevel="0" collapsed="false">
      <c r="D947" s="110"/>
    </row>
    <row r="948" customFormat="false" ht="12.75" hidden="false" customHeight="false" outlineLevel="0" collapsed="false">
      <c r="D948" s="110"/>
    </row>
    <row r="949" customFormat="false" ht="12.75" hidden="false" customHeight="false" outlineLevel="0" collapsed="false">
      <c r="D949" s="110"/>
    </row>
    <row r="950" customFormat="false" ht="12.75" hidden="false" customHeight="false" outlineLevel="0" collapsed="false">
      <c r="D950" s="110"/>
    </row>
    <row r="951" customFormat="false" ht="12.75" hidden="false" customHeight="false" outlineLevel="0" collapsed="false">
      <c r="D951" s="110"/>
    </row>
    <row r="952" customFormat="false" ht="12.75" hidden="false" customHeight="false" outlineLevel="0" collapsed="false">
      <c r="D952" s="110"/>
    </row>
    <row r="953" customFormat="false" ht="12.75" hidden="false" customHeight="false" outlineLevel="0" collapsed="false">
      <c r="D953" s="110"/>
    </row>
    <row r="954" customFormat="false" ht="12.75" hidden="false" customHeight="false" outlineLevel="0" collapsed="false">
      <c r="D954" s="110"/>
    </row>
    <row r="955" customFormat="false" ht="12.75" hidden="false" customHeight="false" outlineLevel="0" collapsed="false">
      <c r="D955" s="110"/>
    </row>
    <row r="956" customFormat="false" ht="12.75" hidden="false" customHeight="false" outlineLevel="0" collapsed="false">
      <c r="D956" s="110"/>
    </row>
    <row r="957" customFormat="false" ht="12.75" hidden="false" customHeight="false" outlineLevel="0" collapsed="false">
      <c r="D957" s="110"/>
    </row>
    <row r="958" customFormat="false" ht="12.75" hidden="false" customHeight="false" outlineLevel="0" collapsed="false">
      <c r="D958" s="110"/>
    </row>
    <row r="959" customFormat="false" ht="12.75" hidden="false" customHeight="false" outlineLevel="0" collapsed="false">
      <c r="D959" s="110"/>
    </row>
    <row r="960" customFormat="false" ht="12.75" hidden="false" customHeight="false" outlineLevel="0" collapsed="false">
      <c r="D960" s="110"/>
    </row>
    <row r="961" customFormat="false" ht="12.75" hidden="false" customHeight="false" outlineLevel="0" collapsed="false">
      <c r="D961" s="110"/>
    </row>
    <row r="962" customFormat="false" ht="12.75" hidden="false" customHeight="false" outlineLevel="0" collapsed="false">
      <c r="D962" s="110"/>
    </row>
    <row r="963" customFormat="false" ht="12.75" hidden="false" customHeight="false" outlineLevel="0" collapsed="false">
      <c r="D963" s="110"/>
    </row>
    <row r="964" customFormat="false" ht="12.75" hidden="false" customHeight="false" outlineLevel="0" collapsed="false">
      <c r="D964" s="110"/>
    </row>
    <row r="965" customFormat="false" ht="12.75" hidden="false" customHeight="false" outlineLevel="0" collapsed="false">
      <c r="D965" s="110"/>
    </row>
    <row r="966" customFormat="false" ht="12.75" hidden="false" customHeight="false" outlineLevel="0" collapsed="false">
      <c r="D966" s="110"/>
    </row>
    <row r="967" customFormat="false" ht="12.75" hidden="false" customHeight="false" outlineLevel="0" collapsed="false">
      <c r="D967" s="110"/>
    </row>
    <row r="968" customFormat="false" ht="12.75" hidden="false" customHeight="false" outlineLevel="0" collapsed="false">
      <c r="D968" s="110"/>
    </row>
    <row r="969" customFormat="false" ht="12.75" hidden="false" customHeight="false" outlineLevel="0" collapsed="false">
      <c r="D969" s="110"/>
    </row>
    <row r="970" customFormat="false" ht="12.75" hidden="false" customHeight="false" outlineLevel="0" collapsed="false">
      <c r="D970" s="110"/>
    </row>
    <row r="971" customFormat="false" ht="12.75" hidden="false" customHeight="false" outlineLevel="0" collapsed="false">
      <c r="D971" s="110"/>
    </row>
    <row r="972" customFormat="false" ht="12.75" hidden="false" customHeight="false" outlineLevel="0" collapsed="false">
      <c r="D972" s="110"/>
    </row>
    <row r="973" customFormat="false" ht="12.75" hidden="false" customHeight="false" outlineLevel="0" collapsed="false">
      <c r="D973" s="110"/>
    </row>
    <row r="974" customFormat="false" ht="12.75" hidden="false" customHeight="false" outlineLevel="0" collapsed="false">
      <c r="D974" s="110"/>
    </row>
    <row r="975" customFormat="false" ht="12.75" hidden="false" customHeight="false" outlineLevel="0" collapsed="false">
      <c r="D975" s="110"/>
    </row>
    <row r="976" customFormat="false" ht="12.75" hidden="false" customHeight="false" outlineLevel="0" collapsed="false">
      <c r="D976" s="110"/>
    </row>
    <row r="977" customFormat="false" ht="12.75" hidden="false" customHeight="false" outlineLevel="0" collapsed="false">
      <c r="D977" s="110"/>
    </row>
    <row r="978" customFormat="false" ht="12.75" hidden="false" customHeight="false" outlineLevel="0" collapsed="false">
      <c r="D978" s="110"/>
    </row>
    <row r="979" customFormat="false" ht="12.75" hidden="false" customHeight="false" outlineLevel="0" collapsed="false">
      <c r="D979" s="110"/>
    </row>
    <row r="980" customFormat="false" ht="12.75" hidden="false" customHeight="false" outlineLevel="0" collapsed="false">
      <c r="D980" s="110"/>
    </row>
    <row r="981" customFormat="false" ht="12.75" hidden="false" customHeight="false" outlineLevel="0" collapsed="false">
      <c r="D981" s="110"/>
    </row>
    <row r="982" customFormat="false" ht="12.75" hidden="false" customHeight="false" outlineLevel="0" collapsed="false">
      <c r="D982" s="110"/>
    </row>
    <row r="983" customFormat="false" ht="12.75" hidden="false" customHeight="false" outlineLevel="0" collapsed="false">
      <c r="D983" s="110"/>
    </row>
    <row r="984" customFormat="false" ht="12.75" hidden="false" customHeight="false" outlineLevel="0" collapsed="false">
      <c r="D984" s="110"/>
    </row>
    <row r="985" customFormat="false" ht="12.75" hidden="false" customHeight="false" outlineLevel="0" collapsed="false">
      <c r="D985" s="110"/>
    </row>
    <row r="986" customFormat="false" ht="12.75" hidden="false" customHeight="false" outlineLevel="0" collapsed="false">
      <c r="D986" s="110"/>
    </row>
    <row r="987" customFormat="false" ht="12.75" hidden="false" customHeight="false" outlineLevel="0" collapsed="false">
      <c r="D987" s="110"/>
    </row>
    <row r="988" customFormat="false" ht="12.75" hidden="false" customHeight="false" outlineLevel="0" collapsed="false">
      <c r="D988" s="110"/>
    </row>
    <row r="989" customFormat="false" ht="12.75" hidden="false" customHeight="false" outlineLevel="0" collapsed="false">
      <c r="D989" s="110"/>
    </row>
    <row r="990" customFormat="false" ht="12.75" hidden="false" customHeight="false" outlineLevel="0" collapsed="false">
      <c r="D990" s="110"/>
    </row>
    <row r="991" customFormat="false" ht="12.75" hidden="false" customHeight="false" outlineLevel="0" collapsed="false">
      <c r="D991" s="110"/>
    </row>
    <row r="992" customFormat="false" ht="12.75" hidden="false" customHeight="false" outlineLevel="0" collapsed="false">
      <c r="D992" s="110"/>
    </row>
    <row r="993" customFormat="false" ht="12.75" hidden="false" customHeight="false" outlineLevel="0" collapsed="false">
      <c r="D993" s="110"/>
    </row>
    <row r="994" customFormat="false" ht="12.75" hidden="false" customHeight="false" outlineLevel="0" collapsed="false">
      <c r="D994" s="110"/>
    </row>
    <row r="995" customFormat="false" ht="12.75" hidden="false" customHeight="false" outlineLevel="0" collapsed="false">
      <c r="D995" s="110"/>
    </row>
    <row r="996" customFormat="false" ht="12.75" hidden="false" customHeight="false" outlineLevel="0" collapsed="false">
      <c r="D996" s="110"/>
    </row>
    <row r="997" customFormat="false" ht="12.75" hidden="false" customHeight="false" outlineLevel="0" collapsed="false">
      <c r="D997" s="110"/>
    </row>
    <row r="998" customFormat="false" ht="12.75" hidden="false" customHeight="false" outlineLevel="0" collapsed="false">
      <c r="D998" s="110"/>
    </row>
    <row r="999" customFormat="false" ht="12.75" hidden="false" customHeight="false" outlineLevel="0" collapsed="false">
      <c r="D999" s="110"/>
    </row>
    <row r="1000" customFormat="false" ht="12.75" hidden="false" customHeight="false" outlineLevel="0" collapsed="false">
      <c r="D1000" s="110"/>
    </row>
    <row r="1001" customFormat="false" ht="12.75" hidden="false" customHeight="false" outlineLevel="0" collapsed="false">
      <c r="D1001" s="110"/>
    </row>
    <row r="1002" customFormat="false" ht="12.75" hidden="false" customHeight="false" outlineLevel="0" collapsed="false">
      <c r="D1002" s="110"/>
    </row>
    <row r="1003" customFormat="false" ht="12.75" hidden="false" customHeight="false" outlineLevel="0" collapsed="false">
      <c r="D1003" s="110"/>
    </row>
    <row r="1004" customFormat="false" ht="12.75" hidden="false" customHeight="false" outlineLevel="0" collapsed="false">
      <c r="D1004" s="110"/>
    </row>
    <row r="1005" customFormat="false" ht="12.75" hidden="false" customHeight="false" outlineLevel="0" collapsed="false">
      <c r="D1005" s="110"/>
    </row>
    <row r="1006" customFormat="false" ht="12.75" hidden="false" customHeight="false" outlineLevel="0" collapsed="false">
      <c r="D1006" s="110"/>
    </row>
    <row r="1007" customFormat="false" ht="12.75" hidden="false" customHeight="false" outlineLevel="0" collapsed="false">
      <c r="D1007" s="110"/>
    </row>
    <row r="1008" customFormat="false" ht="12.75" hidden="false" customHeight="false" outlineLevel="0" collapsed="false">
      <c r="D1008" s="110"/>
    </row>
    <row r="1009" customFormat="false" ht="12.75" hidden="false" customHeight="false" outlineLevel="0" collapsed="false">
      <c r="D1009" s="110"/>
    </row>
    <row r="1010" customFormat="false" ht="12.75" hidden="false" customHeight="false" outlineLevel="0" collapsed="false">
      <c r="D1010" s="110"/>
    </row>
    <row r="1011" customFormat="false" ht="12.75" hidden="false" customHeight="false" outlineLevel="0" collapsed="false">
      <c r="D1011" s="110"/>
    </row>
    <row r="1012" customFormat="false" ht="12.75" hidden="false" customHeight="false" outlineLevel="0" collapsed="false">
      <c r="D1012" s="110"/>
    </row>
    <row r="1013" customFormat="false" ht="12.75" hidden="false" customHeight="false" outlineLevel="0" collapsed="false">
      <c r="D1013" s="110"/>
    </row>
    <row r="1014" customFormat="false" ht="12.75" hidden="false" customHeight="false" outlineLevel="0" collapsed="false">
      <c r="D1014" s="110"/>
    </row>
    <row r="1015" customFormat="false" ht="12.75" hidden="false" customHeight="false" outlineLevel="0" collapsed="false">
      <c r="D1015" s="110"/>
    </row>
    <row r="1016" customFormat="false" ht="12.75" hidden="false" customHeight="false" outlineLevel="0" collapsed="false">
      <c r="D1016" s="110"/>
    </row>
    <row r="1017" customFormat="false" ht="12.75" hidden="false" customHeight="false" outlineLevel="0" collapsed="false">
      <c r="D1017" s="110"/>
    </row>
    <row r="1018" customFormat="false" ht="12.75" hidden="false" customHeight="false" outlineLevel="0" collapsed="false">
      <c r="D1018" s="110"/>
    </row>
    <row r="1019" customFormat="false" ht="12.75" hidden="false" customHeight="false" outlineLevel="0" collapsed="false">
      <c r="D1019" s="110"/>
    </row>
    <row r="1020" customFormat="false" ht="12.75" hidden="false" customHeight="false" outlineLevel="0" collapsed="false">
      <c r="D1020" s="110"/>
    </row>
    <row r="1021" customFormat="false" ht="12.75" hidden="false" customHeight="false" outlineLevel="0" collapsed="false">
      <c r="D1021" s="110"/>
    </row>
    <row r="1022" customFormat="false" ht="12.75" hidden="false" customHeight="false" outlineLevel="0" collapsed="false">
      <c r="D1022" s="110"/>
    </row>
    <row r="1023" customFormat="false" ht="12.75" hidden="false" customHeight="false" outlineLevel="0" collapsed="false">
      <c r="D1023" s="110"/>
    </row>
    <row r="1024" customFormat="false" ht="12.75" hidden="false" customHeight="false" outlineLevel="0" collapsed="false">
      <c r="D1024" s="110"/>
    </row>
    <row r="1025" customFormat="false" ht="12.75" hidden="false" customHeight="false" outlineLevel="0" collapsed="false">
      <c r="D1025" s="110"/>
    </row>
    <row r="1026" customFormat="false" ht="12.75" hidden="false" customHeight="false" outlineLevel="0" collapsed="false">
      <c r="D1026" s="110"/>
    </row>
    <row r="1027" customFormat="false" ht="12.75" hidden="false" customHeight="false" outlineLevel="0" collapsed="false">
      <c r="D1027" s="110"/>
    </row>
    <row r="1028" customFormat="false" ht="12.75" hidden="false" customHeight="false" outlineLevel="0" collapsed="false">
      <c r="D1028" s="110"/>
    </row>
    <row r="1029" customFormat="false" ht="12.75" hidden="false" customHeight="false" outlineLevel="0" collapsed="false">
      <c r="D1029" s="110"/>
    </row>
    <row r="1030" customFormat="false" ht="12.75" hidden="false" customHeight="false" outlineLevel="0" collapsed="false">
      <c r="D1030" s="110"/>
    </row>
    <row r="1031" customFormat="false" ht="12.75" hidden="false" customHeight="false" outlineLevel="0" collapsed="false">
      <c r="D1031" s="110"/>
    </row>
    <row r="1032" customFormat="false" ht="12.75" hidden="false" customHeight="false" outlineLevel="0" collapsed="false">
      <c r="D1032" s="110"/>
    </row>
    <row r="1033" customFormat="false" ht="12.75" hidden="false" customHeight="false" outlineLevel="0" collapsed="false">
      <c r="D1033" s="110"/>
    </row>
    <row r="1034" customFormat="false" ht="12.75" hidden="false" customHeight="false" outlineLevel="0" collapsed="false">
      <c r="D1034" s="110"/>
    </row>
    <row r="1035" customFormat="false" ht="12.75" hidden="false" customHeight="false" outlineLevel="0" collapsed="false">
      <c r="D1035" s="110"/>
    </row>
    <row r="1036" customFormat="false" ht="12.75" hidden="false" customHeight="false" outlineLevel="0" collapsed="false">
      <c r="D1036" s="110"/>
    </row>
    <row r="1037" customFormat="false" ht="12.75" hidden="false" customHeight="false" outlineLevel="0" collapsed="false">
      <c r="D1037" s="110"/>
    </row>
    <row r="1038" customFormat="false" ht="12.75" hidden="false" customHeight="false" outlineLevel="0" collapsed="false">
      <c r="D1038" s="110"/>
    </row>
    <row r="1039" customFormat="false" ht="12.75" hidden="false" customHeight="false" outlineLevel="0" collapsed="false">
      <c r="D1039" s="110"/>
    </row>
    <row r="1040" customFormat="false" ht="12.75" hidden="false" customHeight="false" outlineLevel="0" collapsed="false">
      <c r="D1040" s="110"/>
    </row>
    <row r="1041" customFormat="false" ht="12.75" hidden="false" customHeight="false" outlineLevel="0" collapsed="false">
      <c r="D1041" s="110"/>
    </row>
    <row r="1042" customFormat="false" ht="12.75" hidden="false" customHeight="false" outlineLevel="0" collapsed="false">
      <c r="D1042" s="110"/>
    </row>
    <row r="1043" customFormat="false" ht="12.75" hidden="false" customHeight="false" outlineLevel="0" collapsed="false">
      <c r="D1043" s="110"/>
    </row>
    <row r="1044" customFormat="false" ht="12.75" hidden="false" customHeight="false" outlineLevel="0" collapsed="false">
      <c r="D1044" s="110"/>
    </row>
    <row r="1045" customFormat="false" ht="12.75" hidden="false" customHeight="false" outlineLevel="0" collapsed="false">
      <c r="D1045" s="110"/>
    </row>
    <row r="1046" customFormat="false" ht="12.75" hidden="false" customHeight="false" outlineLevel="0" collapsed="false">
      <c r="D1046" s="110"/>
    </row>
    <row r="1047" customFormat="false" ht="12.75" hidden="false" customHeight="false" outlineLevel="0" collapsed="false">
      <c r="D1047" s="110"/>
    </row>
    <row r="1048" customFormat="false" ht="12.75" hidden="false" customHeight="false" outlineLevel="0" collapsed="false">
      <c r="D1048" s="110"/>
    </row>
    <row r="1049" customFormat="false" ht="12.75" hidden="false" customHeight="false" outlineLevel="0" collapsed="false">
      <c r="D1049" s="110"/>
    </row>
    <row r="1050" customFormat="false" ht="12.75" hidden="false" customHeight="false" outlineLevel="0" collapsed="false">
      <c r="D1050" s="110"/>
    </row>
    <row r="1051" customFormat="false" ht="12.75" hidden="false" customHeight="false" outlineLevel="0" collapsed="false">
      <c r="D1051" s="110"/>
    </row>
    <row r="1052" customFormat="false" ht="12.75" hidden="false" customHeight="false" outlineLevel="0" collapsed="false">
      <c r="D1052" s="110"/>
    </row>
    <row r="1053" customFormat="false" ht="12.75" hidden="false" customHeight="false" outlineLevel="0" collapsed="false">
      <c r="D1053" s="110"/>
    </row>
    <row r="1054" customFormat="false" ht="12.75" hidden="false" customHeight="false" outlineLevel="0" collapsed="false">
      <c r="D1054" s="110"/>
    </row>
    <row r="1055" customFormat="false" ht="12.75" hidden="false" customHeight="false" outlineLevel="0" collapsed="false">
      <c r="D1055" s="110"/>
    </row>
    <row r="1056" customFormat="false" ht="12.75" hidden="false" customHeight="false" outlineLevel="0" collapsed="false">
      <c r="D1056" s="110"/>
    </row>
    <row r="1057" customFormat="false" ht="12.75" hidden="false" customHeight="false" outlineLevel="0" collapsed="false">
      <c r="D1057" s="110"/>
    </row>
    <row r="1058" customFormat="false" ht="12.75" hidden="false" customHeight="false" outlineLevel="0" collapsed="false">
      <c r="D1058" s="110"/>
    </row>
    <row r="1059" customFormat="false" ht="12.75" hidden="false" customHeight="false" outlineLevel="0" collapsed="false">
      <c r="D1059" s="110"/>
    </row>
    <row r="1060" customFormat="false" ht="12.75" hidden="false" customHeight="false" outlineLevel="0" collapsed="false">
      <c r="D1060" s="110"/>
    </row>
    <row r="1061" customFormat="false" ht="12.75" hidden="false" customHeight="false" outlineLevel="0" collapsed="false">
      <c r="D1061" s="110"/>
    </row>
    <row r="1062" customFormat="false" ht="12.75" hidden="false" customHeight="false" outlineLevel="0" collapsed="false">
      <c r="D1062" s="110"/>
    </row>
    <row r="1063" customFormat="false" ht="12.75" hidden="false" customHeight="false" outlineLevel="0" collapsed="false">
      <c r="D1063" s="110"/>
    </row>
    <row r="1064" customFormat="false" ht="12.75" hidden="false" customHeight="false" outlineLevel="0" collapsed="false">
      <c r="D1064" s="110"/>
    </row>
    <row r="1065" customFormat="false" ht="12.75" hidden="false" customHeight="false" outlineLevel="0" collapsed="false">
      <c r="D1065" s="110"/>
    </row>
    <row r="1066" customFormat="false" ht="12.75" hidden="false" customHeight="false" outlineLevel="0" collapsed="false">
      <c r="D1066" s="110"/>
    </row>
    <row r="1067" customFormat="false" ht="12.75" hidden="false" customHeight="false" outlineLevel="0" collapsed="false">
      <c r="D1067" s="110"/>
    </row>
    <row r="1068" customFormat="false" ht="12.75" hidden="false" customHeight="false" outlineLevel="0" collapsed="false">
      <c r="D1068" s="110"/>
    </row>
    <row r="1069" customFormat="false" ht="12.75" hidden="false" customHeight="false" outlineLevel="0" collapsed="false">
      <c r="D1069" s="110"/>
    </row>
    <row r="1070" customFormat="false" ht="12.75" hidden="false" customHeight="false" outlineLevel="0" collapsed="false">
      <c r="D1070" s="110"/>
    </row>
    <row r="1071" customFormat="false" ht="12.75" hidden="false" customHeight="false" outlineLevel="0" collapsed="false">
      <c r="D1071" s="110"/>
    </row>
    <row r="1072" customFormat="false" ht="12.75" hidden="false" customHeight="false" outlineLevel="0" collapsed="false">
      <c r="D1072" s="110"/>
    </row>
    <row r="1073" customFormat="false" ht="12.75" hidden="false" customHeight="false" outlineLevel="0" collapsed="false">
      <c r="D1073" s="110"/>
    </row>
    <row r="1074" customFormat="false" ht="12.75" hidden="false" customHeight="false" outlineLevel="0" collapsed="false">
      <c r="D1074" s="110"/>
    </row>
    <row r="1075" customFormat="false" ht="12.75" hidden="false" customHeight="false" outlineLevel="0" collapsed="false">
      <c r="D1075" s="110"/>
    </row>
    <row r="1076" customFormat="false" ht="12.75" hidden="false" customHeight="false" outlineLevel="0" collapsed="false">
      <c r="D1076" s="110"/>
    </row>
    <row r="1077" customFormat="false" ht="12.75" hidden="false" customHeight="false" outlineLevel="0" collapsed="false">
      <c r="D1077" s="110"/>
    </row>
    <row r="1078" customFormat="false" ht="12.75" hidden="false" customHeight="false" outlineLevel="0" collapsed="false">
      <c r="D1078" s="110"/>
    </row>
    <row r="1079" customFormat="false" ht="12.75" hidden="false" customHeight="false" outlineLevel="0" collapsed="false">
      <c r="D1079" s="110"/>
    </row>
    <row r="1080" customFormat="false" ht="12.75" hidden="false" customHeight="false" outlineLevel="0" collapsed="false">
      <c r="D1080" s="110"/>
    </row>
    <row r="1081" customFormat="false" ht="12.75" hidden="false" customHeight="false" outlineLevel="0" collapsed="false">
      <c r="D1081" s="110"/>
    </row>
    <row r="1082" customFormat="false" ht="12.75" hidden="false" customHeight="false" outlineLevel="0" collapsed="false">
      <c r="D1082" s="110"/>
    </row>
    <row r="1083" customFormat="false" ht="12.75" hidden="false" customHeight="false" outlineLevel="0" collapsed="false">
      <c r="D1083" s="110"/>
    </row>
    <row r="1084" customFormat="false" ht="12.75" hidden="false" customHeight="false" outlineLevel="0" collapsed="false">
      <c r="D1084" s="110"/>
    </row>
    <row r="1085" customFormat="false" ht="12.75" hidden="false" customHeight="false" outlineLevel="0" collapsed="false">
      <c r="D1085" s="110"/>
    </row>
    <row r="1086" customFormat="false" ht="12.75" hidden="false" customHeight="false" outlineLevel="0" collapsed="false">
      <c r="D1086" s="110"/>
    </row>
    <row r="1087" customFormat="false" ht="12.75" hidden="false" customHeight="false" outlineLevel="0" collapsed="false">
      <c r="D1087" s="110"/>
    </row>
    <row r="1088" customFormat="false" ht="12.75" hidden="false" customHeight="false" outlineLevel="0" collapsed="false">
      <c r="D1088" s="110"/>
    </row>
    <row r="1089" customFormat="false" ht="12.75" hidden="false" customHeight="false" outlineLevel="0" collapsed="false">
      <c r="D1089" s="110"/>
    </row>
    <row r="1090" customFormat="false" ht="12.75" hidden="false" customHeight="false" outlineLevel="0" collapsed="false">
      <c r="D1090" s="110"/>
    </row>
    <row r="1091" customFormat="false" ht="12.75" hidden="false" customHeight="false" outlineLevel="0" collapsed="false">
      <c r="D1091" s="110"/>
    </row>
    <row r="1092" customFormat="false" ht="12.75" hidden="false" customHeight="false" outlineLevel="0" collapsed="false">
      <c r="D1092" s="110"/>
    </row>
    <row r="1093" customFormat="false" ht="12.75" hidden="false" customHeight="false" outlineLevel="0" collapsed="false">
      <c r="D1093" s="110"/>
    </row>
    <row r="1094" customFormat="false" ht="12.75" hidden="false" customHeight="false" outlineLevel="0" collapsed="false">
      <c r="D1094" s="110"/>
    </row>
    <row r="1095" customFormat="false" ht="12.75" hidden="false" customHeight="false" outlineLevel="0" collapsed="false">
      <c r="D1095" s="110"/>
    </row>
    <row r="1096" customFormat="false" ht="12.75" hidden="false" customHeight="false" outlineLevel="0" collapsed="false">
      <c r="D1096" s="110"/>
    </row>
    <row r="1097" customFormat="false" ht="12.75" hidden="false" customHeight="false" outlineLevel="0" collapsed="false">
      <c r="D1097" s="110"/>
    </row>
    <row r="1098" customFormat="false" ht="12.75" hidden="false" customHeight="false" outlineLevel="0" collapsed="false">
      <c r="D1098" s="110"/>
    </row>
    <row r="1099" customFormat="false" ht="12.75" hidden="false" customHeight="false" outlineLevel="0" collapsed="false">
      <c r="D1099" s="110"/>
    </row>
    <row r="1100" customFormat="false" ht="12.75" hidden="false" customHeight="false" outlineLevel="0" collapsed="false">
      <c r="D1100" s="110"/>
    </row>
    <row r="1101" customFormat="false" ht="12.75" hidden="false" customHeight="false" outlineLevel="0" collapsed="false">
      <c r="D1101" s="110"/>
    </row>
    <row r="1102" customFormat="false" ht="12.75" hidden="false" customHeight="false" outlineLevel="0" collapsed="false">
      <c r="D1102" s="110"/>
    </row>
    <row r="1103" customFormat="false" ht="12.75" hidden="false" customHeight="false" outlineLevel="0" collapsed="false">
      <c r="D1103" s="110"/>
    </row>
    <row r="1104" customFormat="false" ht="12.75" hidden="false" customHeight="false" outlineLevel="0" collapsed="false">
      <c r="D1104" s="110"/>
    </row>
    <row r="1105" customFormat="false" ht="12.75" hidden="false" customHeight="false" outlineLevel="0" collapsed="false">
      <c r="D1105" s="110"/>
    </row>
    <row r="1106" customFormat="false" ht="12.75" hidden="false" customHeight="false" outlineLevel="0" collapsed="false">
      <c r="D1106" s="110"/>
    </row>
    <row r="1107" customFormat="false" ht="12.75" hidden="false" customHeight="false" outlineLevel="0" collapsed="false">
      <c r="D1107" s="110"/>
    </row>
    <row r="1108" customFormat="false" ht="12.75" hidden="false" customHeight="false" outlineLevel="0" collapsed="false">
      <c r="D1108" s="110"/>
    </row>
    <row r="1109" customFormat="false" ht="12.75" hidden="false" customHeight="false" outlineLevel="0" collapsed="false">
      <c r="D1109" s="110"/>
    </row>
    <row r="1110" customFormat="false" ht="12.75" hidden="false" customHeight="false" outlineLevel="0" collapsed="false">
      <c r="D1110" s="110"/>
    </row>
    <row r="1111" customFormat="false" ht="12.75" hidden="false" customHeight="false" outlineLevel="0" collapsed="false">
      <c r="D1111" s="110"/>
    </row>
    <row r="1112" customFormat="false" ht="12.75" hidden="false" customHeight="false" outlineLevel="0" collapsed="false">
      <c r="D1112" s="110"/>
    </row>
    <row r="1113" customFormat="false" ht="12.75" hidden="false" customHeight="false" outlineLevel="0" collapsed="false">
      <c r="D1113" s="110"/>
    </row>
    <row r="1114" customFormat="false" ht="12.75" hidden="false" customHeight="false" outlineLevel="0" collapsed="false">
      <c r="D1114" s="110"/>
    </row>
    <row r="1115" customFormat="false" ht="12.75" hidden="false" customHeight="false" outlineLevel="0" collapsed="false">
      <c r="D1115" s="110"/>
    </row>
    <row r="1116" customFormat="false" ht="12.75" hidden="false" customHeight="false" outlineLevel="0" collapsed="false">
      <c r="D1116" s="110"/>
    </row>
    <row r="1117" customFormat="false" ht="12.75" hidden="false" customHeight="false" outlineLevel="0" collapsed="false">
      <c r="D1117" s="110"/>
    </row>
    <row r="1118" customFormat="false" ht="12.75" hidden="false" customHeight="false" outlineLevel="0" collapsed="false">
      <c r="D1118" s="110"/>
    </row>
    <row r="1119" customFormat="false" ht="12.75" hidden="false" customHeight="false" outlineLevel="0" collapsed="false">
      <c r="D1119" s="110"/>
    </row>
    <row r="1120" customFormat="false" ht="12.75" hidden="false" customHeight="false" outlineLevel="0" collapsed="false">
      <c r="D1120" s="110"/>
    </row>
    <row r="1121" customFormat="false" ht="12.75" hidden="false" customHeight="false" outlineLevel="0" collapsed="false">
      <c r="D1121" s="110"/>
    </row>
    <row r="1122" customFormat="false" ht="12.75" hidden="false" customHeight="false" outlineLevel="0" collapsed="false">
      <c r="D1122" s="110"/>
    </row>
    <row r="1123" customFormat="false" ht="12.75" hidden="false" customHeight="false" outlineLevel="0" collapsed="false">
      <c r="D1123" s="110"/>
    </row>
    <row r="1124" customFormat="false" ht="12.75" hidden="false" customHeight="false" outlineLevel="0" collapsed="false">
      <c r="D1124" s="110"/>
    </row>
    <row r="1125" customFormat="false" ht="12.75" hidden="false" customHeight="false" outlineLevel="0" collapsed="false">
      <c r="D1125" s="110"/>
    </row>
    <row r="1126" customFormat="false" ht="12.75" hidden="false" customHeight="false" outlineLevel="0" collapsed="false">
      <c r="D1126" s="110"/>
    </row>
    <row r="1127" customFormat="false" ht="12.75" hidden="false" customHeight="false" outlineLevel="0" collapsed="false">
      <c r="D1127" s="110"/>
    </row>
    <row r="1128" customFormat="false" ht="12.75" hidden="false" customHeight="false" outlineLevel="0" collapsed="false">
      <c r="D1128" s="110"/>
    </row>
    <row r="1129" customFormat="false" ht="12.75" hidden="false" customHeight="false" outlineLevel="0" collapsed="false">
      <c r="D1129" s="110"/>
    </row>
    <row r="1130" customFormat="false" ht="12.75" hidden="false" customHeight="false" outlineLevel="0" collapsed="false">
      <c r="D1130" s="110"/>
    </row>
    <row r="1131" customFormat="false" ht="12.75" hidden="false" customHeight="false" outlineLevel="0" collapsed="false">
      <c r="D1131" s="110"/>
    </row>
    <row r="1132" customFormat="false" ht="12.75" hidden="false" customHeight="false" outlineLevel="0" collapsed="false">
      <c r="D1132" s="110"/>
    </row>
    <row r="1133" customFormat="false" ht="12.75" hidden="false" customHeight="false" outlineLevel="0" collapsed="false">
      <c r="D1133" s="110"/>
    </row>
    <row r="1134" customFormat="false" ht="12.75" hidden="false" customHeight="false" outlineLevel="0" collapsed="false">
      <c r="D1134" s="110"/>
    </row>
    <row r="1135" customFormat="false" ht="12.75" hidden="false" customHeight="false" outlineLevel="0" collapsed="false">
      <c r="D1135" s="110"/>
    </row>
    <row r="1136" customFormat="false" ht="12.75" hidden="false" customHeight="false" outlineLevel="0" collapsed="false">
      <c r="D1136" s="110"/>
    </row>
    <row r="1137" customFormat="false" ht="12.75" hidden="false" customHeight="false" outlineLevel="0" collapsed="false">
      <c r="D1137" s="110"/>
    </row>
    <row r="1138" customFormat="false" ht="12.75" hidden="false" customHeight="false" outlineLevel="0" collapsed="false">
      <c r="D1138" s="110"/>
    </row>
    <row r="1139" customFormat="false" ht="12.75" hidden="false" customHeight="false" outlineLevel="0" collapsed="false">
      <c r="D1139" s="110"/>
    </row>
    <row r="1140" customFormat="false" ht="12.75" hidden="false" customHeight="false" outlineLevel="0" collapsed="false">
      <c r="D1140" s="110"/>
    </row>
    <row r="1141" customFormat="false" ht="12.75" hidden="false" customHeight="false" outlineLevel="0" collapsed="false">
      <c r="D1141" s="110"/>
    </row>
    <row r="1142" customFormat="false" ht="12.75" hidden="false" customHeight="false" outlineLevel="0" collapsed="false">
      <c r="D1142" s="110"/>
    </row>
    <row r="1143" customFormat="false" ht="12.75" hidden="false" customHeight="false" outlineLevel="0" collapsed="false">
      <c r="D1143" s="110"/>
    </row>
    <row r="1144" customFormat="false" ht="12.75" hidden="false" customHeight="false" outlineLevel="0" collapsed="false">
      <c r="D1144" s="110"/>
    </row>
    <row r="1145" customFormat="false" ht="12.75" hidden="false" customHeight="false" outlineLevel="0" collapsed="false">
      <c r="D1145" s="110"/>
    </row>
    <row r="1146" customFormat="false" ht="12.75" hidden="false" customHeight="false" outlineLevel="0" collapsed="false">
      <c r="D1146" s="110"/>
    </row>
    <row r="1147" customFormat="false" ht="12.75" hidden="false" customHeight="false" outlineLevel="0" collapsed="false">
      <c r="D1147" s="110"/>
    </row>
    <row r="1148" customFormat="false" ht="12.75" hidden="false" customHeight="false" outlineLevel="0" collapsed="false">
      <c r="D1148" s="110"/>
    </row>
    <row r="1149" customFormat="false" ht="12.75" hidden="false" customHeight="false" outlineLevel="0" collapsed="false">
      <c r="D1149" s="110"/>
    </row>
    <row r="1150" customFormat="false" ht="12.75" hidden="false" customHeight="false" outlineLevel="0" collapsed="false">
      <c r="D1150" s="110"/>
    </row>
    <row r="1151" customFormat="false" ht="12.75" hidden="false" customHeight="false" outlineLevel="0" collapsed="false">
      <c r="D1151" s="110"/>
    </row>
    <row r="1152" customFormat="false" ht="12.75" hidden="false" customHeight="false" outlineLevel="0" collapsed="false">
      <c r="D1152" s="110"/>
    </row>
    <row r="1153" customFormat="false" ht="12.75" hidden="false" customHeight="false" outlineLevel="0" collapsed="false">
      <c r="D1153" s="110"/>
    </row>
    <row r="1154" customFormat="false" ht="12.75" hidden="false" customHeight="false" outlineLevel="0" collapsed="false">
      <c r="D1154" s="110"/>
    </row>
    <row r="1155" customFormat="false" ht="12.75" hidden="false" customHeight="false" outlineLevel="0" collapsed="false">
      <c r="D1155" s="110"/>
    </row>
    <row r="1156" customFormat="false" ht="12.75" hidden="false" customHeight="false" outlineLevel="0" collapsed="false">
      <c r="D1156" s="110"/>
    </row>
    <row r="1157" customFormat="false" ht="12.75" hidden="false" customHeight="false" outlineLevel="0" collapsed="false">
      <c r="D1157" s="110"/>
    </row>
    <row r="1158" customFormat="false" ht="12.75" hidden="false" customHeight="false" outlineLevel="0" collapsed="false">
      <c r="D1158" s="110"/>
    </row>
    <row r="1159" customFormat="false" ht="12.75" hidden="false" customHeight="false" outlineLevel="0" collapsed="false">
      <c r="D1159" s="110"/>
    </row>
    <row r="1160" customFormat="false" ht="12.75" hidden="false" customHeight="false" outlineLevel="0" collapsed="false">
      <c r="D1160" s="110"/>
    </row>
    <row r="1161" customFormat="false" ht="12.75" hidden="false" customHeight="false" outlineLevel="0" collapsed="false">
      <c r="D1161" s="110"/>
    </row>
    <row r="1162" customFormat="false" ht="12.75" hidden="false" customHeight="false" outlineLevel="0" collapsed="false">
      <c r="D1162" s="110"/>
    </row>
    <row r="1163" customFormat="false" ht="12.75" hidden="false" customHeight="false" outlineLevel="0" collapsed="false">
      <c r="D1163" s="110"/>
    </row>
    <row r="1164" customFormat="false" ht="12.75" hidden="false" customHeight="false" outlineLevel="0" collapsed="false">
      <c r="D1164" s="110"/>
    </row>
    <row r="1165" customFormat="false" ht="12.75" hidden="false" customHeight="false" outlineLevel="0" collapsed="false">
      <c r="D1165" s="110"/>
    </row>
    <row r="1166" customFormat="false" ht="12.75" hidden="false" customHeight="false" outlineLevel="0" collapsed="false">
      <c r="D1166" s="110"/>
    </row>
    <row r="1167" customFormat="false" ht="12.75" hidden="false" customHeight="false" outlineLevel="0" collapsed="false">
      <c r="D1167" s="110"/>
    </row>
    <row r="1168" customFormat="false" ht="12.75" hidden="false" customHeight="false" outlineLevel="0" collapsed="false">
      <c r="D1168" s="110"/>
    </row>
    <row r="1169" customFormat="false" ht="12.75" hidden="false" customHeight="false" outlineLevel="0" collapsed="false">
      <c r="D1169" s="110"/>
    </row>
    <row r="1170" customFormat="false" ht="12.75" hidden="false" customHeight="false" outlineLevel="0" collapsed="false">
      <c r="D1170" s="110"/>
    </row>
    <row r="1171" customFormat="false" ht="12.75" hidden="false" customHeight="false" outlineLevel="0" collapsed="false">
      <c r="D1171" s="110"/>
    </row>
    <row r="1172" customFormat="false" ht="12.75" hidden="false" customHeight="false" outlineLevel="0" collapsed="false">
      <c r="D1172" s="110"/>
    </row>
    <row r="1173" customFormat="false" ht="12.75" hidden="false" customHeight="false" outlineLevel="0" collapsed="false">
      <c r="D1173" s="110"/>
    </row>
    <row r="1174" customFormat="false" ht="12.75" hidden="false" customHeight="false" outlineLevel="0" collapsed="false">
      <c r="D1174" s="110"/>
    </row>
    <row r="1175" customFormat="false" ht="12.75" hidden="false" customHeight="false" outlineLevel="0" collapsed="false">
      <c r="D1175" s="110"/>
    </row>
    <row r="1176" customFormat="false" ht="12.75" hidden="false" customHeight="false" outlineLevel="0" collapsed="false">
      <c r="D1176" s="110"/>
    </row>
    <row r="1177" customFormat="false" ht="12.75" hidden="false" customHeight="false" outlineLevel="0" collapsed="false">
      <c r="D1177" s="110"/>
    </row>
    <row r="1178" customFormat="false" ht="12.75" hidden="false" customHeight="false" outlineLevel="0" collapsed="false">
      <c r="D1178" s="110"/>
    </row>
    <row r="1179" customFormat="false" ht="12.75" hidden="false" customHeight="false" outlineLevel="0" collapsed="false">
      <c r="D1179" s="110"/>
    </row>
    <row r="1180" customFormat="false" ht="12.75" hidden="false" customHeight="false" outlineLevel="0" collapsed="false">
      <c r="D1180" s="110"/>
    </row>
    <row r="1181" customFormat="false" ht="12.75" hidden="false" customHeight="false" outlineLevel="0" collapsed="false">
      <c r="D1181" s="110"/>
    </row>
    <row r="1182" customFormat="false" ht="12.75" hidden="false" customHeight="false" outlineLevel="0" collapsed="false">
      <c r="D1182" s="110"/>
    </row>
    <row r="1183" customFormat="false" ht="12.75" hidden="false" customHeight="false" outlineLevel="0" collapsed="false">
      <c r="D1183" s="110"/>
    </row>
    <row r="1184" customFormat="false" ht="12.75" hidden="false" customHeight="false" outlineLevel="0" collapsed="false">
      <c r="D1184" s="110"/>
    </row>
    <row r="1185" customFormat="false" ht="12.75" hidden="false" customHeight="false" outlineLevel="0" collapsed="false">
      <c r="D1185" s="110"/>
    </row>
    <row r="1186" customFormat="false" ht="12.75" hidden="false" customHeight="false" outlineLevel="0" collapsed="false">
      <c r="D1186" s="110"/>
    </row>
    <row r="1187" customFormat="false" ht="12.75" hidden="false" customHeight="false" outlineLevel="0" collapsed="false">
      <c r="D1187" s="110"/>
    </row>
    <row r="1188" customFormat="false" ht="12.75" hidden="false" customHeight="false" outlineLevel="0" collapsed="false">
      <c r="D1188" s="110"/>
    </row>
    <row r="1189" customFormat="false" ht="12.75" hidden="false" customHeight="false" outlineLevel="0" collapsed="false">
      <c r="D1189" s="110"/>
    </row>
    <row r="1190" customFormat="false" ht="12.75" hidden="false" customHeight="false" outlineLevel="0" collapsed="false">
      <c r="D1190" s="110"/>
    </row>
    <row r="1191" customFormat="false" ht="12.75" hidden="false" customHeight="false" outlineLevel="0" collapsed="false">
      <c r="D1191" s="110"/>
    </row>
    <row r="1192" customFormat="false" ht="12.75" hidden="false" customHeight="false" outlineLevel="0" collapsed="false">
      <c r="D1192" s="110"/>
    </row>
    <row r="1193" customFormat="false" ht="12.75" hidden="false" customHeight="false" outlineLevel="0" collapsed="false">
      <c r="D1193" s="110"/>
    </row>
    <row r="1194" customFormat="false" ht="12.75" hidden="false" customHeight="false" outlineLevel="0" collapsed="false">
      <c r="D1194" s="110"/>
    </row>
    <row r="1195" customFormat="false" ht="12.75" hidden="false" customHeight="false" outlineLevel="0" collapsed="false">
      <c r="D1195" s="110"/>
    </row>
    <row r="1196" customFormat="false" ht="12.75" hidden="false" customHeight="false" outlineLevel="0" collapsed="false">
      <c r="D1196" s="110"/>
    </row>
    <row r="1197" customFormat="false" ht="12.75" hidden="false" customHeight="false" outlineLevel="0" collapsed="false">
      <c r="D1197" s="110"/>
    </row>
    <row r="1198" customFormat="false" ht="12.75" hidden="false" customHeight="false" outlineLevel="0" collapsed="false">
      <c r="D1198" s="110"/>
    </row>
    <row r="1199" customFormat="false" ht="12.75" hidden="false" customHeight="false" outlineLevel="0" collapsed="false">
      <c r="D1199" s="110"/>
    </row>
    <row r="1200" customFormat="false" ht="12.75" hidden="false" customHeight="false" outlineLevel="0" collapsed="false">
      <c r="D1200" s="110"/>
    </row>
    <row r="1201" customFormat="false" ht="12.75" hidden="false" customHeight="false" outlineLevel="0" collapsed="false">
      <c r="D1201" s="110"/>
    </row>
    <row r="1202" customFormat="false" ht="12.75" hidden="false" customHeight="false" outlineLevel="0" collapsed="false">
      <c r="D1202" s="110"/>
    </row>
    <row r="1203" customFormat="false" ht="12.75" hidden="false" customHeight="false" outlineLevel="0" collapsed="false">
      <c r="D1203" s="110"/>
    </row>
    <row r="1204" customFormat="false" ht="12.75" hidden="false" customHeight="false" outlineLevel="0" collapsed="false">
      <c r="D1204" s="110"/>
    </row>
    <row r="1205" customFormat="false" ht="12.75" hidden="false" customHeight="false" outlineLevel="0" collapsed="false">
      <c r="D1205" s="110"/>
    </row>
    <row r="1206" customFormat="false" ht="12.75" hidden="false" customHeight="false" outlineLevel="0" collapsed="false">
      <c r="D1206" s="110"/>
    </row>
    <row r="1207" customFormat="false" ht="12.75" hidden="false" customHeight="false" outlineLevel="0" collapsed="false">
      <c r="D1207" s="110"/>
    </row>
    <row r="1208" customFormat="false" ht="12.75" hidden="false" customHeight="false" outlineLevel="0" collapsed="false">
      <c r="D1208" s="110"/>
    </row>
    <row r="1209" customFormat="false" ht="12.75" hidden="false" customHeight="false" outlineLevel="0" collapsed="false">
      <c r="D1209" s="110"/>
    </row>
    <row r="1210" customFormat="false" ht="12.75" hidden="false" customHeight="false" outlineLevel="0" collapsed="false">
      <c r="D1210" s="110"/>
    </row>
    <row r="1211" customFormat="false" ht="12.75" hidden="false" customHeight="false" outlineLevel="0" collapsed="false">
      <c r="D1211" s="110"/>
    </row>
    <row r="1212" customFormat="false" ht="12.75" hidden="false" customHeight="false" outlineLevel="0" collapsed="false">
      <c r="D1212" s="110"/>
    </row>
    <row r="1213" customFormat="false" ht="12.75" hidden="false" customHeight="false" outlineLevel="0" collapsed="false">
      <c r="D1213" s="110"/>
    </row>
    <row r="1214" customFormat="false" ht="12.75" hidden="false" customHeight="false" outlineLevel="0" collapsed="false">
      <c r="D1214" s="110"/>
    </row>
    <row r="1215" customFormat="false" ht="12.75" hidden="false" customHeight="false" outlineLevel="0" collapsed="false">
      <c r="D1215" s="110"/>
    </row>
    <row r="1216" customFormat="false" ht="12.75" hidden="false" customHeight="false" outlineLevel="0" collapsed="false">
      <c r="D1216" s="110"/>
    </row>
    <row r="1217" customFormat="false" ht="12.75" hidden="false" customHeight="false" outlineLevel="0" collapsed="false">
      <c r="D1217" s="110"/>
    </row>
    <row r="1218" customFormat="false" ht="12.75" hidden="false" customHeight="false" outlineLevel="0" collapsed="false">
      <c r="D1218" s="110"/>
    </row>
    <row r="1219" customFormat="false" ht="12.75" hidden="false" customHeight="false" outlineLevel="0" collapsed="false">
      <c r="D1219" s="110"/>
    </row>
    <row r="1220" customFormat="false" ht="12.75" hidden="false" customHeight="false" outlineLevel="0" collapsed="false">
      <c r="D1220" s="110"/>
    </row>
    <row r="1221" customFormat="false" ht="12.75" hidden="false" customHeight="false" outlineLevel="0" collapsed="false">
      <c r="D1221" s="110"/>
    </row>
    <row r="1222" customFormat="false" ht="12.75" hidden="false" customHeight="false" outlineLevel="0" collapsed="false">
      <c r="D1222" s="110"/>
    </row>
    <row r="1223" customFormat="false" ht="12.75" hidden="false" customHeight="false" outlineLevel="0" collapsed="false">
      <c r="D1223" s="110"/>
    </row>
    <row r="1224" customFormat="false" ht="12.75" hidden="false" customHeight="false" outlineLevel="0" collapsed="false">
      <c r="D1224" s="110"/>
    </row>
    <row r="1225" customFormat="false" ht="12.75" hidden="false" customHeight="false" outlineLevel="0" collapsed="false">
      <c r="D1225" s="110"/>
    </row>
    <row r="1226" customFormat="false" ht="12.75" hidden="false" customHeight="false" outlineLevel="0" collapsed="false">
      <c r="D1226" s="110"/>
    </row>
    <row r="1227" customFormat="false" ht="12.75" hidden="false" customHeight="false" outlineLevel="0" collapsed="false">
      <c r="D1227" s="110"/>
    </row>
    <row r="1228" customFormat="false" ht="12.75" hidden="false" customHeight="false" outlineLevel="0" collapsed="false">
      <c r="D1228" s="110"/>
    </row>
    <row r="1229" customFormat="false" ht="12.75" hidden="false" customHeight="false" outlineLevel="0" collapsed="false">
      <c r="D1229" s="110"/>
    </row>
    <row r="1230" customFormat="false" ht="12.75" hidden="false" customHeight="false" outlineLevel="0" collapsed="false">
      <c r="D1230" s="110"/>
    </row>
    <row r="1231" customFormat="false" ht="12.75" hidden="false" customHeight="false" outlineLevel="0" collapsed="false">
      <c r="D1231" s="110"/>
    </row>
    <row r="1232" customFormat="false" ht="12.75" hidden="false" customHeight="false" outlineLevel="0" collapsed="false">
      <c r="D1232" s="110"/>
    </row>
    <row r="1233" customFormat="false" ht="12.75" hidden="false" customHeight="false" outlineLevel="0" collapsed="false">
      <c r="D1233" s="110"/>
    </row>
    <row r="1234" customFormat="false" ht="12.75" hidden="false" customHeight="false" outlineLevel="0" collapsed="false">
      <c r="D1234" s="110"/>
    </row>
    <row r="1235" customFormat="false" ht="12.75" hidden="false" customHeight="false" outlineLevel="0" collapsed="false">
      <c r="D1235" s="110"/>
    </row>
    <row r="1236" customFormat="false" ht="12.75" hidden="false" customHeight="false" outlineLevel="0" collapsed="false">
      <c r="D1236" s="110"/>
    </row>
    <row r="1237" customFormat="false" ht="12.75" hidden="false" customHeight="false" outlineLevel="0" collapsed="false">
      <c r="D1237" s="110"/>
    </row>
    <row r="1238" customFormat="false" ht="12.75" hidden="false" customHeight="false" outlineLevel="0" collapsed="false">
      <c r="D1238" s="110"/>
    </row>
    <row r="1239" customFormat="false" ht="12.75" hidden="false" customHeight="false" outlineLevel="0" collapsed="false">
      <c r="D1239" s="110"/>
    </row>
    <row r="1240" customFormat="false" ht="12.75" hidden="false" customHeight="false" outlineLevel="0" collapsed="false">
      <c r="D1240" s="110"/>
    </row>
    <row r="1241" customFormat="false" ht="12.75" hidden="false" customHeight="false" outlineLevel="0" collapsed="false">
      <c r="D1241" s="110"/>
    </row>
    <row r="1242" customFormat="false" ht="12.75" hidden="false" customHeight="false" outlineLevel="0" collapsed="false">
      <c r="D1242" s="110"/>
    </row>
    <row r="1243" customFormat="false" ht="12.75" hidden="false" customHeight="false" outlineLevel="0" collapsed="false">
      <c r="D1243" s="110"/>
    </row>
    <row r="1244" customFormat="false" ht="12.75" hidden="false" customHeight="false" outlineLevel="0" collapsed="false">
      <c r="D1244" s="110"/>
    </row>
    <row r="1245" customFormat="false" ht="12.75" hidden="false" customHeight="false" outlineLevel="0" collapsed="false">
      <c r="D1245" s="110"/>
    </row>
    <row r="1246" customFormat="false" ht="12.75" hidden="false" customHeight="false" outlineLevel="0" collapsed="false">
      <c r="D1246" s="110"/>
    </row>
    <row r="1247" customFormat="false" ht="12.75" hidden="false" customHeight="false" outlineLevel="0" collapsed="false">
      <c r="D1247" s="110"/>
    </row>
    <row r="1248" customFormat="false" ht="12.75" hidden="false" customHeight="false" outlineLevel="0" collapsed="false">
      <c r="D1248" s="110"/>
    </row>
    <row r="1249" customFormat="false" ht="12.75" hidden="false" customHeight="false" outlineLevel="0" collapsed="false">
      <c r="D1249" s="110"/>
    </row>
    <row r="1250" customFormat="false" ht="12.75" hidden="false" customHeight="false" outlineLevel="0" collapsed="false">
      <c r="D1250" s="110"/>
    </row>
    <row r="1251" customFormat="false" ht="12.75" hidden="false" customHeight="false" outlineLevel="0" collapsed="false">
      <c r="D1251" s="110"/>
    </row>
    <row r="1252" customFormat="false" ht="12.75" hidden="false" customHeight="false" outlineLevel="0" collapsed="false">
      <c r="D1252" s="110"/>
    </row>
    <row r="1253" customFormat="false" ht="12.75" hidden="false" customHeight="false" outlineLevel="0" collapsed="false">
      <c r="D1253" s="110"/>
    </row>
    <row r="1254" customFormat="false" ht="12.75" hidden="false" customHeight="false" outlineLevel="0" collapsed="false">
      <c r="D1254" s="110"/>
    </row>
    <row r="1255" customFormat="false" ht="12.75" hidden="false" customHeight="false" outlineLevel="0" collapsed="false">
      <c r="D1255" s="110"/>
    </row>
    <row r="1256" customFormat="false" ht="12.75" hidden="false" customHeight="false" outlineLevel="0" collapsed="false">
      <c r="D1256" s="110"/>
    </row>
    <row r="1257" customFormat="false" ht="12.75" hidden="false" customHeight="false" outlineLevel="0" collapsed="false">
      <c r="D1257" s="110"/>
    </row>
    <row r="1258" customFormat="false" ht="12.75" hidden="false" customHeight="false" outlineLevel="0" collapsed="false">
      <c r="D1258" s="110"/>
    </row>
    <row r="1259" customFormat="false" ht="12.75" hidden="false" customHeight="false" outlineLevel="0" collapsed="false">
      <c r="D1259" s="110"/>
    </row>
    <row r="1260" customFormat="false" ht="12.75" hidden="false" customHeight="false" outlineLevel="0" collapsed="false">
      <c r="D1260" s="110"/>
    </row>
    <row r="1261" customFormat="false" ht="12.75" hidden="false" customHeight="false" outlineLevel="0" collapsed="false">
      <c r="D1261" s="110"/>
    </row>
    <row r="1262" customFormat="false" ht="12.75" hidden="false" customHeight="false" outlineLevel="0" collapsed="false">
      <c r="D1262" s="110"/>
    </row>
    <row r="1263" customFormat="false" ht="12.75" hidden="false" customHeight="false" outlineLevel="0" collapsed="false">
      <c r="D1263" s="110"/>
    </row>
    <row r="1264" customFormat="false" ht="12.75" hidden="false" customHeight="false" outlineLevel="0" collapsed="false">
      <c r="D1264" s="110"/>
    </row>
    <row r="1265" customFormat="false" ht="12.75" hidden="false" customHeight="false" outlineLevel="0" collapsed="false">
      <c r="D1265" s="110"/>
    </row>
    <row r="1266" customFormat="false" ht="12.75" hidden="false" customHeight="false" outlineLevel="0" collapsed="false">
      <c r="D1266" s="110"/>
    </row>
    <row r="1267" customFormat="false" ht="12.75" hidden="false" customHeight="false" outlineLevel="0" collapsed="false">
      <c r="D1267" s="110"/>
    </row>
    <row r="1268" customFormat="false" ht="12.75" hidden="false" customHeight="false" outlineLevel="0" collapsed="false">
      <c r="D1268" s="110"/>
    </row>
    <row r="1269" customFormat="false" ht="12.75" hidden="false" customHeight="false" outlineLevel="0" collapsed="false">
      <c r="D1269" s="110"/>
    </row>
    <row r="1270" customFormat="false" ht="12.75" hidden="false" customHeight="false" outlineLevel="0" collapsed="false">
      <c r="D1270" s="110"/>
    </row>
    <row r="1271" customFormat="false" ht="12.75" hidden="false" customHeight="false" outlineLevel="0" collapsed="false">
      <c r="D1271" s="110"/>
    </row>
    <row r="1272" customFormat="false" ht="12.75" hidden="false" customHeight="false" outlineLevel="0" collapsed="false">
      <c r="D1272" s="110"/>
    </row>
    <row r="1273" customFormat="false" ht="12.75" hidden="false" customHeight="false" outlineLevel="0" collapsed="false">
      <c r="D1273" s="110"/>
    </row>
    <row r="1274" customFormat="false" ht="12.75" hidden="false" customHeight="false" outlineLevel="0" collapsed="false">
      <c r="D1274" s="110"/>
    </row>
    <row r="1275" customFormat="false" ht="12.75" hidden="false" customHeight="false" outlineLevel="0" collapsed="false">
      <c r="D1275" s="110"/>
    </row>
    <row r="1276" customFormat="false" ht="12.75" hidden="false" customHeight="false" outlineLevel="0" collapsed="false">
      <c r="D1276" s="110"/>
    </row>
    <row r="1277" customFormat="false" ht="12.75" hidden="false" customHeight="false" outlineLevel="0" collapsed="false">
      <c r="D1277" s="110"/>
    </row>
    <row r="1278" customFormat="false" ht="12.75" hidden="false" customHeight="false" outlineLevel="0" collapsed="false">
      <c r="D1278" s="110"/>
    </row>
    <row r="1279" customFormat="false" ht="12.75" hidden="false" customHeight="false" outlineLevel="0" collapsed="false">
      <c r="D1279" s="110"/>
    </row>
    <row r="1280" customFormat="false" ht="12.75" hidden="false" customHeight="false" outlineLevel="0" collapsed="false">
      <c r="D1280" s="110"/>
    </row>
    <row r="1281" customFormat="false" ht="12.75" hidden="false" customHeight="false" outlineLevel="0" collapsed="false">
      <c r="D1281" s="110"/>
    </row>
    <row r="1282" customFormat="false" ht="12.75" hidden="false" customHeight="false" outlineLevel="0" collapsed="false">
      <c r="D1282" s="110"/>
    </row>
    <row r="1283" customFormat="false" ht="12.75" hidden="false" customHeight="false" outlineLevel="0" collapsed="false">
      <c r="D1283" s="110"/>
    </row>
    <row r="1284" customFormat="false" ht="12.75" hidden="false" customHeight="false" outlineLevel="0" collapsed="false">
      <c r="D1284" s="110"/>
    </row>
    <row r="1285" customFormat="false" ht="12.75" hidden="false" customHeight="false" outlineLevel="0" collapsed="false">
      <c r="D1285" s="110"/>
    </row>
    <row r="1286" customFormat="false" ht="12.75" hidden="false" customHeight="false" outlineLevel="0" collapsed="false">
      <c r="D1286" s="110"/>
    </row>
    <row r="1287" customFormat="false" ht="12.75" hidden="false" customHeight="false" outlineLevel="0" collapsed="false">
      <c r="D1287" s="110"/>
    </row>
    <row r="1288" customFormat="false" ht="12.75" hidden="false" customHeight="false" outlineLevel="0" collapsed="false">
      <c r="D1288" s="110"/>
    </row>
    <row r="1289" customFormat="false" ht="12.75" hidden="false" customHeight="false" outlineLevel="0" collapsed="false">
      <c r="D1289" s="110"/>
    </row>
    <row r="1290" customFormat="false" ht="12.75" hidden="false" customHeight="false" outlineLevel="0" collapsed="false">
      <c r="D1290" s="110"/>
    </row>
    <row r="1291" customFormat="false" ht="12.75" hidden="false" customHeight="false" outlineLevel="0" collapsed="false">
      <c r="D1291" s="110"/>
    </row>
    <row r="1292" customFormat="false" ht="12.75" hidden="false" customHeight="false" outlineLevel="0" collapsed="false">
      <c r="D1292" s="110"/>
    </row>
    <row r="1293" customFormat="false" ht="12.75" hidden="false" customHeight="false" outlineLevel="0" collapsed="false">
      <c r="D1293" s="110"/>
    </row>
    <row r="1294" customFormat="false" ht="12.75" hidden="false" customHeight="false" outlineLevel="0" collapsed="false">
      <c r="D1294" s="110"/>
    </row>
    <row r="1295" customFormat="false" ht="12.75" hidden="false" customHeight="false" outlineLevel="0" collapsed="false">
      <c r="D1295" s="110"/>
    </row>
    <row r="1296" customFormat="false" ht="12.75" hidden="false" customHeight="false" outlineLevel="0" collapsed="false">
      <c r="D1296" s="110"/>
    </row>
    <row r="1297" customFormat="false" ht="12.75" hidden="false" customHeight="false" outlineLevel="0" collapsed="false">
      <c r="D1297" s="110"/>
    </row>
    <row r="1298" customFormat="false" ht="12.75" hidden="false" customHeight="false" outlineLevel="0" collapsed="false">
      <c r="D1298" s="110"/>
    </row>
    <row r="1299" customFormat="false" ht="12.75" hidden="false" customHeight="false" outlineLevel="0" collapsed="false">
      <c r="D1299" s="110"/>
    </row>
    <row r="1300" customFormat="false" ht="12.75" hidden="false" customHeight="false" outlineLevel="0" collapsed="false">
      <c r="D1300" s="110"/>
    </row>
    <row r="1301" customFormat="false" ht="12.75" hidden="false" customHeight="false" outlineLevel="0" collapsed="false">
      <c r="D1301" s="110"/>
    </row>
    <row r="1302" customFormat="false" ht="12.75" hidden="false" customHeight="false" outlineLevel="0" collapsed="false">
      <c r="D1302" s="110"/>
    </row>
    <row r="1303" customFormat="false" ht="12.75" hidden="false" customHeight="false" outlineLevel="0" collapsed="false">
      <c r="D1303" s="110"/>
    </row>
    <row r="1304" customFormat="false" ht="12.75" hidden="false" customHeight="false" outlineLevel="0" collapsed="false">
      <c r="D1304" s="110"/>
    </row>
    <row r="1305" customFormat="false" ht="12.75" hidden="false" customHeight="false" outlineLevel="0" collapsed="false">
      <c r="D1305" s="110"/>
    </row>
    <row r="1306" customFormat="false" ht="12.75" hidden="false" customHeight="false" outlineLevel="0" collapsed="false">
      <c r="D1306" s="110"/>
    </row>
    <row r="1307" customFormat="false" ht="12.75" hidden="false" customHeight="false" outlineLevel="0" collapsed="false">
      <c r="D1307" s="110"/>
    </row>
    <row r="1308" customFormat="false" ht="12.75" hidden="false" customHeight="false" outlineLevel="0" collapsed="false">
      <c r="D1308" s="110"/>
    </row>
    <row r="1309" customFormat="false" ht="12.75" hidden="false" customHeight="false" outlineLevel="0" collapsed="false">
      <c r="D1309" s="110"/>
    </row>
    <row r="1310" customFormat="false" ht="12.75" hidden="false" customHeight="false" outlineLevel="0" collapsed="false">
      <c r="D1310" s="110"/>
    </row>
    <row r="1311" customFormat="false" ht="12.75" hidden="false" customHeight="false" outlineLevel="0" collapsed="false">
      <c r="D1311" s="110"/>
    </row>
    <row r="1312" customFormat="false" ht="12.75" hidden="false" customHeight="false" outlineLevel="0" collapsed="false">
      <c r="D1312" s="110"/>
    </row>
    <row r="1313" customFormat="false" ht="12.75" hidden="false" customHeight="false" outlineLevel="0" collapsed="false">
      <c r="D1313" s="110"/>
    </row>
    <row r="1314" customFormat="false" ht="12.75" hidden="false" customHeight="false" outlineLevel="0" collapsed="false">
      <c r="D1314" s="110"/>
    </row>
    <row r="1315" customFormat="false" ht="12.75" hidden="false" customHeight="false" outlineLevel="0" collapsed="false">
      <c r="D1315" s="110"/>
    </row>
    <row r="1316" customFormat="false" ht="12.75" hidden="false" customHeight="false" outlineLevel="0" collapsed="false">
      <c r="D1316" s="110"/>
    </row>
    <row r="1317" customFormat="false" ht="12.75" hidden="false" customHeight="false" outlineLevel="0" collapsed="false">
      <c r="D1317" s="110"/>
    </row>
    <row r="1318" customFormat="false" ht="12.75" hidden="false" customHeight="false" outlineLevel="0" collapsed="false">
      <c r="D1318" s="110"/>
    </row>
    <row r="1319" customFormat="false" ht="12.75" hidden="false" customHeight="false" outlineLevel="0" collapsed="false">
      <c r="D1319" s="110"/>
    </row>
    <row r="1320" customFormat="false" ht="12.75" hidden="false" customHeight="false" outlineLevel="0" collapsed="false">
      <c r="D1320" s="110"/>
    </row>
    <row r="1321" customFormat="false" ht="12.75" hidden="false" customHeight="false" outlineLevel="0" collapsed="false">
      <c r="D1321" s="110"/>
    </row>
    <row r="1322" customFormat="false" ht="12.75" hidden="false" customHeight="false" outlineLevel="0" collapsed="false">
      <c r="D1322" s="110"/>
    </row>
    <row r="1323" customFormat="false" ht="12.75" hidden="false" customHeight="false" outlineLevel="0" collapsed="false">
      <c r="D1323" s="110"/>
    </row>
    <row r="1324" customFormat="false" ht="12.75" hidden="false" customHeight="false" outlineLevel="0" collapsed="false">
      <c r="D1324" s="110"/>
    </row>
    <row r="1325" customFormat="false" ht="12.75" hidden="false" customHeight="false" outlineLevel="0" collapsed="false">
      <c r="D1325" s="110"/>
    </row>
    <row r="1326" customFormat="false" ht="12.75" hidden="false" customHeight="false" outlineLevel="0" collapsed="false">
      <c r="D1326" s="110"/>
    </row>
    <row r="1327" customFormat="false" ht="12.75" hidden="false" customHeight="false" outlineLevel="0" collapsed="false">
      <c r="D1327" s="110"/>
    </row>
    <row r="1328" customFormat="false" ht="12.75" hidden="false" customHeight="false" outlineLevel="0" collapsed="false">
      <c r="D1328" s="110"/>
    </row>
    <row r="1329" customFormat="false" ht="12.75" hidden="false" customHeight="false" outlineLevel="0" collapsed="false">
      <c r="D1329" s="110"/>
    </row>
    <row r="1330" customFormat="false" ht="12.75" hidden="false" customHeight="false" outlineLevel="0" collapsed="false">
      <c r="D1330" s="110"/>
    </row>
    <row r="1331" customFormat="false" ht="12.75" hidden="false" customHeight="false" outlineLevel="0" collapsed="false">
      <c r="D1331" s="110"/>
    </row>
    <row r="1332" customFormat="false" ht="12.75" hidden="false" customHeight="false" outlineLevel="0" collapsed="false">
      <c r="D1332" s="110"/>
    </row>
    <row r="1333" customFormat="false" ht="12.75" hidden="false" customHeight="false" outlineLevel="0" collapsed="false">
      <c r="D1333" s="110"/>
    </row>
    <row r="1334" customFormat="false" ht="12.75" hidden="false" customHeight="false" outlineLevel="0" collapsed="false">
      <c r="D1334" s="110"/>
    </row>
    <row r="1335" customFormat="false" ht="12.75" hidden="false" customHeight="false" outlineLevel="0" collapsed="false">
      <c r="D1335" s="110"/>
    </row>
    <row r="1336" customFormat="false" ht="12.75" hidden="false" customHeight="false" outlineLevel="0" collapsed="false">
      <c r="D1336" s="110"/>
    </row>
    <row r="1337" customFormat="false" ht="12.75" hidden="false" customHeight="false" outlineLevel="0" collapsed="false">
      <c r="D1337" s="110"/>
    </row>
    <row r="1338" customFormat="false" ht="12.75" hidden="false" customHeight="false" outlineLevel="0" collapsed="false">
      <c r="D1338" s="110"/>
    </row>
    <row r="1339" customFormat="false" ht="12.75" hidden="false" customHeight="false" outlineLevel="0" collapsed="false">
      <c r="D1339" s="110"/>
    </row>
    <row r="1340" customFormat="false" ht="12.75" hidden="false" customHeight="false" outlineLevel="0" collapsed="false">
      <c r="D1340" s="110"/>
    </row>
    <row r="1341" customFormat="false" ht="12.75" hidden="false" customHeight="false" outlineLevel="0" collapsed="false">
      <c r="D1341" s="110"/>
    </row>
    <row r="1342" customFormat="false" ht="12.75" hidden="false" customHeight="false" outlineLevel="0" collapsed="false">
      <c r="D1342" s="110"/>
    </row>
    <row r="1343" customFormat="false" ht="12.75" hidden="false" customHeight="false" outlineLevel="0" collapsed="false">
      <c r="D1343" s="110"/>
    </row>
    <row r="1344" customFormat="false" ht="12.75" hidden="false" customHeight="false" outlineLevel="0" collapsed="false">
      <c r="D1344" s="110"/>
    </row>
    <row r="1345" customFormat="false" ht="12.75" hidden="false" customHeight="false" outlineLevel="0" collapsed="false">
      <c r="D1345" s="110"/>
    </row>
    <row r="1346" customFormat="false" ht="12.75" hidden="false" customHeight="false" outlineLevel="0" collapsed="false">
      <c r="D1346" s="110"/>
    </row>
    <row r="1347" customFormat="false" ht="12.75" hidden="false" customHeight="false" outlineLevel="0" collapsed="false">
      <c r="D1347" s="110"/>
    </row>
    <row r="1348" customFormat="false" ht="12.75" hidden="false" customHeight="false" outlineLevel="0" collapsed="false">
      <c r="D1348" s="110"/>
    </row>
    <row r="1349" customFormat="false" ht="12.75" hidden="false" customHeight="false" outlineLevel="0" collapsed="false">
      <c r="D1349" s="110"/>
    </row>
    <row r="1350" customFormat="false" ht="12.75" hidden="false" customHeight="false" outlineLevel="0" collapsed="false">
      <c r="D1350" s="110"/>
    </row>
    <row r="1351" customFormat="false" ht="12.75" hidden="false" customHeight="false" outlineLevel="0" collapsed="false">
      <c r="D1351" s="110"/>
    </row>
    <row r="1352" customFormat="false" ht="12.75" hidden="false" customHeight="false" outlineLevel="0" collapsed="false">
      <c r="D1352" s="110"/>
    </row>
    <row r="1353" customFormat="false" ht="12.75" hidden="false" customHeight="false" outlineLevel="0" collapsed="false">
      <c r="D1353" s="110"/>
    </row>
    <row r="1354" customFormat="false" ht="12.75" hidden="false" customHeight="false" outlineLevel="0" collapsed="false">
      <c r="D1354" s="110"/>
    </row>
    <row r="1355" customFormat="false" ht="12.75" hidden="false" customHeight="false" outlineLevel="0" collapsed="false">
      <c r="D1355" s="110"/>
    </row>
    <row r="1356" customFormat="false" ht="12.75" hidden="false" customHeight="false" outlineLevel="0" collapsed="false">
      <c r="D1356" s="110"/>
    </row>
    <row r="1357" customFormat="false" ht="12.75" hidden="false" customHeight="false" outlineLevel="0" collapsed="false">
      <c r="D1357" s="110"/>
    </row>
    <row r="1358" customFormat="false" ht="12.75" hidden="false" customHeight="false" outlineLevel="0" collapsed="false">
      <c r="D1358" s="110"/>
    </row>
    <row r="1359" customFormat="false" ht="12.75" hidden="false" customHeight="false" outlineLevel="0" collapsed="false">
      <c r="D1359" s="110"/>
    </row>
    <row r="1360" customFormat="false" ht="12.75" hidden="false" customHeight="false" outlineLevel="0" collapsed="false">
      <c r="D1360" s="110"/>
    </row>
    <row r="1361" customFormat="false" ht="12.75" hidden="false" customHeight="false" outlineLevel="0" collapsed="false">
      <c r="D1361" s="110"/>
    </row>
    <row r="1362" customFormat="false" ht="12.75" hidden="false" customHeight="false" outlineLevel="0" collapsed="false">
      <c r="D1362" s="110"/>
    </row>
    <row r="1363" customFormat="false" ht="12.75" hidden="false" customHeight="false" outlineLevel="0" collapsed="false">
      <c r="D1363" s="110"/>
    </row>
    <row r="1364" customFormat="false" ht="12.75" hidden="false" customHeight="false" outlineLevel="0" collapsed="false">
      <c r="D1364" s="110"/>
    </row>
    <row r="1365" customFormat="false" ht="12.75" hidden="false" customHeight="false" outlineLevel="0" collapsed="false">
      <c r="D1365" s="110"/>
    </row>
    <row r="1366" customFormat="false" ht="12.75" hidden="false" customHeight="false" outlineLevel="0" collapsed="false">
      <c r="D1366" s="110"/>
    </row>
    <row r="1367" customFormat="false" ht="12.75" hidden="false" customHeight="false" outlineLevel="0" collapsed="false">
      <c r="D1367" s="110"/>
    </row>
    <row r="1368" customFormat="false" ht="12.75" hidden="false" customHeight="false" outlineLevel="0" collapsed="false">
      <c r="D1368" s="110"/>
    </row>
    <row r="1369" customFormat="false" ht="12.75" hidden="false" customHeight="false" outlineLevel="0" collapsed="false">
      <c r="D1369" s="110"/>
    </row>
    <row r="1370" customFormat="false" ht="12.75" hidden="false" customHeight="false" outlineLevel="0" collapsed="false">
      <c r="D1370" s="110"/>
    </row>
    <row r="1371" customFormat="false" ht="12.75" hidden="false" customHeight="false" outlineLevel="0" collapsed="false">
      <c r="D1371" s="110"/>
    </row>
    <row r="1372" customFormat="false" ht="12.75" hidden="false" customHeight="false" outlineLevel="0" collapsed="false">
      <c r="D1372" s="110"/>
    </row>
    <row r="1373" customFormat="false" ht="12.75" hidden="false" customHeight="false" outlineLevel="0" collapsed="false">
      <c r="D1373" s="110"/>
    </row>
    <row r="1374" customFormat="false" ht="12.75" hidden="false" customHeight="false" outlineLevel="0" collapsed="false">
      <c r="D1374" s="110"/>
    </row>
    <row r="1375" customFormat="false" ht="12.75" hidden="false" customHeight="false" outlineLevel="0" collapsed="false">
      <c r="D1375" s="110"/>
    </row>
    <row r="1376" customFormat="false" ht="12.75" hidden="false" customHeight="false" outlineLevel="0" collapsed="false">
      <c r="D1376" s="110"/>
    </row>
    <row r="1377" customFormat="false" ht="12.75" hidden="false" customHeight="false" outlineLevel="0" collapsed="false">
      <c r="D1377" s="110"/>
    </row>
    <row r="1378" customFormat="false" ht="12.75" hidden="false" customHeight="false" outlineLevel="0" collapsed="false">
      <c r="D1378" s="110"/>
    </row>
    <row r="1379" customFormat="false" ht="12.75" hidden="false" customHeight="false" outlineLevel="0" collapsed="false">
      <c r="D1379" s="110"/>
    </row>
    <row r="1380" customFormat="false" ht="12.75" hidden="false" customHeight="false" outlineLevel="0" collapsed="false">
      <c r="D1380" s="110"/>
    </row>
    <row r="1381" customFormat="false" ht="12.75" hidden="false" customHeight="false" outlineLevel="0" collapsed="false">
      <c r="D1381" s="110"/>
    </row>
    <row r="1382" customFormat="false" ht="12.75" hidden="false" customHeight="false" outlineLevel="0" collapsed="false">
      <c r="D1382" s="110"/>
    </row>
    <row r="1383" customFormat="false" ht="12.75" hidden="false" customHeight="false" outlineLevel="0" collapsed="false">
      <c r="D1383" s="110"/>
    </row>
    <row r="1384" customFormat="false" ht="12.75" hidden="false" customHeight="false" outlineLevel="0" collapsed="false">
      <c r="D1384" s="110"/>
    </row>
    <row r="1385" customFormat="false" ht="12.75" hidden="false" customHeight="false" outlineLevel="0" collapsed="false">
      <c r="D1385" s="110"/>
    </row>
    <row r="1386" customFormat="false" ht="12.75" hidden="false" customHeight="false" outlineLevel="0" collapsed="false">
      <c r="D1386" s="110"/>
    </row>
    <row r="1387" customFormat="false" ht="12.75" hidden="false" customHeight="false" outlineLevel="0" collapsed="false">
      <c r="D1387" s="110"/>
    </row>
  </sheetData>
  <sheetProtection algorithmName="SHA-512" hashValue="wg2tgKAk+WwZmnJVYhuIef5LUaxstfqN5uPOaWCixbGUrl9zM4+9HoZcjjpnkFkUMrqsoHD5rHEs9uU5J00PZw==" saltValue="SJDcjb7jQ/vy7cmpRStGIg==" spinCount="100000" sheet="true"/>
  <mergeCells count="76">
    <mergeCell ref="A1:G1"/>
    <mergeCell ref="C2:G2"/>
    <mergeCell ref="C3:G3"/>
    <mergeCell ref="C4:G4"/>
    <mergeCell ref="C10:G10"/>
    <mergeCell ref="C11:G11"/>
    <mergeCell ref="C23:G23"/>
    <mergeCell ref="C24:G24"/>
    <mergeCell ref="C30:G30"/>
    <mergeCell ref="C31:G31"/>
    <mergeCell ref="C35:G35"/>
    <mergeCell ref="C36:G36"/>
    <mergeCell ref="C40:G40"/>
    <mergeCell ref="C41:G41"/>
    <mergeCell ref="C52:G52"/>
    <mergeCell ref="C53:G53"/>
    <mergeCell ref="C57:G57"/>
    <mergeCell ref="C58:G58"/>
    <mergeCell ref="C64:G64"/>
    <mergeCell ref="C65:G65"/>
    <mergeCell ref="C66:G66"/>
    <mergeCell ref="C67:G67"/>
    <mergeCell ref="C72:G72"/>
    <mergeCell ref="C73:G73"/>
    <mergeCell ref="C74:G74"/>
    <mergeCell ref="C79:G79"/>
    <mergeCell ref="C80:G80"/>
    <mergeCell ref="C99:G99"/>
    <mergeCell ref="C103:G103"/>
    <mergeCell ref="C104:G104"/>
    <mergeCell ref="C108:G108"/>
    <mergeCell ref="C109:G109"/>
    <mergeCell ref="C114:G114"/>
    <mergeCell ref="C118:G118"/>
    <mergeCell ref="C119:G119"/>
    <mergeCell ref="C127:G127"/>
    <mergeCell ref="C139:G139"/>
    <mergeCell ref="C140:G140"/>
    <mergeCell ref="C150:G150"/>
    <mergeCell ref="C159:G159"/>
    <mergeCell ref="C209:G209"/>
    <mergeCell ref="C222:G222"/>
    <mergeCell ref="C232:G232"/>
    <mergeCell ref="C236:G236"/>
    <mergeCell ref="C238:G238"/>
    <mergeCell ref="C240:G240"/>
    <mergeCell ref="C242:G242"/>
    <mergeCell ref="C244:G244"/>
    <mergeCell ref="C248:G248"/>
    <mergeCell ref="C255:G255"/>
    <mergeCell ref="C259:G259"/>
    <mergeCell ref="C265:G265"/>
    <mergeCell ref="C266:G266"/>
    <mergeCell ref="C279:G279"/>
    <mergeCell ref="C281:G281"/>
    <mergeCell ref="C283:G283"/>
    <mergeCell ref="C286:G286"/>
    <mergeCell ref="C287:G287"/>
    <mergeCell ref="C291:G291"/>
    <mergeCell ref="C306:G306"/>
    <mergeCell ref="C317:G317"/>
    <mergeCell ref="C320:G320"/>
    <mergeCell ref="C328:G328"/>
    <mergeCell ref="C339:G339"/>
    <mergeCell ref="C340:G340"/>
    <mergeCell ref="C341:G341"/>
    <mergeCell ref="C347:G347"/>
    <mergeCell ref="C348:G348"/>
    <mergeCell ref="C349:G349"/>
    <mergeCell ref="C354:G354"/>
    <mergeCell ref="C355:G355"/>
    <mergeCell ref="C356:G356"/>
    <mergeCell ref="C357:G357"/>
    <mergeCell ref="C376:G376"/>
    <mergeCell ref="C382:G382"/>
    <mergeCell ref="C384:G384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C43" activeCellId="0" sqref="C43"/>
    </sheetView>
  </sheetViews>
  <sheetFormatPr defaultColWidth="8.6875"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75" width="12.71"/>
    <col collapsed="false" customWidth="true" hidden="false" outlineLevel="0" max="3" min="3" style="175" width="63.29"/>
    <col collapsed="false" customWidth="true" hidden="false" outlineLevel="0" max="4" min="4" style="0" width="4.86"/>
    <col collapsed="false" customWidth="true" hidden="false" outlineLevel="0" max="5" min="5" style="0" width="10.71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4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  <col collapsed="false" customWidth="true" hidden="false" outlineLevel="0" max="53" min="53" style="0" width="98.7"/>
  </cols>
  <sheetData>
    <row r="1" customFormat="false" ht="15.75" hidden="false" customHeight="true" outlineLevel="0" collapsed="false">
      <c r="A1" s="176" t="s">
        <v>179</v>
      </c>
      <c r="B1" s="176"/>
      <c r="C1" s="176"/>
      <c r="D1" s="176"/>
      <c r="E1" s="176"/>
      <c r="F1" s="176"/>
      <c r="G1" s="176"/>
      <c r="AG1" s="0" t="s">
        <v>180</v>
      </c>
    </row>
    <row r="2" customFormat="false" ht="25.15" hidden="false" customHeight="true" outlineLevel="0" collapsed="false">
      <c r="A2" s="169" t="s">
        <v>176</v>
      </c>
      <c r="B2" s="170" t="s">
        <v>5</v>
      </c>
      <c r="C2" s="177" t="s">
        <v>6</v>
      </c>
      <c r="D2" s="177"/>
      <c r="E2" s="177"/>
      <c r="F2" s="177"/>
      <c r="G2" s="177"/>
      <c r="AG2" s="0" t="s">
        <v>181</v>
      </c>
    </row>
    <row r="3" customFormat="false" ht="25.15" hidden="false" customHeight="true" outlineLevel="0" collapsed="false">
      <c r="A3" s="169" t="s">
        <v>177</v>
      </c>
      <c r="B3" s="170" t="s">
        <v>45</v>
      </c>
      <c r="C3" s="177" t="s">
        <v>46</v>
      </c>
      <c r="D3" s="177"/>
      <c r="E3" s="177"/>
      <c r="F3" s="177"/>
      <c r="G3" s="177"/>
      <c r="AC3" s="175" t="s">
        <v>181</v>
      </c>
      <c r="AG3" s="0" t="s">
        <v>182</v>
      </c>
    </row>
    <row r="4" customFormat="false" ht="25.15" hidden="false" customHeight="true" outlineLevel="0" collapsed="false">
      <c r="A4" s="178" t="s">
        <v>178</v>
      </c>
      <c r="B4" s="179" t="s">
        <v>50</v>
      </c>
      <c r="C4" s="180" t="s">
        <v>51</v>
      </c>
      <c r="D4" s="180"/>
      <c r="E4" s="180"/>
      <c r="F4" s="180"/>
      <c r="G4" s="180"/>
      <c r="AG4" s="0" t="s">
        <v>183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81" t="s">
        <v>184</v>
      </c>
      <c r="B6" s="182" t="s">
        <v>185</v>
      </c>
      <c r="C6" s="182" t="s">
        <v>186</v>
      </c>
      <c r="D6" s="183" t="s">
        <v>187</v>
      </c>
      <c r="E6" s="181" t="s">
        <v>188</v>
      </c>
      <c r="F6" s="184" t="s">
        <v>189</v>
      </c>
      <c r="G6" s="181" t="s">
        <v>14</v>
      </c>
      <c r="H6" s="185" t="s">
        <v>190</v>
      </c>
      <c r="I6" s="185" t="s">
        <v>191</v>
      </c>
      <c r="J6" s="185" t="s">
        <v>192</v>
      </c>
      <c r="K6" s="185" t="s">
        <v>193</v>
      </c>
      <c r="L6" s="185" t="s">
        <v>194</v>
      </c>
      <c r="M6" s="185" t="s">
        <v>195</v>
      </c>
      <c r="N6" s="185" t="s">
        <v>196</v>
      </c>
      <c r="O6" s="185" t="s">
        <v>197</v>
      </c>
      <c r="P6" s="185" t="s">
        <v>198</v>
      </c>
      <c r="Q6" s="185" t="s">
        <v>199</v>
      </c>
      <c r="R6" s="185" t="s">
        <v>200</v>
      </c>
      <c r="S6" s="185" t="s">
        <v>201</v>
      </c>
      <c r="T6" s="185" t="s">
        <v>202</v>
      </c>
      <c r="U6" s="185" t="s">
        <v>203</v>
      </c>
      <c r="V6" s="185" t="s">
        <v>204</v>
      </c>
      <c r="W6" s="185" t="s">
        <v>205</v>
      </c>
      <c r="X6" s="185" t="s">
        <v>206</v>
      </c>
    </row>
    <row r="7" customFormat="false" ht="12.75" hidden="true" customHeight="false" outlineLevel="0" collapsed="false">
      <c r="A7" s="166"/>
      <c r="B7" s="172"/>
      <c r="C7" s="172"/>
      <c r="D7" s="174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customFormat="false" ht="12.75" hidden="false" customHeight="false" outlineLevel="0" collapsed="false">
      <c r="A8" s="188" t="s">
        <v>207</v>
      </c>
      <c r="B8" s="189" t="s">
        <v>77</v>
      </c>
      <c r="C8" s="190" t="s">
        <v>78</v>
      </c>
      <c r="D8" s="191"/>
      <c r="E8" s="192"/>
      <c r="F8" s="193"/>
      <c r="G8" s="193" t="n">
        <f aca="false">SUMIF(AG9:AG31,"&lt;&gt;NOR",G9:G31)</f>
        <v>0</v>
      </c>
      <c r="H8" s="193"/>
      <c r="I8" s="193" t="n">
        <f aca="false">SUM(I9:I31)</f>
        <v>0</v>
      </c>
      <c r="J8" s="193"/>
      <c r="K8" s="193" t="n">
        <f aca="false">SUM(K9:K31)</f>
        <v>0</v>
      </c>
      <c r="L8" s="193"/>
      <c r="M8" s="193" t="n">
        <f aca="false">SUM(M9:M31)</f>
        <v>0</v>
      </c>
      <c r="N8" s="193"/>
      <c r="O8" s="193" t="n">
        <f aca="false">SUM(O9:O31)</f>
        <v>4.2</v>
      </c>
      <c r="P8" s="193"/>
      <c r="Q8" s="193" t="n">
        <f aca="false">SUM(Q9:Q31)</f>
        <v>0</v>
      </c>
      <c r="R8" s="193"/>
      <c r="S8" s="193"/>
      <c r="T8" s="194"/>
      <c r="U8" s="195"/>
      <c r="V8" s="195" t="n">
        <f aca="false">SUM(V9:V31)</f>
        <v>231.16</v>
      </c>
      <c r="W8" s="195"/>
      <c r="X8" s="195"/>
      <c r="AG8" s="0" t="s">
        <v>208</v>
      </c>
    </row>
    <row r="9" customFormat="false" ht="22.5" hidden="false" customHeight="false" outlineLevel="1" collapsed="false">
      <c r="A9" s="196" t="n">
        <v>1</v>
      </c>
      <c r="B9" s="197" t="s">
        <v>1568</v>
      </c>
      <c r="C9" s="198" t="s">
        <v>1569</v>
      </c>
      <c r="D9" s="199" t="s">
        <v>294</v>
      </c>
      <c r="E9" s="200" t="n">
        <v>42.09</v>
      </c>
      <c r="F9" s="201"/>
      <c r="G9" s="202" t="n">
        <f aca="false">ROUND(E9*F9,2)</f>
        <v>0</v>
      </c>
      <c r="H9" s="201"/>
      <c r="I9" s="202" t="n">
        <f aca="false">ROUND(E9*H9,2)</f>
        <v>0</v>
      </c>
      <c r="J9" s="201"/>
      <c r="K9" s="202" t="n">
        <f aca="false">ROUND(E9*J9,2)</f>
        <v>0</v>
      </c>
      <c r="L9" s="202" t="n">
        <v>21</v>
      </c>
      <c r="M9" s="202" t="n">
        <f aca="false">G9*(1+L9/100)</f>
        <v>0</v>
      </c>
      <c r="N9" s="202" t="n">
        <v>0.04242</v>
      </c>
      <c r="O9" s="202" t="n">
        <f aca="false">ROUND(E9*N9,2)</f>
        <v>1.79</v>
      </c>
      <c r="P9" s="202" t="n">
        <v>0</v>
      </c>
      <c r="Q9" s="202" t="n">
        <f aca="false">ROUND(E9*P9,2)</f>
        <v>0</v>
      </c>
      <c r="R9" s="202" t="s">
        <v>273</v>
      </c>
      <c r="S9" s="202" t="s">
        <v>213</v>
      </c>
      <c r="T9" s="203" t="s">
        <v>213</v>
      </c>
      <c r="U9" s="204" t="n">
        <v>1.404</v>
      </c>
      <c r="V9" s="204" t="n">
        <f aca="false">ROUND(E9*U9,2)</f>
        <v>59.09</v>
      </c>
      <c r="W9" s="204"/>
      <c r="X9" s="204" t="s">
        <v>165</v>
      </c>
      <c r="Y9" s="205"/>
      <c r="Z9" s="205"/>
      <c r="AA9" s="205"/>
      <c r="AB9" s="205"/>
      <c r="AC9" s="205"/>
      <c r="AD9" s="205"/>
      <c r="AE9" s="205"/>
      <c r="AF9" s="205"/>
      <c r="AG9" s="205" t="s">
        <v>214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customFormat="false" ht="22.5" hidden="false" customHeight="true" outlineLevel="1" collapsed="false">
      <c r="A10" s="206"/>
      <c r="B10" s="207"/>
      <c r="C10" s="208" t="s">
        <v>428</v>
      </c>
      <c r="D10" s="208"/>
      <c r="E10" s="208"/>
      <c r="F10" s="208"/>
      <c r="G10" s="208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5"/>
      <c r="Z10" s="205"/>
      <c r="AA10" s="205"/>
      <c r="AB10" s="205"/>
      <c r="AC10" s="205"/>
      <c r="AD10" s="205"/>
      <c r="AE10" s="205"/>
      <c r="AF10" s="205"/>
      <c r="AG10" s="205" t="s">
        <v>216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13" t="str">
        <f aca="false">C10</f>
        <v>zřízení nosné konstrukce příčky, vložení tepelné izolace tl. do 5 cm, montáž desek, tmelení spár Q2 a úprava rohů. Včetně dodávek materiálu.</v>
      </c>
      <c r="BB10" s="205"/>
      <c r="BC10" s="205"/>
      <c r="BD10" s="205"/>
      <c r="BE10" s="205"/>
      <c r="BF10" s="205"/>
      <c r="BG10" s="205"/>
      <c r="BH10" s="205"/>
    </row>
    <row r="11" customFormat="false" ht="22.5" hidden="false" customHeight="true" outlineLevel="1" collapsed="false">
      <c r="A11" s="206"/>
      <c r="B11" s="207"/>
      <c r="C11" s="209" t="s">
        <v>428</v>
      </c>
      <c r="D11" s="209"/>
      <c r="E11" s="209"/>
      <c r="F11" s="209"/>
      <c r="G11" s="209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5"/>
      <c r="Z11" s="205"/>
      <c r="AA11" s="205"/>
      <c r="AB11" s="205"/>
      <c r="AC11" s="205"/>
      <c r="AD11" s="205"/>
      <c r="AE11" s="205"/>
      <c r="AF11" s="205"/>
      <c r="AG11" s="205" t="s">
        <v>217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13" t="str">
        <f aca="false">C11</f>
        <v>zřízení nosné konstrukce příčky, vložení tepelné izolace tl. do 5 cm, montáž desek, tmelení spár Q2 a úprava rohů. Včetně dodávek materiálu.</v>
      </c>
      <c r="BB11" s="205"/>
      <c r="BC11" s="205"/>
      <c r="BD11" s="205"/>
      <c r="BE11" s="205"/>
      <c r="BF11" s="205"/>
      <c r="BG11" s="205"/>
      <c r="BH11" s="205"/>
    </row>
    <row r="12" customFormat="false" ht="12.75" hidden="false" customHeight="false" outlineLevel="1" collapsed="false">
      <c r="A12" s="206"/>
      <c r="B12" s="207"/>
      <c r="C12" s="210" t="s">
        <v>1570</v>
      </c>
      <c r="D12" s="211"/>
      <c r="E12" s="212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5"/>
      <c r="Z12" s="205"/>
      <c r="AA12" s="205"/>
      <c r="AB12" s="205"/>
      <c r="AC12" s="205"/>
      <c r="AD12" s="205"/>
      <c r="AE12" s="205"/>
      <c r="AF12" s="205"/>
      <c r="AG12" s="205" t="s">
        <v>220</v>
      </c>
      <c r="AH12" s="205" t="n">
        <v>0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customFormat="false" ht="12.75" hidden="false" customHeight="false" outlineLevel="1" collapsed="false">
      <c r="A13" s="206"/>
      <c r="B13" s="207"/>
      <c r="C13" s="210" t="s">
        <v>1571</v>
      </c>
      <c r="D13" s="211"/>
      <c r="E13" s="212" t="n">
        <v>42.09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5"/>
      <c r="Z13" s="205"/>
      <c r="AA13" s="205"/>
      <c r="AB13" s="205"/>
      <c r="AC13" s="205"/>
      <c r="AD13" s="205"/>
      <c r="AE13" s="205"/>
      <c r="AF13" s="205"/>
      <c r="AG13" s="205" t="s">
        <v>220</v>
      </c>
      <c r="AH13" s="205" t="n">
        <v>0</v>
      </c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customFormat="false" ht="33.75" hidden="false" customHeight="false" outlineLevel="1" collapsed="false">
      <c r="A14" s="214" t="n">
        <v>2</v>
      </c>
      <c r="B14" s="215" t="s">
        <v>1572</v>
      </c>
      <c r="C14" s="216" t="s">
        <v>1573</v>
      </c>
      <c r="D14" s="217" t="s">
        <v>343</v>
      </c>
      <c r="E14" s="218" t="n">
        <v>9</v>
      </c>
      <c r="F14" s="219"/>
      <c r="G14" s="220" t="n">
        <f aca="false">ROUND(E14*F14,2)</f>
        <v>0</v>
      </c>
      <c r="H14" s="219"/>
      <c r="I14" s="220" t="n">
        <f aca="false">ROUND(E14*H14,2)</f>
        <v>0</v>
      </c>
      <c r="J14" s="219"/>
      <c r="K14" s="220" t="n">
        <f aca="false">ROUND(E14*J14,2)</f>
        <v>0</v>
      </c>
      <c r="L14" s="220" t="n">
        <v>21</v>
      </c>
      <c r="M14" s="220" t="n">
        <f aca="false">G14*(1+L14/100)</f>
        <v>0</v>
      </c>
      <c r="N14" s="220" t="n">
        <v>0.00332</v>
      </c>
      <c r="O14" s="220" t="n">
        <f aca="false">ROUND(E14*N14,2)</f>
        <v>0.03</v>
      </c>
      <c r="P14" s="220" t="n">
        <v>0</v>
      </c>
      <c r="Q14" s="220" t="n">
        <f aca="false">ROUND(E14*P14,2)</f>
        <v>0</v>
      </c>
      <c r="R14" s="220" t="s">
        <v>273</v>
      </c>
      <c r="S14" s="220" t="s">
        <v>213</v>
      </c>
      <c r="T14" s="221" t="s">
        <v>213</v>
      </c>
      <c r="U14" s="204" t="n">
        <v>0.36</v>
      </c>
      <c r="V14" s="204" t="n">
        <f aca="false">ROUND(E14*U14,2)</f>
        <v>3.24</v>
      </c>
      <c r="W14" s="204"/>
      <c r="X14" s="204" t="s">
        <v>165</v>
      </c>
      <c r="Y14" s="205"/>
      <c r="Z14" s="205"/>
      <c r="AA14" s="205"/>
      <c r="AB14" s="205"/>
      <c r="AC14" s="205"/>
      <c r="AD14" s="205"/>
      <c r="AE14" s="205"/>
      <c r="AF14" s="205"/>
      <c r="AG14" s="205" t="s">
        <v>214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customFormat="false" ht="33.75" hidden="false" customHeight="false" outlineLevel="1" collapsed="false">
      <c r="A15" s="196" t="n">
        <v>3</v>
      </c>
      <c r="B15" s="197" t="s">
        <v>1574</v>
      </c>
      <c r="C15" s="198" t="s">
        <v>1575</v>
      </c>
      <c r="D15" s="199" t="s">
        <v>294</v>
      </c>
      <c r="E15" s="200" t="n">
        <v>118.07</v>
      </c>
      <c r="F15" s="201"/>
      <c r="G15" s="202" t="n">
        <f aca="false">ROUND(E15*F15,2)</f>
        <v>0</v>
      </c>
      <c r="H15" s="201"/>
      <c r="I15" s="202" t="n">
        <f aca="false">ROUND(E15*H15,2)</f>
        <v>0</v>
      </c>
      <c r="J15" s="201"/>
      <c r="K15" s="202" t="n">
        <f aca="false">ROUND(E15*J15,2)</f>
        <v>0</v>
      </c>
      <c r="L15" s="202" t="n">
        <v>21</v>
      </c>
      <c r="M15" s="202" t="n">
        <f aca="false">G15*(1+L15/100)</f>
        <v>0</v>
      </c>
      <c r="N15" s="202" t="n">
        <v>0.01199</v>
      </c>
      <c r="O15" s="202" t="n">
        <f aca="false">ROUND(E15*N15,2)</f>
        <v>1.42</v>
      </c>
      <c r="P15" s="202" t="n">
        <v>0</v>
      </c>
      <c r="Q15" s="202" t="n">
        <f aca="false">ROUND(E15*P15,2)</f>
        <v>0</v>
      </c>
      <c r="R15" s="202" t="s">
        <v>273</v>
      </c>
      <c r="S15" s="202" t="s">
        <v>213</v>
      </c>
      <c r="T15" s="203" t="s">
        <v>213</v>
      </c>
      <c r="U15" s="204" t="n">
        <v>0.769</v>
      </c>
      <c r="V15" s="204" t="n">
        <f aca="false">ROUND(E15*U15,2)</f>
        <v>90.8</v>
      </c>
      <c r="W15" s="204"/>
      <c r="X15" s="204" t="s">
        <v>165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214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customFormat="false" ht="22.5" hidden="false" customHeight="false" outlineLevel="1" collapsed="false">
      <c r="A16" s="206"/>
      <c r="B16" s="207"/>
      <c r="C16" s="210" t="s">
        <v>1576</v>
      </c>
      <c r="D16" s="211"/>
      <c r="E16" s="21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5"/>
      <c r="Z16" s="205"/>
      <c r="AA16" s="205"/>
      <c r="AB16" s="205"/>
      <c r="AC16" s="205"/>
      <c r="AD16" s="205"/>
      <c r="AE16" s="205"/>
      <c r="AF16" s="205"/>
      <c r="AG16" s="205" t="s">
        <v>220</v>
      </c>
      <c r="AH16" s="205" t="n">
        <v>0</v>
      </c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customFormat="false" ht="12.75" hidden="false" customHeight="false" outlineLevel="1" collapsed="false">
      <c r="A17" s="206"/>
      <c r="B17" s="207"/>
      <c r="C17" s="210" t="s">
        <v>1577</v>
      </c>
      <c r="D17" s="211"/>
      <c r="E17" s="212" t="n">
        <v>118.07</v>
      </c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5"/>
      <c r="Z17" s="205"/>
      <c r="AA17" s="205"/>
      <c r="AB17" s="205"/>
      <c r="AC17" s="205"/>
      <c r="AD17" s="205"/>
      <c r="AE17" s="205"/>
      <c r="AF17" s="205"/>
      <c r="AG17" s="205" t="s">
        <v>220</v>
      </c>
      <c r="AH17" s="205" t="n">
        <v>0</v>
      </c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customFormat="false" ht="22.5" hidden="false" customHeight="false" outlineLevel="1" collapsed="false">
      <c r="A18" s="196" t="n">
        <v>4</v>
      </c>
      <c r="B18" s="197" t="s">
        <v>1578</v>
      </c>
      <c r="C18" s="198" t="s">
        <v>1579</v>
      </c>
      <c r="D18" s="199" t="s">
        <v>294</v>
      </c>
      <c r="E18" s="200" t="n">
        <v>40.6</v>
      </c>
      <c r="F18" s="201"/>
      <c r="G18" s="202" t="n">
        <f aca="false">ROUND(E18*F18,2)</f>
        <v>0</v>
      </c>
      <c r="H18" s="201"/>
      <c r="I18" s="202" t="n">
        <f aca="false">ROUND(E18*H18,2)</f>
        <v>0</v>
      </c>
      <c r="J18" s="201"/>
      <c r="K18" s="202" t="n">
        <f aca="false">ROUND(E18*J18,2)</f>
        <v>0</v>
      </c>
      <c r="L18" s="202" t="n">
        <v>21</v>
      </c>
      <c r="M18" s="202" t="n">
        <f aca="false">G18*(1+L18/100)</f>
        <v>0</v>
      </c>
      <c r="N18" s="202" t="n">
        <v>0.01522</v>
      </c>
      <c r="O18" s="202" t="n">
        <f aca="false">ROUND(E18*N18,2)</f>
        <v>0.62</v>
      </c>
      <c r="P18" s="202" t="n">
        <v>0</v>
      </c>
      <c r="Q18" s="202" t="n">
        <f aca="false">ROUND(E18*P18,2)</f>
        <v>0</v>
      </c>
      <c r="R18" s="202" t="s">
        <v>273</v>
      </c>
      <c r="S18" s="202" t="s">
        <v>213</v>
      </c>
      <c r="T18" s="203" t="s">
        <v>213</v>
      </c>
      <c r="U18" s="204" t="n">
        <v>1.235</v>
      </c>
      <c r="V18" s="204" t="n">
        <f aca="false">ROUND(E18*U18,2)</f>
        <v>50.14</v>
      </c>
      <c r="W18" s="204"/>
      <c r="X18" s="204" t="s">
        <v>165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214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customFormat="false" ht="12.75" hidden="false" customHeight="true" outlineLevel="1" collapsed="false">
      <c r="A19" s="206"/>
      <c r="B19" s="207"/>
      <c r="C19" s="208" t="s">
        <v>437</v>
      </c>
      <c r="D19" s="208"/>
      <c r="E19" s="208"/>
      <c r="F19" s="208"/>
      <c r="G19" s="208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5"/>
      <c r="AA19" s="205"/>
      <c r="AB19" s="205"/>
      <c r="AC19" s="205"/>
      <c r="AD19" s="205"/>
      <c r="AE19" s="205"/>
      <c r="AF19" s="205"/>
      <c r="AG19" s="205" t="s">
        <v>216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customFormat="false" ht="12.75" hidden="false" customHeight="true" outlineLevel="1" collapsed="false">
      <c r="A20" s="206"/>
      <c r="B20" s="207"/>
      <c r="C20" s="209" t="s">
        <v>437</v>
      </c>
      <c r="D20" s="209"/>
      <c r="E20" s="209"/>
      <c r="F20" s="209"/>
      <c r="G20" s="209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5"/>
      <c r="Z20" s="205"/>
      <c r="AA20" s="205"/>
      <c r="AB20" s="205"/>
      <c r="AC20" s="205"/>
      <c r="AD20" s="205"/>
      <c r="AE20" s="205"/>
      <c r="AF20" s="205"/>
      <c r="AG20" s="205" t="s">
        <v>217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customFormat="false" ht="12.75" hidden="false" customHeight="false" outlineLevel="1" collapsed="false">
      <c r="A21" s="206"/>
      <c r="B21" s="207"/>
      <c r="C21" s="210" t="s">
        <v>1580</v>
      </c>
      <c r="D21" s="211"/>
      <c r="E21" s="212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5"/>
      <c r="Z21" s="205"/>
      <c r="AA21" s="205"/>
      <c r="AB21" s="205"/>
      <c r="AC21" s="205"/>
      <c r="AD21" s="205"/>
      <c r="AE21" s="205"/>
      <c r="AF21" s="205"/>
      <c r="AG21" s="205" t="s">
        <v>220</v>
      </c>
      <c r="AH21" s="205" t="n">
        <v>0</v>
      </c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customFormat="false" ht="12.75" hidden="false" customHeight="false" outlineLevel="1" collapsed="false">
      <c r="A22" s="206"/>
      <c r="B22" s="207"/>
      <c r="C22" s="210" t="s">
        <v>1581</v>
      </c>
      <c r="D22" s="211"/>
      <c r="E22" s="212" t="n">
        <v>40.6</v>
      </c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5"/>
      <c r="AA22" s="205"/>
      <c r="AB22" s="205"/>
      <c r="AC22" s="205"/>
      <c r="AD22" s="205"/>
      <c r="AE22" s="205"/>
      <c r="AF22" s="205"/>
      <c r="AG22" s="205" t="s">
        <v>220</v>
      </c>
      <c r="AH22" s="205" t="n">
        <v>0</v>
      </c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customFormat="false" ht="22.5" hidden="false" customHeight="false" outlineLevel="1" collapsed="false">
      <c r="A23" s="196" t="n">
        <v>5</v>
      </c>
      <c r="B23" s="197" t="s">
        <v>1582</v>
      </c>
      <c r="C23" s="198" t="s">
        <v>1583</v>
      </c>
      <c r="D23" s="199" t="s">
        <v>294</v>
      </c>
      <c r="E23" s="200" t="n">
        <v>21.1</v>
      </c>
      <c r="F23" s="201"/>
      <c r="G23" s="202" t="n">
        <f aca="false">ROUND(E23*F23,2)</f>
        <v>0</v>
      </c>
      <c r="H23" s="201"/>
      <c r="I23" s="202" t="n">
        <f aca="false">ROUND(E23*H23,2)</f>
        <v>0</v>
      </c>
      <c r="J23" s="201"/>
      <c r="K23" s="202" t="n">
        <f aca="false">ROUND(E23*J23,2)</f>
        <v>0</v>
      </c>
      <c r="L23" s="202" t="n">
        <v>21</v>
      </c>
      <c r="M23" s="202" t="n">
        <f aca="false">G23*(1+L23/100)</f>
        <v>0</v>
      </c>
      <c r="N23" s="202" t="n">
        <v>0.01625</v>
      </c>
      <c r="O23" s="202" t="n">
        <f aca="false">ROUND(E23*N23,2)</f>
        <v>0.34</v>
      </c>
      <c r="P23" s="202" t="n">
        <v>0</v>
      </c>
      <c r="Q23" s="202" t="n">
        <f aca="false">ROUND(E23*P23,2)</f>
        <v>0</v>
      </c>
      <c r="R23" s="202" t="s">
        <v>273</v>
      </c>
      <c r="S23" s="202" t="s">
        <v>213</v>
      </c>
      <c r="T23" s="203" t="s">
        <v>213</v>
      </c>
      <c r="U23" s="204" t="n">
        <v>1.023</v>
      </c>
      <c r="V23" s="204" t="n">
        <f aca="false">ROUND(E23*U23,2)</f>
        <v>21.59</v>
      </c>
      <c r="W23" s="204"/>
      <c r="X23" s="204" t="s">
        <v>165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214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customFormat="false" ht="12.75" hidden="false" customHeight="true" outlineLevel="1" collapsed="false">
      <c r="A24" s="206"/>
      <c r="B24" s="207"/>
      <c r="C24" s="208" t="s">
        <v>1308</v>
      </c>
      <c r="D24" s="208"/>
      <c r="E24" s="208"/>
      <c r="F24" s="208"/>
      <c r="G24" s="208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5"/>
      <c r="Z24" s="205"/>
      <c r="AA24" s="205"/>
      <c r="AB24" s="205"/>
      <c r="AC24" s="205"/>
      <c r="AD24" s="205"/>
      <c r="AE24" s="205"/>
      <c r="AF24" s="205"/>
      <c r="AG24" s="205" t="s">
        <v>216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customFormat="false" ht="12.75" hidden="false" customHeight="true" outlineLevel="1" collapsed="false">
      <c r="A25" s="206"/>
      <c r="B25" s="207"/>
      <c r="C25" s="209" t="s">
        <v>1308</v>
      </c>
      <c r="D25" s="209"/>
      <c r="E25" s="209"/>
      <c r="F25" s="209"/>
      <c r="G25" s="209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5"/>
      <c r="AA25" s="205"/>
      <c r="AB25" s="205"/>
      <c r="AC25" s="205"/>
      <c r="AD25" s="205"/>
      <c r="AE25" s="205"/>
      <c r="AF25" s="205"/>
      <c r="AG25" s="205" t="s">
        <v>217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customFormat="false" ht="12.75" hidden="false" customHeight="false" outlineLevel="1" collapsed="false">
      <c r="A26" s="206"/>
      <c r="B26" s="207"/>
      <c r="C26" s="210" t="s">
        <v>1584</v>
      </c>
      <c r="D26" s="211"/>
      <c r="E26" s="212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5"/>
      <c r="Z26" s="205"/>
      <c r="AA26" s="205"/>
      <c r="AB26" s="205"/>
      <c r="AC26" s="205"/>
      <c r="AD26" s="205"/>
      <c r="AE26" s="205"/>
      <c r="AF26" s="205"/>
      <c r="AG26" s="205" t="s">
        <v>220</v>
      </c>
      <c r="AH26" s="205" t="n">
        <v>0</v>
      </c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customFormat="false" ht="12.75" hidden="false" customHeight="false" outlineLevel="1" collapsed="false">
      <c r="A27" s="206"/>
      <c r="B27" s="207"/>
      <c r="C27" s="210" t="s">
        <v>1585</v>
      </c>
      <c r="D27" s="211"/>
      <c r="E27" s="212" t="n">
        <v>21.1</v>
      </c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5"/>
      <c r="Z27" s="205"/>
      <c r="AA27" s="205"/>
      <c r="AB27" s="205"/>
      <c r="AC27" s="205"/>
      <c r="AD27" s="205"/>
      <c r="AE27" s="205"/>
      <c r="AF27" s="205"/>
      <c r="AG27" s="205" t="s">
        <v>220</v>
      </c>
      <c r="AH27" s="205" t="n">
        <v>0</v>
      </c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customFormat="false" ht="12.75" hidden="false" customHeight="false" outlineLevel="1" collapsed="false">
      <c r="A28" s="214" t="n">
        <v>6</v>
      </c>
      <c r="B28" s="215" t="s">
        <v>1311</v>
      </c>
      <c r="C28" s="216" t="s">
        <v>1312</v>
      </c>
      <c r="D28" s="217" t="s">
        <v>343</v>
      </c>
      <c r="E28" s="218" t="n">
        <v>5</v>
      </c>
      <c r="F28" s="219"/>
      <c r="G28" s="220" t="n">
        <f aca="false">ROUND(E28*F28,2)</f>
        <v>0</v>
      </c>
      <c r="H28" s="219"/>
      <c r="I28" s="220" t="n">
        <f aca="false">ROUND(E28*H28,2)</f>
        <v>0</v>
      </c>
      <c r="J28" s="219"/>
      <c r="K28" s="220" t="n">
        <f aca="false">ROUND(E28*J28,2)</f>
        <v>0</v>
      </c>
      <c r="L28" s="220" t="n">
        <v>21</v>
      </c>
      <c r="M28" s="220" t="n">
        <f aca="false">G28*(1+L28/100)</f>
        <v>0</v>
      </c>
      <c r="N28" s="220" t="n">
        <v>0</v>
      </c>
      <c r="O28" s="220" t="n">
        <f aca="false">ROUND(E28*N28,2)</f>
        <v>0</v>
      </c>
      <c r="P28" s="220" t="n">
        <v>0</v>
      </c>
      <c r="Q28" s="220" t="n">
        <f aca="false">ROUND(E28*P28,2)</f>
        <v>0</v>
      </c>
      <c r="R28" s="220" t="s">
        <v>273</v>
      </c>
      <c r="S28" s="220" t="s">
        <v>213</v>
      </c>
      <c r="T28" s="221" t="s">
        <v>213</v>
      </c>
      <c r="U28" s="204" t="n">
        <v>1.26</v>
      </c>
      <c r="V28" s="204" t="n">
        <f aca="false">ROUND(E28*U28,2)</f>
        <v>6.3</v>
      </c>
      <c r="W28" s="204"/>
      <c r="X28" s="204" t="s">
        <v>165</v>
      </c>
      <c r="Y28" s="205"/>
      <c r="Z28" s="205"/>
      <c r="AA28" s="205"/>
      <c r="AB28" s="205"/>
      <c r="AC28" s="205"/>
      <c r="AD28" s="205"/>
      <c r="AE28" s="205"/>
      <c r="AF28" s="205"/>
      <c r="AG28" s="205" t="s">
        <v>214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customFormat="false" ht="12.75" hidden="false" customHeight="false" outlineLevel="1" collapsed="false">
      <c r="A29" s="196" t="n">
        <v>7</v>
      </c>
      <c r="B29" s="197" t="s">
        <v>1586</v>
      </c>
      <c r="C29" s="198" t="s">
        <v>1587</v>
      </c>
      <c r="D29" s="199" t="s">
        <v>294</v>
      </c>
      <c r="E29" s="200" t="n">
        <v>29.82</v>
      </c>
      <c r="F29" s="201"/>
      <c r="G29" s="202" t="n">
        <f aca="false">ROUND(E29*F29,2)</f>
        <v>0</v>
      </c>
      <c r="H29" s="201"/>
      <c r="I29" s="202" t="n">
        <f aca="false">ROUND(E29*H29,2)</f>
        <v>0</v>
      </c>
      <c r="J29" s="201"/>
      <c r="K29" s="202" t="n">
        <f aca="false">ROUND(E29*J29,2)</f>
        <v>0</v>
      </c>
      <c r="L29" s="202" t="n">
        <v>21</v>
      </c>
      <c r="M29" s="202" t="n">
        <f aca="false">G29*(1+L29/100)</f>
        <v>0</v>
      </c>
      <c r="N29" s="202" t="n">
        <v>0</v>
      </c>
      <c r="O29" s="202" t="n">
        <f aca="false">ROUND(E29*N29,2)</f>
        <v>0</v>
      </c>
      <c r="P29" s="202" t="n">
        <v>0</v>
      </c>
      <c r="Q29" s="202" t="n">
        <f aca="false">ROUND(E29*P29,2)</f>
        <v>0</v>
      </c>
      <c r="R29" s="202"/>
      <c r="S29" s="202" t="s">
        <v>417</v>
      </c>
      <c r="T29" s="203" t="s">
        <v>418</v>
      </c>
      <c r="U29" s="204" t="n">
        <v>0</v>
      </c>
      <c r="V29" s="204" t="n">
        <f aca="false">ROUND(E29*U29,2)</f>
        <v>0</v>
      </c>
      <c r="W29" s="204"/>
      <c r="X29" s="204" t="s">
        <v>424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425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customFormat="false" ht="12.75" hidden="false" customHeight="false" outlineLevel="1" collapsed="false">
      <c r="A30" s="206"/>
      <c r="B30" s="207"/>
      <c r="C30" s="210" t="s">
        <v>1588</v>
      </c>
      <c r="D30" s="211"/>
      <c r="E30" s="212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5"/>
      <c r="Z30" s="205"/>
      <c r="AA30" s="205"/>
      <c r="AB30" s="205"/>
      <c r="AC30" s="205"/>
      <c r="AD30" s="205"/>
      <c r="AE30" s="205"/>
      <c r="AF30" s="205"/>
      <c r="AG30" s="205" t="s">
        <v>220</v>
      </c>
      <c r="AH30" s="205" t="n">
        <v>0</v>
      </c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customFormat="false" ht="12.75" hidden="false" customHeight="false" outlineLevel="1" collapsed="false">
      <c r="A31" s="206"/>
      <c r="B31" s="207"/>
      <c r="C31" s="210" t="s">
        <v>1589</v>
      </c>
      <c r="D31" s="211"/>
      <c r="E31" s="212" t="n">
        <v>29.82</v>
      </c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5"/>
      <c r="AA31" s="205"/>
      <c r="AB31" s="205"/>
      <c r="AC31" s="205"/>
      <c r="AD31" s="205"/>
      <c r="AE31" s="205"/>
      <c r="AF31" s="205"/>
      <c r="AG31" s="205" t="s">
        <v>220</v>
      </c>
      <c r="AH31" s="205" t="n">
        <v>0</v>
      </c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customFormat="false" ht="12.75" hidden="false" customHeight="false" outlineLevel="0" collapsed="false">
      <c r="A32" s="188" t="s">
        <v>207</v>
      </c>
      <c r="B32" s="189" t="s">
        <v>99</v>
      </c>
      <c r="C32" s="190" t="s">
        <v>100</v>
      </c>
      <c r="D32" s="191"/>
      <c r="E32" s="192"/>
      <c r="F32" s="193"/>
      <c r="G32" s="193" t="n">
        <f aca="false">SUMIF(AG33:AG35,"&lt;&gt;NOR",G33:G35)</f>
        <v>0</v>
      </c>
      <c r="H32" s="193"/>
      <c r="I32" s="193" t="n">
        <f aca="false">SUM(I33:I35)</f>
        <v>0</v>
      </c>
      <c r="J32" s="193"/>
      <c r="K32" s="193" t="n">
        <f aca="false">SUM(K33:K35)</f>
        <v>0</v>
      </c>
      <c r="L32" s="193"/>
      <c r="M32" s="193" t="n">
        <f aca="false">SUM(M33:M35)</f>
        <v>0</v>
      </c>
      <c r="N32" s="193"/>
      <c r="O32" s="193" t="n">
        <f aca="false">SUM(O33:O35)</f>
        <v>0.06</v>
      </c>
      <c r="P32" s="193"/>
      <c r="Q32" s="193" t="n">
        <f aca="false">SUM(Q33:Q35)</f>
        <v>0</v>
      </c>
      <c r="R32" s="193"/>
      <c r="S32" s="193"/>
      <c r="T32" s="194"/>
      <c r="U32" s="195"/>
      <c r="V32" s="195" t="n">
        <f aca="false">SUM(V33:V35)</f>
        <v>8.73</v>
      </c>
      <c r="W32" s="195"/>
      <c r="X32" s="195"/>
      <c r="AG32" s="0" t="s">
        <v>208</v>
      </c>
    </row>
    <row r="33" customFormat="false" ht="12.75" hidden="false" customHeight="false" outlineLevel="1" collapsed="false">
      <c r="A33" s="196" t="n">
        <v>8</v>
      </c>
      <c r="B33" s="197" t="s">
        <v>754</v>
      </c>
      <c r="C33" s="198" t="s">
        <v>755</v>
      </c>
      <c r="D33" s="199" t="s">
        <v>294</v>
      </c>
      <c r="E33" s="200" t="n">
        <v>49.3</v>
      </c>
      <c r="F33" s="201"/>
      <c r="G33" s="202" t="n">
        <f aca="false">ROUND(E33*F33,2)</f>
        <v>0</v>
      </c>
      <c r="H33" s="201"/>
      <c r="I33" s="202" t="n">
        <f aca="false">ROUND(E33*H33,2)</f>
        <v>0</v>
      </c>
      <c r="J33" s="201"/>
      <c r="K33" s="202" t="n">
        <f aca="false">ROUND(E33*J33,2)</f>
        <v>0</v>
      </c>
      <c r="L33" s="202" t="n">
        <v>21</v>
      </c>
      <c r="M33" s="202" t="n">
        <f aca="false">G33*(1+L33/100)</f>
        <v>0</v>
      </c>
      <c r="N33" s="202" t="n">
        <v>0.00121</v>
      </c>
      <c r="O33" s="202" t="n">
        <f aca="false">ROUND(E33*N33,2)</f>
        <v>0.06</v>
      </c>
      <c r="P33" s="202" t="n">
        <v>0</v>
      </c>
      <c r="Q33" s="202" t="n">
        <f aca="false">ROUND(E33*P33,2)</f>
        <v>0</v>
      </c>
      <c r="R33" s="202" t="s">
        <v>734</v>
      </c>
      <c r="S33" s="202" t="s">
        <v>213</v>
      </c>
      <c r="T33" s="203" t="s">
        <v>213</v>
      </c>
      <c r="U33" s="204" t="n">
        <v>0.177</v>
      </c>
      <c r="V33" s="204" t="n">
        <f aca="false">ROUND(E33*U33,2)</f>
        <v>8.73</v>
      </c>
      <c r="W33" s="204"/>
      <c r="X33" s="204" t="s">
        <v>165</v>
      </c>
      <c r="Y33" s="205"/>
      <c r="Z33" s="205"/>
      <c r="AA33" s="205"/>
      <c r="AB33" s="205"/>
      <c r="AC33" s="205"/>
      <c r="AD33" s="205"/>
      <c r="AE33" s="205"/>
      <c r="AF33" s="205"/>
      <c r="AG33" s="205" t="s">
        <v>214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customFormat="false" ht="12.75" hidden="false" customHeight="false" outlineLevel="1" collapsed="false">
      <c r="A34" s="206"/>
      <c r="B34" s="207"/>
      <c r="C34" s="210" t="s">
        <v>1590</v>
      </c>
      <c r="D34" s="211"/>
      <c r="E34" s="212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5"/>
      <c r="Z34" s="205"/>
      <c r="AA34" s="205"/>
      <c r="AB34" s="205"/>
      <c r="AC34" s="205"/>
      <c r="AD34" s="205"/>
      <c r="AE34" s="205"/>
      <c r="AF34" s="205"/>
      <c r="AG34" s="205" t="s">
        <v>220</v>
      </c>
      <c r="AH34" s="205" t="n">
        <v>0</v>
      </c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customFormat="false" ht="12.75" hidden="false" customHeight="false" outlineLevel="1" collapsed="false">
      <c r="A35" s="206"/>
      <c r="B35" s="207"/>
      <c r="C35" s="210" t="s">
        <v>1591</v>
      </c>
      <c r="D35" s="211"/>
      <c r="E35" s="212" t="n">
        <v>49.3</v>
      </c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5"/>
      <c r="Z35" s="205"/>
      <c r="AA35" s="205"/>
      <c r="AB35" s="205"/>
      <c r="AC35" s="205"/>
      <c r="AD35" s="205"/>
      <c r="AE35" s="205"/>
      <c r="AF35" s="205"/>
      <c r="AG35" s="205" t="s">
        <v>220</v>
      </c>
      <c r="AH35" s="205" t="n">
        <v>0</v>
      </c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customFormat="false" ht="12.75" hidden="false" customHeight="false" outlineLevel="0" collapsed="false">
      <c r="A36" s="188" t="s">
        <v>207</v>
      </c>
      <c r="B36" s="189" t="s">
        <v>101</v>
      </c>
      <c r="C36" s="190" t="s">
        <v>102</v>
      </c>
      <c r="D36" s="191"/>
      <c r="E36" s="192"/>
      <c r="F36" s="193"/>
      <c r="G36" s="193" t="n">
        <f aca="false">SUMIF(AG37:AG39,"&lt;&gt;NOR",G37:G39)</f>
        <v>0</v>
      </c>
      <c r="H36" s="193"/>
      <c r="I36" s="193" t="n">
        <f aca="false">SUM(I37:I39)</f>
        <v>0</v>
      </c>
      <c r="J36" s="193"/>
      <c r="K36" s="193" t="n">
        <f aca="false">SUM(K37:K39)</f>
        <v>0</v>
      </c>
      <c r="L36" s="193"/>
      <c r="M36" s="193" t="n">
        <f aca="false">SUM(M37:M39)</f>
        <v>0</v>
      </c>
      <c r="N36" s="193"/>
      <c r="O36" s="193" t="n">
        <f aca="false">SUM(O37:O39)</f>
        <v>0</v>
      </c>
      <c r="P36" s="193"/>
      <c r="Q36" s="193" t="n">
        <f aca="false">SUM(Q37:Q39)</f>
        <v>0</v>
      </c>
      <c r="R36" s="193"/>
      <c r="S36" s="193"/>
      <c r="T36" s="194"/>
      <c r="U36" s="195"/>
      <c r="V36" s="195" t="n">
        <f aca="false">SUM(V37:V39)</f>
        <v>30.8</v>
      </c>
      <c r="W36" s="195"/>
      <c r="X36" s="195"/>
      <c r="AG36" s="0" t="s">
        <v>208</v>
      </c>
    </row>
    <row r="37" customFormat="false" ht="56.25" hidden="false" customHeight="false" outlineLevel="1" collapsed="false">
      <c r="A37" s="196" t="n">
        <v>9</v>
      </c>
      <c r="B37" s="197" t="s">
        <v>795</v>
      </c>
      <c r="C37" s="198" t="s">
        <v>796</v>
      </c>
      <c r="D37" s="199" t="s">
        <v>294</v>
      </c>
      <c r="E37" s="200" t="n">
        <v>100</v>
      </c>
      <c r="F37" s="201"/>
      <c r="G37" s="202" t="n">
        <f aca="false">ROUND(E37*F37,2)</f>
        <v>0</v>
      </c>
      <c r="H37" s="201"/>
      <c r="I37" s="202" t="n">
        <f aca="false">ROUND(E37*H37,2)</f>
        <v>0</v>
      </c>
      <c r="J37" s="201"/>
      <c r="K37" s="202" t="n">
        <f aca="false">ROUND(E37*J37,2)</f>
        <v>0</v>
      </c>
      <c r="L37" s="202" t="n">
        <v>21</v>
      </c>
      <c r="M37" s="202" t="n">
        <f aca="false">G37*(1+L37/100)</f>
        <v>0</v>
      </c>
      <c r="N37" s="202" t="n">
        <v>4E-005</v>
      </c>
      <c r="O37" s="202" t="n">
        <f aca="false">ROUND(E37*N37,2)</f>
        <v>0</v>
      </c>
      <c r="P37" s="202" t="n">
        <v>0</v>
      </c>
      <c r="Q37" s="202" t="n">
        <f aca="false">ROUND(E37*P37,2)</f>
        <v>0</v>
      </c>
      <c r="R37" s="202" t="s">
        <v>273</v>
      </c>
      <c r="S37" s="202" t="s">
        <v>213</v>
      </c>
      <c r="T37" s="203" t="s">
        <v>213</v>
      </c>
      <c r="U37" s="204" t="n">
        <v>0.308</v>
      </c>
      <c r="V37" s="204" t="n">
        <f aca="false">ROUND(E37*U37,2)</f>
        <v>30.8</v>
      </c>
      <c r="W37" s="204"/>
      <c r="X37" s="204" t="s">
        <v>165</v>
      </c>
      <c r="Y37" s="205"/>
      <c r="Z37" s="205"/>
      <c r="AA37" s="205"/>
      <c r="AB37" s="205"/>
      <c r="AC37" s="205"/>
      <c r="AD37" s="205"/>
      <c r="AE37" s="205"/>
      <c r="AF37" s="205"/>
      <c r="AG37" s="205" t="s">
        <v>214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customFormat="false" ht="22.5" hidden="false" customHeight="true" outlineLevel="1" collapsed="false">
      <c r="A38" s="206"/>
      <c r="B38" s="207"/>
      <c r="C38" s="222" t="s">
        <v>797</v>
      </c>
      <c r="D38" s="222"/>
      <c r="E38" s="222"/>
      <c r="F38" s="222"/>
      <c r="G38" s="222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5"/>
      <c r="Z38" s="205"/>
      <c r="AA38" s="205"/>
      <c r="AB38" s="205"/>
      <c r="AC38" s="205"/>
      <c r="AD38" s="205"/>
      <c r="AE38" s="205"/>
      <c r="AF38" s="205"/>
      <c r="AG38" s="205" t="s">
        <v>217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13" t="str">
        <f aca="false">C38</f>
        <v>zárubněmi, umytí a vyčištění jiných zasklených a natíraných ploch a zařizovacích předmětů před předáním do užívání světlá výška podlaží do 4 m</v>
      </c>
      <c r="BB38" s="205"/>
      <c r="BC38" s="205"/>
      <c r="BD38" s="205"/>
      <c r="BE38" s="205"/>
      <c r="BF38" s="205"/>
      <c r="BG38" s="205"/>
      <c r="BH38" s="205"/>
    </row>
    <row r="39" customFormat="false" ht="12.75" hidden="false" customHeight="false" outlineLevel="1" collapsed="false">
      <c r="A39" s="214" t="n">
        <v>10</v>
      </c>
      <c r="B39" s="215" t="s">
        <v>806</v>
      </c>
      <c r="C39" s="216" t="s">
        <v>807</v>
      </c>
      <c r="D39" s="217" t="s">
        <v>808</v>
      </c>
      <c r="E39" s="218" t="n">
        <v>50</v>
      </c>
      <c r="F39" s="219"/>
      <c r="G39" s="220" t="n">
        <f aca="false">ROUND(E39*F39,2)</f>
        <v>0</v>
      </c>
      <c r="H39" s="219"/>
      <c r="I39" s="220" t="n">
        <f aca="false">ROUND(E39*H39,2)</f>
        <v>0</v>
      </c>
      <c r="J39" s="219"/>
      <c r="K39" s="220" t="n">
        <f aca="false">ROUND(E39*J39,2)</f>
        <v>0</v>
      </c>
      <c r="L39" s="220" t="n">
        <v>21</v>
      </c>
      <c r="M39" s="220" t="n">
        <f aca="false">G39*(1+L39/100)</f>
        <v>0</v>
      </c>
      <c r="N39" s="220" t="n">
        <v>0</v>
      </c>
      <c r="O39" s="220" t="n">
        <f aca="false">ROUND(E39*N39,2)</f>
        <v>0</v>
      </c>
      <c r="P39" s="220" t="n">
        <v>0</v>
      </c>
      <c r="Q39" s="220" t="n">
        <f aca="false">ROUND(E39*P39,2)</f>
        <v>0</v>
      </c>
      <c r="R39" s="220"/>
      <c r="S39" s="220" t="s">
        <v>417</v>
      </c>
      <c r="T39" s="221" t="s">
        <v>418</v>
      </c>
      <c r="U39" s="204" t="n">
        <v>0</v>
      </c>
      <c r="V39" s="204" t="n">
        <f aca="false">ROUND(E39*U39,2)</f>
        <v>0</v>
      </c>
      <c r="W39" s="204"/>
      <c r="X39" s="204" t="s">
        <v>165</v>
      </c>
      <c r="Y39" s="205"/>
      <c r="Z39" s="205"/>
      <c r="AA39" s="205"/>
      <c r="AB39" s="205"/>
      <c r="AC39" s="205"/>
      <c r="AD39" s="205"/>
      <c r="AE39" s="205"/>
      <c r="AF39" s="205"/>
      <c r="AG39" s="205" t="s">
        <v>214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customFormat="false" ht="12.75" hidden="false" customHeight="false" outlineLevel="0" collapsed="false">
      <c r="A40" s="188" t="s">
        <v>207</v>
      </c>
      <c r="B40" s="189" t="s">
        <v>105</v>
      </c>
      <c r="C40" s="190" t="s">
        <v>106</v>
      </c>
      <c r="D40" s="191"/>
      <c r="E40" s="192"/>
      <c r="F40" s="193"/>
      <c r="G40" s="193" t="n">
        <f aca="false">SUMIF(AG41:AG42,"&lt;&gt;NOR",G41:G42)</f>
        <v>0</v>
      </c>
      <c r="H40" s="193"/>
      <c r="I40" s="193" t="n">
        <f aca="false">SUM(I41:I42)</f>
        <v>0</v>
      </c>
      <c r="J40" s="193"/>
      <c r="K40" s="193" t="n">
        <f aca="false">SUM(K41:K42)</f>
        <v>0</v>
      </c>
      <c r="L40" s="193"/>
      <c r="M40" s="193" t="n">
        <f aca="false">SUM(M41:M42)</f>
        <v>0</v>
      </c>
      <c r="N40" s="193"/>
      <c r="O40" s="193" t="n">
        <f aca="false">SUM(O41:O42)</f>
        <v>0</v>
      </c>
      <c r="P40" s="193"/>
      <c r="Q40" s="193" t="n">
        <f aca="false">SUM(Q41:Q42)</f>
        <v>0</v>
      </c>
      <c r="R40" s="193"/>
      <c r="S40" s="193"/>
      <c r="T40" s="194"/>
      <c r="U40" s="195"/>
      <c r="V40" s="195" t="n">
        <f aca="false">SUM(V41:V42)</f>
        <v>10.97</v>
      </c>
      <c r="W40" s="195"/>
      <c r="X40" s="195"/>
      <c r="AG40" s="0" t="s">
        <v>208</v>
      </c>
    </row>
    <row r="41" customFormat="false" ht="33.75" hidden="false" customHeight="false" outlineLevel="1" collapsed="false">
      <c r="A41" s="196" t="n">
        <v>11</v>
      </c>
      <c r="B41" s="197" t="s">
        <v>903</v>
      </c>
      <c r="C41" s="198" t="s">
        <v>904</v>
      </c>
      <c r="D41" s="199" t="s">
        <v>261</v>
      </c>
      <c r="E41" s="200" t="n">
        <v>4.25546</v>
      </c>
      <c r="F41" s="201"/>
      <c r="G41" s="202" t="n">
        <f aca="false">ROUND(E41*F41,2)</f>
        <v>0</v>
      </c>
      <c r="H41" s="201"/>
      <c r="I41" s="202" t="n">
        <f aca="false">ROUND(E41*H41,2)</f>
        <v>0</v>
      </c>
      <c r="J41" s="201"/>
      <c r="K41" s="202" t="n">
        <f aca="false">ROUND(E41*J41,2)</f>
        <v>0</v>
      </c>
      <c r="L41" s="202" t="n">
        <v>21</v>
      </c>
      <c r="M41" s="202" t="n">
        <f aca="false">G41*(1+L41/100)</f>
        <v>0</v>
      </c>
      <c r="N41" s="202" t="n">
        <v>0</v>
      </c>
      <c r="O41" s="202" t="n">
        <f aca="false">ROUND(E41*N41,2)</f>
        <v>0</v>
      </c>
      <c r="P41" s="202" t="n">
        <v>0</v>
      </c>
      <c r="Q41" s="202" t="n">
        <f aca="false">ROUND(E41*P41,2)</f>
        <v>0</v>
      </c>
      <c r="R41" s="202" t="s">
        <v>303</v>
      </c>
      <c r="S41" s="202" t="s">
        <v>213</v>
      </c>
      <c r="T41" s="203" t="s">
        <v>213</v>
      </c>
      <c r="U41" s="204" t="n">
        <v>2.577</v>
      </c>
      <c r="V41" s="204" t="n">
        <f aca="false">ROUND(E41*U41,2)</f>
        <v>10.97</v>
      </c>
      <c r="W41" s="204"/>
      <c r="X41" s="204" t="s">
        <v>905</v>
      </c>
      <c r="Y41" s="205"/>
      <c r="Z41" s="205"/>
      <c r="AA41" s="205"/>
      <c r="AB41" s="205"/>
      <c r="AC41" s="205"/>
      <c r="AD41" s="205"/>
      <c r="AE41" s="205"/>
      <c r="AF41" s="205"/>
      <c r="AG41" s="205" t="s">
        <v>906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customFormat="false" ht="12.75" hidden="false" customHeight="true" outlineLevel="1" collapsed="false">
      <c r="A42" s="206"/>
      <c r="B42" s="207"/>
      <c r="C42" s="208" t="s">
        <v>907</v>
      </c>
      <c r="D42" s="208"/>
      <c r="E42" s="208"/>
      <c r="F42" s="208"/>
      <c r="G42" s="208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5"/>
      <c r="Z42" s="205"/>
      <c r="AA42" s="205"/>
      <c r="AB42" s="205"/>
      <c r="AC42" s="205"/>
      <c r="AD42" s="205"/>
      <c r="AE42" s="205"/>
      <c r="AF42" s="205"/>
      <c r="AG42" s="205" t="s">
        <v>216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customFormat="false" ht="12.75" hidden="false" customHeight="false" outlineLevel="0" collapsed="false">
      <c r="A43" s="188" t="s">
        <v>207</v>
      </c>
      <c r="B43" s="189" t="s">
        <v>111</v>
      </c>
      <c r="C43" s="190" t="s">
        <v>112</v>
      </c>
      <c r="D43" s="191"/>
      <c r="E43" s="192"/>
      <c r="F43" s="193"/>
      <c r="G43" s="193" t="n">
        <f aca="false">SUMIF(AG44:AG45,"&lt;&gt;NOR",G44:G45)</f>
        <v>0</v>
      </c>
      <c r="H43" s="193"/>
      <c r="I43" s="193" t="n">
        <f aca="false">SUM(I44:I45)</f>
        <v>0</v>
      </c>
      <c r="J43" s="193"/>
      <c r="K43" s="193" t="n">
        <f aca="false">SUM(K44:K45)</f>
        <v>0</v>
      </c>
      <c r="L43" s="193"/>
      <c r="M43" s="193" t="n">
        <f aca="false">SUM(M44:M45)</f>
        <v>0</v>
      </c>
      <c r="N43" s="193"/>
      <c r="O43" s="193" t="n">
        <f aca="false">SUM(O44:O45)</f>
        <v>0.06</v>
      </c>
      <c r="P43" s="193"/>
      <c r="Q43" s="193" t="n">
        <f aca="false">SUM(Q44:Q45)</f>
        <v>0</v>
      </c>
      <c r="R43" s="193"/>
      <c r="S43" s="193"/>
      <c r="T43" s="194"/>
      <c r="U43" s="195"/>
      <c r="V43" s="195" t="n">
        <f aca="false">SUM(V44:V45)</f>
        <v>0</v>
      </c>
      <c r="W43" s="195"/>
      <c r="X43" s="195"/>
      <c r="AG43" s="0" t="s">
        <v>208</v>
      </c>
    </row>
    <row r="44" customFormat="false" ht="22.5" hidden="false" customHeight="false" outlineLevel="1" collapsed="false">
      <c r="A44" s="214" t="n">
        <v>12</v>
      </c>
      <c r="B44" s="215" t="s">
        <v>985</v>
      </c>
      <c r="C44" s="216" t="s">
        <v>1592</v>
      </c>
      <c r="D44" s="217" t="s">
        <v>343</v>
      </c>
      <c r="E44" s="218" t="n">
        <v>1</v>
      </c>
      <c r="F44" s="219"/>
      <c r="G44" s="220" t="n">
        <f aca="false">ROUND(E44*F44,2)</f>
        <v>0</v>
      </c>
      <c r="H44" s="219"/>
      <c r="I44" s="220" t="n">
        <f aca="false">ROUND(E44*H44,2)</f>
        <v>0</v>
      </c>
      <c r="J44" s="219"/>
      <c r="K44" s="220" t="n">
        <f aca="false">ROUND(E44*J44,2)</f>
        <v>0</v>
      </c>
      <c r="L44" s="220" t="n">
        <v>21</v>
      </c>
      <c r="M44" s="220" t="n">
        <f aca="false">G44*(1+L44/100)</f>
        <v>0</v>
      </c>
      <c r="N44" s="220" t="n">
        <v>0.0601</v>
      </c>
      <c r="O44" s="220" t="n">
        <f aca="false">ROUND(E44*N44,2)</f>
        <v>0.06</v>
      </c>
      <c r="P44" s="220" t="n">
        <v>0</v>
      </c>
      <c r="Q44" s="220" t="n">
        <f aca="false">ROUND(E44*P44,2)</f>
        <v>0</v>
      </c>
      <c r="R44" s="220"/>
      <c r="S44" s="220" t="s">
        <v>417</v>
      </c>
      <c r="T44" s="221" t="s">
        <v>418</v>
      </c>
      <c r="U44" s="204" t="n">
        <v>0</v>
      </c>
      <c r="V44" s="204" t="n">
        <f aca="false">ROUND(E44*U44,2)</f>
        <v>0</v>
      </c>
      <c r="W44" s="204"/>
      <c r="X44" s="204" t="s">
        <v>165</v>
      </c>
      <c r="Y44" s="205"/>
      <c r="Z44" s="205"/>
      <c r="AA44" s="205"/>
      <c r="AB44" s="205"/>
      <c r="AC44" s="205"/>
      <c r="AD44" s="205"/>
      <c r="AE44" s="205"/>
      <c r="AF44" s="205"/>
      <c r="AG44" s="205" t="s">
        <v>920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customFormat="false" ht="33.75" hidden="false" customHeight="false" outlineLevel="1" collapsed="false">
      <c r="A45" s="214" t="n">
        <v>13</v>
      </c>
      <c r="B45" s="215" t="s">
        <v>987</v>
      </c>
      <c r="C45" s="216" t="s">
        <v>1593</v>
      </c>
      <c r="D45" s="217" t="s">
        <v>343</v>
      </c>
      <c r="E45" s="218" t="n">
        <v>1</v>
      </c>
      <c r="F45" s="219"/>
      <c r="G45" s="220" t="n">
        <f aca="false">ROUND(E45*F45,2)</f>
        <v>0</v>
      </c>
      <c r="H45" s="219"/>
      <c r="I45" s="220" t="n">
        <f aca="false">ROUND(E45*H45,2)</f>
        <v>0</v>
      </c>
      <c r="J45" s="219"/>
      <c r="K45" s="220" t="n">
        <f aca="false">ROUND(E45*J45,2)</f>
        <v>0</v>
      </c>
      <c r="L45" s="220" t="n">
        <v>21</v>
      </c>
      <c r="M45" s="220" t="n">
        <f aca="false">G45*(1+L45/100)</f>
        <v>0</v>
      </c>
      <c r="N45" s="220" t="n">
        <v>0</v>
      </c>
      <c r="O45" s="220" t="n">
        <f aca="false">ROUND(E45*N45,2)</f>
        <v>0</v>
      </c>
      <c r="P45" s="220" t="n">
        <v>0</v>
      </c>
      <c r="Q45" s="220" t="n">
        <f aca="false">ROUND(E45*P45,2)</f>
        <v>0</v>
      </c>
      <c r="R45" s="220"/>
      <c r="S45" s="220" t="s">
        <v>417</v>
      </c>
      <c r="T45" s="221" t="s">
        <v>418</v>
      </c>
      <c r="U45" s="204" t="n">
        <v>0</v>
      </c>
      <c r="V45" s="204" t="n">
        <f aca="false">ROUND(E45*U45,2)</f>
        <v>0</v>
      </c>
      <c r="W45" s="204"/>
      <c r="X45" s="204" t="s">
        <v>165</v>
      </c>
      <c r="Y45" s="205"/>
      <c r="Z45" s="205"/>
      <c r="AA45" s="205"/>
      <c r="AB45" s="205"/>
      <c r="AC45" s="205"/>
      <c r="AD45" s="205"/>
      <c r="AE45" s="205"/>
      <c r="AF45" s="205"/>
      <c r="AG45" s="205" t="s">
        <v>920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customFormat="false" ht="12.75" hidden="false" customHeight="false" outlineLevel="0" collapsed="false">
      <c r="A46" s="188" t="s">
        <v>207</v>
      </c>
      <c r="B46" s="189" t="s">
        <v>113</v>
      </c>
      <c r="C46" s="190" t="s">
        <v>114</v>
      </c>
      <c r="D46" s="191"/>
      <c r="E46" s="192"/>
      <c r="F46" s="193"/>
      <c r="G46" s="193" t="n">
        <f aca="false">SUMIF(AG47:AG61,"&lt;&gt;NOR",G47:G61)</f>
        <v>0</v>
      </c>
      <c r="H46" s="193"/>
      <c r="I46" s="193" t="n">
        <f aca="false">SUM(I47:I61)</f>
        <v>0</v>
      </c>
      <c r="J46" s="193"/>
      <c r="K46" s="193" t="n">
        <f aca="false">SUM(K47:K61)</f>
        <v>0</v>
      </c>
      <c r="L46" s="193"/>
      <c r="M46" s="193" t="n">
        <f aca="false">SUM(M47:M61)</f>
        <v>0</v>
      </c>
      <c r="N46" s="193"/>
      <c r="O46" s="193" t="n">
        <f aca="false">SUM(O47:O61)</f>
        <v>0.4</v>
      </c>
      <c r="P46" s="193"/>
      <c r="Q46" s="193" t="n">
        <f aca="false">SUM(Q47:Q61)</f>
        <v>0</v>
      </c>
      <c r="R46" s="193"/>
      <c r="S46" s="193"/>
      <c r="T46" s="194"/>
      <c r="U46" s="195"/>
      <c r="V46" s="195" t="n">
        <f aca="false">SUM(V47:V61)</f>
        <v>37.29</v>
      </c>
      <c r="W46" s="195"/>
      <c r="X46" s="195"/>
      <c r="AG46" s="0" t="s">
        <v>208</v>
      </c>
    </row>
    <row r="47" customFormat="false" ht="45" hidden="false" customHeight="false" outlineLevel="1" collapsed="false">
      <c r="A47" s="214" t="n">
        <v>14</v>
      </c>
      <c r="B47" s="215" t="s">
        <v>989</v>
      </c>
      <c r="C47" s="216" t="s">
        <v>990</v>
      </c>
      <c r="D47" s="217" t="s">
        <v>991</v>
      </c>
      <c r="E47" s="218" t="n">
        <v>7</v>
      </c>
      <c r="F47" s="219"/>
      <c r="G47" s="220" t="n">
        <f aca="false">ROUND(E47*F47,2)</f>
        <v>0</v>
      </c>
      <c r="H47" s="219"/>
      <c r="I47" s="220" t="n">
        <f aca="false">ROUND(E47*H47,2)</f>
        <v>0</v>
      </c>
      <c r="J47" s="219"/>
      <c r="K47" s="220" t="n">
        <f aca="false">ROUND(E47*J47,2)</f>
        <v>0</v>
      </c>
      <c r="L47" s="220" t="n">
        <v>21</v>
      </c>
      <c r="M47" s="220" t="n">
        <f aca="false">G47*(1+L47/100)</f>
        <v>0</v>
      </c>
      <c r="N47" s="220" t="n">
        <v>0.01297</v>
      </c>
      <c r="O47" s="220" t="n">
        <f aca="false">ROUND(E47*N47,2)</f>
        <v>0.09</v>
      </c>
      <c r="P47" s="220" t="n">
        <v>0</v>
      </c>
      <c r="Q47" s="220" t="n">
        <f aca="false">ROUND(E47*P47,2)</f>
        <v>0</v>
      </c>
      <c r="R47" s="220" t="s">
        <v>992</v>
      </c>
      <c r="S47" s="220" t="s">
        <v>213</v>
      </c>
      <c r="T47" s="221" t="s">
        <v>213</v>
      </c>
      <c r="U47" s="204" t="n">
        <v>1.9</v>
      </c>
      <c r="V47" s="204" t="n">
        <f aca="false">ROUND(E47*U47,2)</f>
        <v>13.3</v>
      </c>
      <c r="W47" s="204"/>
      <c r="X47" s="204" t="s">
        <v>165</v>
      </c>
      <c r="Y47" s="205"/>
      <c r="Z47" s="205"/>
      <c r="AA47" s="205"/>
      <c r="AB47" s="205"/>
      <c r="AC47" s="205"/>
      <c r="AD47" s="205"/>
      <c r="AE47" s="205"/>
      <c r="AF47" s="205"/>
      <c r="AG47" s="205" t="s">
        <v>920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customFormat="false" ht="22.5" hidden="false" customHeight="false" outlineLevel="1" collapsed="false">
      <c r="A48" s="214" t="n">
        <v>15</v>
      </c>
      <c r="B48" s="215" t="s">
        <v>993</v>
      </c>
      <c r="C48" s="216" t="s">
        <v>994</v>
      </c>
      <c r="D48" s="217" t="s">
        <v>991</v>
      </c>
      <c r="E48" s="218" t="n">
        <v>1</v>
      </c>
      <c r="F48" s="219"/>
      <c r="G48" s="220" t="n">
        <f aca="false">ROUND(E48*F48,2)</f>
        <v>0</v>
      </c>
      <c r="H48" s="219"/>
      <c r="I48" s="220" t="n">
        <f aca="false">ROUND(E48*H48,2)</f>
        <v>0</v>
      </c>
      <c r="J48" s="219"/>
      <c r="K48" s="220" t="n">
        <f aca="false">ROUND(E48*J48,2)</f>
        <v>0</v>
      </c>
      <c r="L48" s="220" t="n">
        <v>21</v>
      </c>
      <c r="M48" s="220" t="n">
        <f aca="false">G48*(1+L48/100)</f>
        <v>0</v>
      </c>
      <c r="N48" s="220" t="n">
        <v>0.01889</v>
      </c>
      <c r="O48" s="220" t="n">
        <f aca="false">ROUND(E48*N48,2)</f>
        <v>0.02</v>
      </c>
      <c r="P48" s="220" t="n">
        <v>0</v>
      </c>
      <c r="Q48" s="220" t="n">
        <f aca="false">ROUND(E48*P48,2)</f>
        <v>0</v>
      </c>
      <c r="R48" s="220" t="s">
        <v>992</v>
      </c>
      <c r="S48" s="220" t="s">
        <v>213</v>
      </c>
      <c r="T48" s="221" t="s">
        <v>213</v>
      </c>
      <c r="U48" s="204" t="n">
        <v>0.973</v>
      </c>
      <c r="V48" s="204" t="n">
        <f aca="false">ROUND(E48*U48,2)</f>
        <v>0.97</v>
      </c>
      <c r="W48" s="204"/>
      <c r="X48" s="204" t="s">
        <v>165</v>
      </c>
      <c r="Y48" s="205"/>
      <c r="Z48" s="205"/>
      <c r="AA48" s="205"/>
      <c r="AB48" s="205"/>
      <c r="AC48" s="205"/>
      <c r="AD48" s="205"/>
      <c r="AE48" s="205"/>
      <c r="AF48" s="205"/>
      <c r="AG48" s="205" t="s">
        <v>920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customFormat="false" ht="22.5" hidden="false" customHeight="false" outlineLevel="1" collapsed="false">
      <c r="A49" s="214" t="n">
        <v>16</v>
      </c>
      <c r="B49" s="215" t="s">
        <v>1594</v>
      </c>
      <c r="C49" s="216" t="s">
        <v>1595</v>
      </c>
      <c r="D49" s="217" t="s">
        <v>991</v>
      </c>
      <c r="E49" s="218" t="n">
        <v>6</v>
      </c>
      <c r="F49" s="219"/>
      <c r="G49" s="220" t="n">
        <f aca="false">ROUND(E49*F49,2)</f>
        <v>0</v>
      </c>
      <c r="H49" s="219"/>
      <c r="I49" s="220" t="n">
        <f aca="false">ROUND(E49*H49,2)</f>
        <v>0</v>
      </c>
      <c r="J49" s="219"/>
      <c r="K49" s="220" t="n">
        <f aca="false">ROUND(E49*J49,2)</f>
        <v>0</v>
      </c>
      <c r="L49" s="220" t="n">
        <v>21</v>
      </c>
      <c r="M49" s="220" t="n">
        <f aca="false">G49*(1+L49/100)</f>
        <v>0</v>
      </c>
      <c r="N49" s="220" t="n">
        <v>0.01889</v>
      </c>
      <c r="O49" s="220" t="n">
        <f aca="false">ROUND(E49*N49,2)</f>
        <v>0.11</v>
      </c>
      <c r="P49" s="220" t="n">
        <v>0</v>
      </c>
      <c r="Q49" s="220" t="n">
        <f aca="false">ROUND(E49*P49,2)</f>
        <v>0</v>
      </c>
      <c r="R49" s="220" t="s">
        <v>992</v>
      </c>
      <c r="S49" s="220" t="s">
        <v>213</v>
      </c>
      <c r="T49" s="221" t="s">
        <v>213</v>
      </c>
      <c r="U49" s="204" t="n">
        <v>0.973</v>
      </c>
      <c r="V49" s="204" t="n">
        <f aca="false">ROUND(E49*U49,2)</f>
        <v>5.84</v>
      </c>
      <c r="W49" s="204"/>
      <c r="X49" s="204" t="s">
        <v>165</v>
      </c>
      <c r="Y49" s="205"/>
      <c r="Z49" s="205"/>
      <c r="AA49" s="205"/>
      <c r="AB49" s="205"/>
      <c r="AC49" s="205"/>
      <c r="AD49" s="205"/>
      <c r="AE49" s="205"/>
      <c r="AF49" s="205"/>
      <c r="AG49" s="205" t="s">
        <v>920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customFormat="false" ht="22.5" hidden="false" customHeight="false" outlineLevel="1" collapsed="false">
      <c r="A50" s="214" t="n">
        <v>17</v>
      </c>
      <c r="B50" s="215" t="s">
        <v>1596</v>
      </c>
      <c r="C50" s="216" t="s">
        <v>1597</v>
      </c>
      <c r="D50" s="217" t="s">
        <v>991</v>
      </c>
      <c r="E50" s="218" t="n">
        <v>4</v>
      </c>
      <c r="F50" s="219"/>
      <c r="G50" s="220" t="n">
        <f aca="false">ROUND(E50*F50,2)</f>
        <v>0</v>
      </c>
      <c r="H50" s="219"/>
      <c r="I50" s="220" t="n">
        <f aca="false">ROUND(E50*H50,2)</f>
        <v>0</v>
      </c>
      <c r="J50" s="219"/>
      <c r="K50" s="220" t="n">
        <f aca="false">ROUND(E50*J50,2)</f>
        <v>0</v>
      </c>
      <c r="L50" s="220" t="n">
        <v>21</v>
      </c>
      <c r="M50" s="220" t="n">
        <f aca="false">G50*(1+L50/100)</f>
        <v>0</v>
      </c>
      <c r="N50" s="220" t="n">
        <v>0.02055</v>
      </c>
      <c r="O50" s="220" t="n">
        <f aca="false">ROUND(E50*N50,2)</f>
        <v>0.08</v>
      </c>
      <c r="P50" s="220" t="n">
        <v>0</v>
      </c>
      <c r="Q50" s="220" t="n">
        <f aca="false">ROUND(E50*P50,2)</f>
        <v>0</v>
      </c>
      <c r="R50" s="220" t="s">
        <v>992</v>
      </c>
      <c r="S50" s="220" t="s">
        <v>213</v>
      </c>
      <c r="T50" s="221" t="s">
        <v>213</v>
      </c>
      <c r="U50" s="204" t="n">
        <v>0.955</v>
      </c>
      <c r="V50" s="204" t="n">
        <f aca="false">ROUND(E50*U50,2)</f>
        <v>3.82</v>
      </c>
      <c r="W50" s="204"/>
      <c r="X50" s="204" t="s">
        <v>165</v>
      </c>
      <c r="Y50" s="205"/>
      <c r="Z50" s="205"/>
      <c r="AA50" s="205"/>
      <c r="AB50" s="205"/>
      <c r="AC50" s="205"/>
      <c r="AD50" s="205"/>
      <c r="AE50" s="205"/>
      <c r="AF50" s="205"/>
      <c r="AG50" s="205" t="s">
        <v>920</v>
      </c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customFormat="false" ht="12.75" hidden="false" customHeight="false" outlineLevel="1" collapsed="false">
      <c r="A51" s="214" t="n">
        <v>18</v>
      </c>
      <c r="B51" s="215" t="s">
        <v>995</v>
      </c>
      <c r="C51" s="216" t="s">
        <v>996</v>
      </c>
      <c r="D51" s="217" t="s">
        <v>991</v>
      </c>
      <c r="E51" s="218" t="n">
        <v>1</v>
      </c>
      <c r="F51" s="219"/>
      <c r="G51" s="220" t="n">
        <f aca="false">ROUND(E51*F51,2)</f>
        <v>0</v>
      </c>
      <c r="H51" s="219"/>
      <c r="I51" s="220" t="n">
        <f aca="false">ROUND(E51*H51,2)</f>
        <v>0</v>
      </c>
      <c r="J51" s="219"/>
      <c r="K51" s="220" t="n">
        <f aca="false">ROUND(E51*J51,2)</f>
        <v>0</v>
      </c>
      <c r="L51" s="220" t="n">
        <v>21</v>
      </c>
      <c r="M51" s="220" t="n">
        <f aca="false">G51*(1+L51/100)</f>
        <v>0</v>
      </c>
      <c r="N51" s="220" t="n">
        <v>0.01701</v>
      </c>
      <c r="O51" s="220" t="n">
        <f aca="false">ROUND(E51*N51,2)</f>
        <v>0.02</v>
      </c>
      <c r="P51" s="220" t="n">
        <v>0</v>
      </c>
      <c r="Q51" s="220" t="n">
        <f aca="false">ROUND(E51*P51,2)</f>
        <v>0</v>
      </c>
      <c r="R51" s="220" t="s">
        <v>992</v>
      </c>
      <c r="S51" s="220" t="s">
        <v>213</v>
      </c>
      <c r="T51" s="221" t="s">
        <v>213</v>
      </c>
      <c r="U51" s="204" t="n">
        <v>1.253</v>
      </c>
      <c r="V51" s="204" t="n">
        <f aca="false">ROUND(E51*U51,2)</f>
        <v>1.25</v>
      </c>
      <c r="W51" s="204"/>
      <c r="X51" s="204" t="s">
        <v>165</v>
      </c>
      <c r="Y51" s="205"/>
      <c r="Z51" s="205"/>
      <c r="AA51" s="205"/>
      <c r="AB51" s="205"/>
      <c r="AC51" s="205"/>
      <c r="AD51" s="205"/>
      <c r="AE51" s="205"/>
      <c r="AF51" s="205"/>
      <c r="AG51" s="205" t="s">
        <v>920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customFormat="false" ht="12.75" hidden="false" customHeight="false" outlineLevel="1" collapsed="false">
      <c r="A52" s="214" t="n">
        <v>19</v>
      </c>
      <c r="B52" s="215" t="s">
        <v>997</v>
      </c>
      <c r="C52" s="216" t="s">
        <v>998</v>
      </c>
      <c r="D52" s="217" t="s">
        <v>991</v>
      </c>
      <c r="E52" s="218" t="n">
        <v>1</v>
      </c>
      <c r="F52" s="219"/>
      <c r="G52" s="220" t="n">
        <f aca="false">ROUND(E52*F52,2)</f>
        <v>0</v>
      </c>
      <c r="H52" s="219"/>
      <c r="I52" s="220" t="n">
        <f aca="false">ROUND(E52*H52,2)</f>
        <v>0</v>
      </c>
      <c r="J52" s="219"/>
      <c r="K52" s="220" t="n">
        <f aca="false">ROUND(E52*J52,2)</f>
        <v>0</v>
      </c>
      <c r="L52" s="220" t="n">
        <v>21</v>
      </c>
      <c r="M52" s="220" t="n">
        <f aca="false">G52*(1+L52/100)</f>
        <v>0</v>
      </c>
      <c r="N52" s="220" t="n">
        <v>0.0007</v>
      </c>
      <c r="O52" s="220" t="n">
        <f aca="false">ROUND(E52*N52,2)</f>
        <v>0</v>
      </c>
      <c r="P52" s="220" t="n">
        <v>0</v>
      </c>
      <c r="Q52" s="220" t="n">
        <f aca="false">ROUND(E52*P52,2)</f>
        <v>0</v>
      </c>
      <c r="R52" s="220" t="s">
        <v>992</v>
      </c>
      <c r="S52" s="220" t="s">
        <v>213</v>
      </c>
      <c r="T52" s="221" t="s">
        <v>213</v>
      </c>
      <c r="U52" s="204" t="n">
        <v>0.33</v>
      </c>
      <c r="V52" s="204" t="n">
        <f aca="false">ROUND(E52*U52,2)</f>
        <v>0.33</v>
      </c>
      <c r="W52" s="204"/>
      <c r="X52" s="204" t="s">
        <v>165</v>
      </c>
      <c r="Y52" s="205"/>
      <c r="Z52" s="205"/>
      <c r="AA52" s="205"/>
      <c r="AB52" s="205"/>
      <c r="AC52" s="205"/>
      <c r="AD52" s="205"/>
      <c r="AE52" s="205"/>
      <c r="AF52" s="205"/>
      <c r="AG52" s="205" t="s">
        <v>920</v>
      </c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customFormat="false" ht="12.75" hidden="false" customHeight="false" outlineLevel="1" collapsed="false">
      <c r="A53" s="214" t="n">
        <v>20</v>
      </c>
      <c r="B53" s="215" t="s">
        <v>999</v>
      </c>
      <c r="C53" s="216" t="s">
        <v>1000</v>
      </c>
      <c r="D53" s="217" t="s">
        <v>991</v>
      </c>
      <c r="E53" s="218" t="n">
        <v>1</v>
      </c>
      <c r="F53" s="219"/>
      <c r="G53" s="220" t="n">
        <f aca="false">ROUND(E53*F53,2)</f>
        <v>0</v>
      </c>
      <c r="H53" s="219"/>
      <c r="I53" s="220" t="n">
        <f aca="false">ROUND(E53*H53,2)</f>
        <v>0</v>
      </c>
      <c r="J53" s="219"/>
      <c r="K53" s="220" t="n">
        <f aca="false">ROUND(E53*J53,2)</f>
        <v>0</v>
      </c>
      <c r="L53" s="220" t="n">
        <v>21</v>
      </c>
      <c r="M53" s="220" t="n">
        <f aca="false">G53*(1+L53/100)</f>
        <v>0</v>
      </c>
      <c r="N53" s="220" t="n">
        <v>0.0013</v>
      </c>
      <c r="O53" s="220" t="n">
        <f aca="false">ROUND(E53*N53,2)</f>
        <v>0</v>
      </c>
      <c r="P53" s="220" t="n">
        <v>0</v>
      </c>
      <c r="Q53" s="220" t="n">
        <f aca="false">ROUND(E53*P53,2)</f>
        <v>0</v>
      </c>
      <c r="R53" s="220" t="s">
        <v>992</v>
      </c>
      <c r="S53" s="220" t="s">
        <v>213</v>
      </c>
      <c r="T53" s="221" t="s">
        <v>213</v>
      </c>
      <c r="U53" s="204" t="n">
        <v>0.33</v>
      </c>
      <c r="V53" s="204" t="n">
        <f aca="false">ROUND(E53*U53,2)</f>
        <v>0.33</v>
      </c>
      <c r="W53" s="204"/>
      <c r="X53" s="204" t="s">
        <v>165</v>
      </c>
      <c r="Y53" s="205"/>
      <c r="Z53" s="205"/>
      <c r="AA53" s="205"/>
      <c r="AB53" s="205"/>
      <c r="AC53" s="205"/>
      <c r="AD53" s="205"/>
      <c r="AE53" s="205"/>
      <c r="AF53" s="205"/>
      <c r="AG53" s="205" t="s">
        <v>920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customFormat="false" ht="12.75" hidden="false" customHeight="false" outlineLevel="1" collapsed="false">
      <c r="A54" s="214" t="n">
        <v>21</v>
      </c>
      <c r="B54" s="215" t="s">
        <v>1001</v>
      </c>
      <c r="C54" s="216" t="s">
        <v>1002</v>
      </c>
      <c r="D54" s="217" t="s">
        <v>991</v>
      </c>
      <c r="E54" s="218" t="n">
        <v>1</v>
      </c>
      <c r="F54" s="219"/>
      <c r="G54" s="220" t="n">
        <f aca="false">ROUND(E54*F54,2)</f>
        <v>0</v>
      </c>
      <c r="H54" s="219"/>
      <c r="I54" s="220" t="n">
        <f aca="false">ROUND(E54*H54,2)</f>
        <v>0</v>
      </c>
      <c r="J54" s="219"/>
      <c r="K54" s="220" t="n">
        <f aca="false">ROUND(E54*J54,2)</f>
        <v>0</v>
      </c>
      <c r="L54" s="220" t="n">
        <v>21</v>
      </c>
      <c r="M54" s="220" t="n">
        <f aca="false">G54*(1+L54/100)</f>
        <v>0</v>
      </c>
      <c r="N54" s="220" t="n">
        <v>0.0023</v>
      </c>
      <c r="O54" s="220" t="n">
        <f aca="false">ROUND(E54*N54,2)</f>
        <v>0</v>
      </c>
      <c r="P54" s="220" t="n">
        <v>0</v>
      </c>
      <c r="Q54" s="220" t="n">
        <f aca="false">ROUND(E54*P54,2)</f>
        <v>0</v>
      </c>
      <c r="R54" s="220" t="s">
        <v>992</v>
      </c>
      <c r="S54" s="220" t="s">
        <v>213</v>
      </c>
      <c r="T54" s="221" t="s">
        <v>213</v>
      </c>
      <c r="U54" s="204" t="n">
        <v>0.38</v>
      </c>
      <c r="V54" s="204" t="n">
        <f aca="false">ROUND(E54*U54,2)</f>
        <v>0.38</v>
      </c>
      <c r="W54" s="204"/>
      <c r="X54" s="204" t="s">
        <v>165</v>
      </c>
      <c r="Y54" s="205"/>
      <c r="Z54" s="205"/>
      <c r="AA54" s="205"/>
      <c r="AB54" s="205"/>
      <c r="AC54" s="205"/>
      <c r="AD54" s="205"/>
      <c r="AE54" s="205"/>
      <c r="AF54" s="205"/>
      <c r="AG54" s="205" t="s">
        <v>920</v>
      </c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customFormat="false" ht="12.75" hidden="false" customHeight="false" outlineLevel="1" collapsed="false">
      <c r="A55" s="214" t="n">
        <v>22</v>
      </c>
      <c r="B55" s="215" t="s">
        <v>1003</v>
      </c>
      <c r="C55" s="216" t="s">
        <v>1004</v>
      </c>
      <c r="D55" s="217" t="s">
        <v>343</v>
      </c>
      <c r="E55" s="218" t="n">
        <v>9</v>
      </c>
      <c r="F55" s="219"/>
      <c r="G55" s="220" t="n">
        <f aca="false">ROUND(E55*F55,2)</f>
        <v>0</v>
      </c>
      <c r="H55" s="219"/>
      <c r="I55" s="220" t="n">
        <f aca="false">ROUND(E55*H55,2)</f>
        <v>0</v>
      </c>
      <c r="J55" s="219"/>
      <c r="K55" s="220" t="n">
        <f aca="false">ROUND(E55*J55,2)</f>
        <v>0</v>
      </c>
      <c r="L55" s="220" t="n">
        <v>21</v>
      </c>
      <c r="M55" s="220" t="n">
        <f aca="false">G55*(1+L55/100)</f>
        <v>0</v>
      </c>
      <c r="N55" s="220" t="n">
        <v>4E-005</v>
      </c>
      <c r="O55" s="220" t="n">
        <f aca="false">ROUND(E55*N55,2)</f>
        <v>0</v>
      </c>
      <c r="P55" s="220" t="n">
        <v>0</v>
      </c>
      <c r="Q55" s="220" t="n">
        <f aca="false">ROUND(E55*P55,2)</f>
        <v>0</v>
      </c>
      <c r="R55" s="220" t="s">
        <v>992</v>
      </c>
      <c r="S55" s="220" t="s">
        <v>213</v>
      </c>
      <c r="T55" s="221" t="s">
        <v>213</v>
      </c>
      <c r="U55" s="204" t="n">
        <v>0.445</v>
      </c>
      <c r="V55" s="204" t="n">
        <f aca="false">ROUND(E55*U55,2)</f>
        <v>4.01</v>
      </c>
      <c r="W55" s="204"/>
      <c r="X55" s="204" t="s">
        <v>165</v>
      </c>
      <c r="Y55" s="205"/>
      <c r="Z55" s="205"/>
      <c r="AA55" s="205"/>
      <c r="AB55" s="205"/>
      <c r="AC55" s="205"/>
      <c r="AD55" s="205"/>
      <c r="AE55" s="205"/>
      <c r="AF55" s="205"/>
      <c r="AG55" s="205" t="s">
        <v>920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customFormat="false" ht="33.75" hidden="false" customHeight="false" outlineLevel="1" collapsed="false">
      <c r="A56" s="196" t="n">
        <v>23</v>
      </c>
      <c r="B56" s="197" t="s">
        <v>1598</v>
      </c>
      <c r="C56" s="198" t="s">
        <v>1599</v>
      </c>
      <c r="D56" s="199" t="s">
        <v>991</v>
      </c>
      <c r="E56" s="200" t="n">
        <v>4</v>
      </c>
      <c r="F56" s="201"/>
      <c r="G56" s="202" t="n">
        <f aca="false">ROUND(E56*F56,2)</f>
        <v>0</v>
      </c>
      <c r="H56" s="201"/>
      <c r="I56" s="202" t="n">
        <f aca="false">ROUND(E56*H56,2)</f>
        <v>0</v>
      </c>
      <c r="J56" s="201"/>
      <c r="K56" s="202" t="n">
        <f aca="false">ROUND(E56*J56,2)</f>
        <v>0</v>
      </c>
      <c r="L56" s="202" t="n">
        <v>21</v>
      </c>
      <c r="M56" s="202" t="n">
        <f aca="false">G56*(1+L56/100)</f>
        <v>0</v>
      </c>
      <c r="N56" s="202" t="n">
        <v>0.018</v>
      </c>
      <c r="O56" s="202" t="n">
        <f aca="false">ROUND(E56*N56,2)</f>
        <v>0.07</v>
      </c>
      <c r="P56" s="202" t="n">
        <v>0</v>
      </c>
      <c r="Q56" s="202" t="n">
        <f aca="false">ROUND(E56*P56,2)</f>
        <v>0</v>
      </c>
      <c r="R56" s="202" t="s">
        <v>992</v>
      </c>
      <c r="S56" s="202" t="s">
        <v>213</v>
      </c>
      <c r="T56" s="203" t="s">
        <v>213</v>
      </c>
      <c r="U56" s="204" t="n">
        <v>1.6</v>
      </c>
      <c r="V56" s="204" t="n">
        <f aca="false">ROUND(E56*U56,2)</f>
        <v>6.4</v>
      </c>
      <c r="W56" s="204"/>
      <c r="X56" s="204" t="s">
        <v>165</v>
      </c>
      <c r="Y56" s="205"/>
      <c r="Z56" s="205"/>
      <c r="AA56" s="205"/>
      <c r="AB56" s="205"/>
      <c r="AC56" s="205"/>
      <c r="AD56" s="205"/>
      <c r="AE56" s="205"/>
      <c r="AF56" s="205"/>
      <c r="AG56" s="205" t="s">
        <v>920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customFormat="false" ht="12.75" hidden="false" customHeight="true" outlineLevel="1" collapsed="false">
      <c r="A57" s="206"/>
      <c r="B57" s="207"/>
      <c r="C57" s="222" t="s">
        <v>1600</v>
      </c>
      <c r="D57" s="222"/>
      <c r="E57" s="222"/>
      <c r="F57" s="222"/>
      <c r="G57" s="222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5"/>
      <c r="Z57" s="205"/>
      <c r="AA57" s="205"/>
      <c r="AB57" s="205"/>
      <c r="AC57" s="205"/>
      <c r="AD57" s="205"/>
      <c r="AE57" s="205"/>
      <c r="AF57" s="205"/>
      <c r="AG57" s="205" t="s">
        <v>217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customFormat="false" ht="22.5" hidden="false" customHeight="false" outlineLevel="1" collapsed="false">
      <c r="A58" s="214" t="n">
        <v>24</v>
      </c>
      <c r="B58" s="215" t="s">
        <v>1008</v>
      </c>
      <c r="C58" s="216" t="s">
        <v>1009</v>
      </c>
      <c r="D58" s="217" t="s">
        <v>343</v>
      </c>
      <c r="E58" s="218" t="n">
        <v>1</v>
      </c>
      <c r="F58" s="219"/>
      <c r="G58" s="220" t="n">
        <f aca="false">ROUND(E58*F58,2)</f>
        <v>0</v>
      </c>
      <c r="H58" s="219"/>
      <c r="I58" s="220" t="n">
        <f aca="false">ROUND(E58*H58,2)</f>
        <v>0</v>
      </c>
      <c r="J58" s="219"/>
      <c r="K58" s="220" t="n">
        <f aca="false">ROUND(E58*J58,2)</f>
        <v>0</v>
      </c>
      <c r="L58" s="220" t="n">
        <v>21</v>
      </c>
      <c r="M58" s="220" t="n">
        <f aca="false">G58*(1+L58/100)</f>
        <v>0</v>
      </c>
      <c r="N58" s="220" t="n">
        <v>0.0012</v>
      </c>
      <c r="O58" s="220" t="n">
        <f aca="false">ROUND(E58*N58,2)</f>
        <v>0</v>
      </c>
      <c r="P58" s="220" t="n">
        <v>0</v>
      </c>
      <c r="Q58" s="220" t="n">
        <f aca="false">ROUND(E58*P58,2)</f>
        <v>0</v>
      </c>
      <c r="R58" s="220" t="s">
        <v>423</v>
      </c>
      <c r="S58" s="220" t="s">
        <v>213</v>
      </c>
      <c r="T58" s="221" t="s">
        <v>213</v>
      </c>
      <c r="U58" s="204" t="n">
        <v>0</v>
      </c>
      <c r="V58" s="204" t="n">
        <f aca="false">ROUND(E58*U58,2)</f>
        <v>0</v>
      </c>
      <c r="W58" s="204"/>
      <c r="X58" s="204" t="s">
        <v>424</v>
      </c>
      <c r="Y58" s="205"/>
      <c r="Z58" s="205"/>
      <c r="AA58" s="205"/>
      <c r="AB58" s="205"/>
      <c r="AC58" s="205"/>
      <c r="AD58" s="205"/>
      <c r="AE58" s="205"/>
      <c r="AF58" s="205"/>
      <c r="AG58" s="205" t="s">
        <v>425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customFormat="false" ht="22.5" hidden="false" customHeight="false" outlineLevel="1" collapsed="false">
      <c r="A59" s="214" t="n">
        <v>25</v>
      </c>
      <c r="B59" s="215" t="s">
        <v>1369</v>
      </c>
      <c r="C59" s="216" t="s">
        <v>1370</v>
      </c>
      <c r="D59" s="217" t="s">
        <v>343</v>
      </c>
      <c r="E59" s="218" t="n">
        <v>8</v>
      </c>
      <c r="F59" s="219"/>
      <c r="G59" s="220" t="n">
        <f aca="false">ROUND(E59*F59,2)</f>
        <v>0</v>
      </c>
      <c r="H59" s="219"/>
      <c r="I59" s="220" t="n">
        <f aca="false">ROUND(E59*H59,2)</f>
        <v>0</v>
      </c>
      <c r="J59" s="219"/>
      <c r="K59" s="220" t="n">
        <f aca="false">ROUND(E59*J59,2)</f>
        <v>0</v>
      </c>
      <c r="L59" s="220" t="n">
        <v>21</v>
      </c>
      <c r="M59" s="220" t="n">
        <f aca="false">G59*(1+L59/100)</f>
        <v>0</v>
      </c>
      <c r="N59" s="220" t="n">
        <v>0.001</v>
      </c>
      <c r="O59" s="220" t="n">
        <f aca="false">ROUND(E59*N59,2)</f>
        <v>0.01</v>
      </c>
      <c r="P59" s="220" t="n">
        <v>0</v>
      </c>
      <c r="Q59" s="220" t="n">
        <f aca="false">ROUND(E59*P59,2)</f>
        <v>0</v>
      </c>
      <c r="R59" s="220" t="s">
        <v>423</v>
      </c>
      <c r="S59" s="220" t="s">
        <v>213</v>
      </c>
      <c r="T59" s="221" t="s">
        <v>213</v>
      </c>
      <c r="U59" s="204" t="n">
        <v>0</v>
      </c>
      <c r="V59" s="204" t="n">
        <f aca="false">ROUND(E59*U59,2)</f>
        <v>0</v>
      </c>
      <c r="W59" s="204"/>
      <c r="X59" s="204" t="s">
        <v>424</v>
      </c>
      <c r="Y59" s="205"/>
      <c r="Z59" s="205"/>
      <c r="AA59" s="205"/>
      <c r="AB59" s="205"/>
      <c r="AC59" s="205"/>
      <c r="AD59" s="205"/>
      <c r="AE59" s="205"/>
      <c r="AF59" s="205"/>
      <c r="AG59" s="205" t="s">
        <v>425</v>
      </c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customFormat="false" ht="12.75" hidden="false" customHeight="false" outlineLevel="1" collapsed="false">
      <c r="A60" s="196" t="n">
        <v>26</v>
      </c>
      <c r="B60" s="197" t="s">
        <v>1005</v>
      </c>
      <c r="C60" s="198" t="s">
        <v>1006</v>
      </c>
      <c r="D60" s="199" t="s">
        <v>261</v>
      </c>
      <c r="E60" s="200" t="n">
        <v>0.40809</v>
      </c>
      <c r="F60" s="201"/>
      <c r="G60" s="202" t="n">
        <f aca="false">ROUND(E60*F60,2)</f>
        <v>0</v>
      </c>
      <c r="H60" s="201"/>
      <c r="I60" s="202" t="n">
        <f aca="false">ROUND(E60*H60,2)</f>
        <v>0</v>
      </c>
      <c r="J60" s="201"/>
      <c r="K60" s="202" t="n">
        <f aca="false">ROUND(E60*J60,2)</f>
        <v>0</v>
      </c>
      <c r="L60" s="202" t="n">
        <v>21</v>
      </c>
      <c r="M60" s="202" t="n">
        <f aca="false">G60*(1+L60/100)</f>
        <v>0</v>
      </c>
      <c r="N60" s="202" t="n">
        <v>0</v>
      </c>
      <c r="O60" s="202" t="n">
        <f aca="false">ROUND(E60*N60,2)</f>
        <v>0</v>
      </c>
      <c r="P60" s="202" t="n">
        <v>0</v>
      </c>
      <c r="Q60" s="202" t="n">
        <f aca="false">ROUND(E60*P60,2)</f>
        <v>0</v>
      </c>
      <c r="R60" s="202" t="s">
        <v>992</v>
      </c>
      <c r="S60" s="202" t="s">
        <v>213</v>
      </c>
      <c r="T60" s="203" t="s">
        <v>213</v>
      </c>
      <c r="U60" s="204" t="n">
        <v>1.629</v>
      </c>
      <c r="V60" s="204" t="n">
        <f aca="false">ROUND(E60*U60,2)</f>
        <v>0.66</v>
      </c>
      <c r="W60" s="204"/>
      <c r="X60" s="204" t="s">
        <v>905</v>
      </c>
      <c r="Y60" s="205"/>
      <c r="Z60" s="205"/>
      <c r="AA60" s="205"/>
      <c r="AB60" s="205"/>
      <c r="AC60" s="205"/>
      <c r="AD60" s="205"/>
      <c r="AE60" s="205"/>
      <c r="AF60" s="205"/>
      <c r="AG60" s="205" t="s">
        <v>906</v>
      </c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customFormat="false" ht="12.75" hidden="false" customHeight="true" outlineLevel="1" collapsed="false">
      <c r="A61" s="206"/>
      <c r="B61" s="207"/>
      <c r="C61" s="208" t="s">
        <v>1007</v>
      </c>
      <c r="D61" s="208"/>
      <c r="E61" s="208"/>
      <c r="F61" s="208"/>
      <c r="G61" s="208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5"/>
      <c r="Z61" s="205"/>
      <c r="AA61" s="205"/>
      <c r="AB61" s="205"/>
      <c r="AC61" s="205"/>
      <c r="AD61" s="205"/>
      <c r="AE61" s="205"/>
      <c r="AF61" s="205"/>
      <c r="AG61" s="205" t="s">
        <v>216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customFormat="false" ht="12.75" hidden="false" customHeight="false" outlineLevel="0" collapsed="false">
      <c r="A62" s="188" t="s">
        <v>207</v>
      </c>
      <c r="B62" s="189" t="s">
        <v>127</v>
      </c>
      <c r="C62" s="190" t="s">
        <v>128</v>
      </c>
      <c r="D62" s="191"/>
      <c r="E62" s="192"/>
      <c r="F62" s="193"/>
      <c r="G62" s="193" t="n">
        <f aca="false">SUMIF(AG63:AG73,"&lt;&gt;NOR",G63:G73)</f>
        <v>0</v>
      </c>
      <c r="H62" s="193"/>
      <c r="I62" s="193" t="n">
        <f aca="false">SUM(I63:I73)</f>
        <v>0</v>
      </c>
      <c r="J62" s="193"/>
      <c r="K62" s="193" t="n">
        <f aca="false">SUM(K63:K73)</f>
        <v>0</v>
      </c>
      <c r="L62" s="193"/>
      <c r="M62" s="193" t="n">
        <f aca="false">SUM(M63:M73)</f>
        <v>0</v>
      </c>
      <c r="N62" s="193"/>
      <c r="O62" s="193" t="n">
        <f aca="false">SUM(O63:O73)</f>
        <v>0.42</v>
      </c>
      <c r="P62" s="193"/>
      <c r="Q62" s="193" t="n">
        <f aca="false">SUM(Q63:Q73)</f>
        <v>0</v>
      </c>
      <c r="R62" s="193"/>
      <c r="S62" s="193"/>
      <c r="T62" s="194"/>
      <c r="U62" s="195"/>
      <c r="V62" s="195" t="n">
        <f aca="false">SUM(V63:V73)</f>
        <v>42.66</v>
      </c>
      <c r="W62" s="195"/>
      <c r="X62" s="195"/>
      <c r="AG62" s="0" t="s">
        <v>208</v>
      </c>
    </row>
    <row r="63" customFormat="false" ht="12.75" hidden="false" customHeight="false" outlineLevel="1" collapsed="false">
      <c r="A63" s="214" t="n">
        <v>27</v>
      </c>
      <c r="B63" s="215" t="s">
        <v>1470</v>
      </c>
      <c r="C63" s="216" t="s">
        <v>1471</v>
      </c>
      <c r="D63" s="217" t="s">
        <v>343</v>
      </c>
      <c r="E63" s="218" t="n">
        <v>5</v>
      </c>
      <c r="F63" s="219"/>
      <c r="G63" s="220" t="n">
        <f aca="false">ROUND(E63*F63,2)</f>
        <v>0</v>
      </c>
      <c r="H63" s="219"/>
      <c r="I63" s="220" t="n">
        <f aca="false">ROUND(E63*H63,2)</f>
        <v>0</v>
      </c>
      <c r="J63" s="219"/>
      <c r="K63" s="220" t="n">
        <f aca="false">ROUND(E63*J63,2)</f>
        <v>0</v>
      </c>
      <c r="L63" s="220" t="n">
        <v>21</v>
      </c>
      <c r="M63" s="220" t="n">
        <f aca="false">G63*(1+L63/100)</f>
        <v>0</v>
      </c>
      <c r="N63" s="220" t="n">
        <v>0.00028</v>
      </c>
      <c r="O63" s="220" t="n">
        <f aca="false">ROUND(E63*N63,2)</f>
        <v>0</v>
      </c>
      <c r="P63" s="220" t="n">
        <v>0</v>
      </c>
      <c r="Q63" s="220" t="n">
        <f aca="false">ROUND(E63*P63,2)</f>
        <v>0</v>
      </c>
      <c r="R63" s="220" t="s">
        <v>1012</v>
      </c>
      <c r="S63" s="220" t="s">
        <v>213</v>
      </c>
      <c r="T63" s="221" t="s">
        <v>213</v>
      </c>
      <c r="U63" s="204" t="n">
        <v>3.528</v>
      </c>
      <c r="V63" s="204" t="n">
        <f aca="false">ROUND(E63*U63,2)</f>
        <v>17.64</v>
      </c>
      <c r="W63" s="204"/>
      <c r="X63" s="204" t="s">
        <v>165</v>
      </c>
      <c r="Y63" s="205"/>
      <c r="Z63" s="205"/>
      <c r="AA63" s="205"/>
      <c r="AB63" s="205"/>
      <c r="AC63" s="205"/>
      <c r="AD63" s="205"/>
      <c r="AE63" s="205"/>
      <c r="AF63" s="205"/>
      <c r="AG63" s="205" t="s">
        <v>920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customFormat="false" ht="12.75" hidden="false" customHeight="false" outlineLevel="1" collapsed="false">
      <c r="A64" s="214" t="n">
        <v>28</v>
      </c>
      <c r="B64" s="215" t="s">
        <v>1088</v>
      </c>
      <c r="C64" s="216" t="s">
        <v>1089</v>
      </c>
      <c r="D64" s="217" t="s">
        <v>343</v>
      </c>
      <c r="E64" s="218" t="n">
        <v>5</v>
      </c>
      <c r="F64" s="219"/>
      <c r="G64" s="220" t="n">
        <f aca="false">ROUND(E64*F64,2)</f>
        <v>0</v>
      </c>
      <c r="H64" s="219"/>
      <c r="I64" s="220" t="n">
        <f aca="false">ROUND(E64*H64,2)</f>
        <v>0</v>
      </c>
      <c r="J64" s="219"/>
      <c r="K64" s="220" t="n">
        <f aca="false">ROUND(E64*J64,2)</f>
        <v>0</v>
      </c>
      <c r="L64" s="220" t="n">
        <v>21</v>
      </c>
      <c r="M64" s="220" t="n">
        <f aca="false">G64*(1+L64/100)</f>
        <v>0</v>
      </c>
      <c r="N64" s="220" t="n">
        <v>2E-005</v>
      </c>
      <c r="O64" s="220" t="n">
        <f aca="false">ROUND(E64*N64,2)</f>
        <v>0</v>
      </c>
      <c r="P64" s="220" t="n">
        <v>0</v>
      </c>
      <c r="Q64" s="220" t="n">
        <f aca="false">ROUND(E64*P64,2)</f>
        <v>0</v>
      </c>
      <c r="R64" s="220" t="s">
        <v>1012</v>
      </c>
      <c r="S64" s="220" t="s">
        <v>213</v>
      </c>
      <c r="T64" s="221" t="s">
        <v>213</v>
      </c>
      <c r="U64" s="204" t="n">
        <v>4.02</v>
      </c>
      <c r="V64" s="204" t="n">
        <f aca="false">ROUND(E64*U64,2)</f>
        <v>20.1</v>
      </c>
      <c r="W64" s="204"/>
      <c r="X64" s="204" t="s">
        <v>165</v>
      </c>
      <c r="Y64" s="205"/>
      <c r="Z64" s="205"/>
      <c r="AA64" s="205"/>
      <c r="AB64" s="205"/>
      <c r="AC64" s="205"/>
      <c r="AD64" s="205"/>
      <c r="AE64" s="205"/>
      <c r="AF64" s="205"/>
      <c r="AG64" s="205" t="s">
        <v>920</v>
      </c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customFormat="false" ht="12.75" hidden="false" customHeight="false" outlineLevel="1" collapsed="false">
      <c r="A65" s="214" t="n">
        <v>29</v>
      </c>
      <c r="B65" s="215" t="s">
        <v>1090</v>
      </c>
      <c r="C65" s="216" t="s">
        <v>1091</v>
      </c>
      <c r="D65" s="217" t="s">
        <v>343</v>
      </c>
      <c r="E65" s="218" t="n">
        <v>5</v>
      </c>
      <c r="F65" s="219"/>
      <c r="G65" s="220" t="n">
        <f aca="false">ROUND(E65*F65,2)</f>
        <v>0</v>
      </c>
      <c r="H65" s="219"/>
      <c r="I65" s="220" t="n">
        <f aca="false">ROUND(E65*H65,2)</f>
        <v>0</v>
      </c>
      <c r="J65" s="219"/>
      <c r="K65" s="220" t="n">
        <f aca="false">ROUND(E65*J65,2)</f>
        <v>0</v>
      </c>
      <c r="L65" s="220" t="n">
        <v>21</v>
      </c>
      <c r="M65" s="220" t="n">
        <f aca="false">G65*(1+L65/100)</f>
        <v>0</v>
      </c>
      <c r="N65" s="220" t="n">
        <v>0</v>
      </c>
      <c r="O65" s="220" t="n">
        <f aca="false">ROUND(E65*N65,2)</f>
        <v>0</v>
      </c>
      <c r="P65" s="220" t="n">
        <v>0</v>
      </c>
      <c r="Q65" s="220" t="n">
        <f aca="false">ROUND(E65*P65,2)</f>
        <v>0</v>
      </c>
      <c r="R65" s="220" t="s">
        <v>1012</v>
      </c>
      <c r="S65" s="220" t="s">
        <v>213</v>
      </c>
      <c r="T65" s="221" t="s">
        <v>213</v>
      </c>
      <c r="U65" s="204" t="n">
        <v>0.775</v>
      </c>
      <c r="V65" s="204" t="n">
        <f aca="false">ROUND(E65*U65,2)</f>
        <v>3.88</v>
      </c>
      <c r="W65" s="204"/>
      <c r="X65" s="204" t="s">
        <v>165</v>
      </c>
      <c r="Y65" s="205"/>
      <c r="Z65" s="205"/>
      <c r="AA65" s="205"/>
      <c r="AB65" s="205"/>
      <c r="AC65" s="205"/>
      <c r="AD65" s="205"/>
      <c r="AE65" s="205"/>
      <c r="AF65" s="205"/>
      <c r="AG65" s="205" t="s">
        <v>920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customFormat="false" ht="22.5" hidden="false" customHeight="false" outlineLevel="1" collapsed="false">
      <c r="A66" s="214" t="n">
        <v>30</v>
      </c>
      <c r="B66" s="215" t="s">
        <v>1486</v>
      </c>
      <c r="C66" s="216" t="s">
        <v>1093</v>
      </c>
      <c r="D66" s="217" t="s">
        <v>343</v>
      </c>
      <c r="E66" s="218" t="n">
        <v>5</v>
      </c>
      <c r="F66" s="219"/>
      <c r="G66" s="220" t="n">
        <f aca="false">ROUND(E66*F66,2)</f>
        <v>0</v>
      </c>
      <c r="H66" s="219"/>
      <c r="I66" s="220" t="n">
        <f aca="false">ROUND(E66*H66,2)</f>
        <v>0</v>
      </c>
      <c r="J66" s="219"/>
      <c r="K66" s="220" t="n">
        <f aca="false">ROUND(E66*J66,2)</f>
        <v>0</v>
      </c>
      <c r="L66" s="220" t="n">
        <v>21</v>
      </c>
      <c r="M66" s="220" t="n">
        <f aca="false">G66*(1+L66/100)</f>
        <v>0</v>
      </c>
      <c r="N66" s="220" t="n">
        <v>0.0008</v>
      </c>
      <c r="O66" s="220" t="n">
        <f aca="false">ROUND(E66*N66,2)</f>
        <v>0</v>
      </c>
      <c r="P66" s="220" t="n">
        <v>0</v>
      </c>
      <c r="Q66" s="220" t="n">
        <f aca="false">ROUND(E66*P66,2)</f>
        <v>0</v>
      </c>
      <c r="R66" s="220" t="s">
        <v>423</v>
      </c>
      <c r="S66" s="220" t="s">
        <v>213</v>
      </c>
      <c r="T66" s="221" t="s">
        <v>213</v>
      </c>
      <c r="U66" s="204" t="n">
        <v>0</v>
      </c>
      <c r="V66" s="204" t="n">
        <f aca="false">ROUND(E66*U66,2)</f>
        <v>0</v>
      </c>
      <c r="W66" s="204"/>
      <c r="X66" s="204" t="s">
        <v>424</v>
      </c>
      <c r="Y66" s="205"/>
      <c r="Z66" s="205"/>
      <c r="AA66" s="205"/>
      <c r="AB66" s="205"/>
      <c r="AC66" s="205"/>
      <c r="AD66" s="205"/>
      <c r="AE66" s="205"/>
      <c r="AF66" s="205"/>
      <c r="AG66" s="205" t="s">
        <v>425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customFormat="false" ht="22.5" hidden="false" customHeight="false" outlineLevel="1" collapsed="false">
      <c r="A67" s="214" t="n">
        <v>31</v>
      </c>
      <c r="B67" s="215" t="s">
        <v>1491</v>
      </c>
      <c r="C67" s="216" t="s">
        <v>1492</v>
      </c>
      <c r="D67" s="217" t="s">
        <v>343</v>
      </c>
      <c r="E67" s="218" t="n">
        <v>5</v>
      </c>
      <c r="F67" s="219"/>
      <c r="G67" s="220" t="n">
        <f aca="false">ROUND(E67*F67,2)</f>
        <v>0</v>
      </c>
      <c r="H67" s="219"/>
      <c r="I67" s="220" t="n">
        <f aca="false">ROUND(E67*H67,2)</f>
        <v>0</v>
      </c>
      <c r="J67" s="219"/>
      <c r="K67" s="220" t="n">
        <f aca="false">ROUND(E67*J67,2)</f>
        <v>0</v>
      </c>
      <c r="L67" s="220" t="n">
        <v>21</v>
      </c>
      <c r="M67" s="220" t="n">
        <f aca="false">G67*(1+L67/100)</f>
        <v>0</v>
      </c>
      <c r="N67" s="220" t="n">
        <v>0.0412</v>
      </c>
      <c r="O67" s="220" t="n">
        <f aca="false">ROUND(E67*N67,2)</f>
        <v>0.21</v>
      </c>
      <c r="P67" s="220" t="n">
        <v>0</v>
      </c>
      <c r="Q67" s="220" t="n">
        <f aca="false">ROUND(E67*P67,2)</f>
        <v>0</v>
      </c>
      <c r="R67" s="220" t="s">
        <v>423</v>
      </c>
      <c r="S67" s="220" t="s">
        <v>213</v>
      </c>
      <c r="T67" s="221" t="s">
        <v>213</v>
      </c>
      <c r="U67" s="204" t="n">
        <v>0</v>
      </c>
      <c r="V67" s="204" t="n">
        <f aca="false">ROUND(E67*U67,2)</f>
        <v>0</v>
      </c>
      <c r="W67" s="204"/>
      <c r="X67" s="204" t="s">
        <v>424</v>
      </c>
      <c r="Y67" s="205"/>
      <c r="Z67" s="205"/>
      <c r="AA67" s="205"/>
      <c r="AB67" s="205"/>
      <c r="AC67" s="205"/>
      <c r="AD67" s="205"/>
      <c r="AE67" s="205"/>
      <c r="AF67" s="205"/>
      <c r="AG67" s="205" t="s">
        <v>425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customFormat="false" ht="33.75" hidden="false" customHeight="false" outlineLevel="1" collapsed="false">
      <c r="A68" s="196" t="n">
        <v>32</v>
      </c>
      <c r="B68" s="197" t="s">
        <v>1495</v>
      </c>
      <c r="C68" s="198" t="s">
        <v>1496</v>
      </c>
      <c r="D68" s="199" t="s">
        <v>343</v>
      </c>
      <c r="E68" s="200" t="n">
        <v>5</v>
      </c>
      <c r="F68" s="201"/>
      <c r="G68" s="202" t="n">
        <f aca="false">ROUND(E68*F68,2)</f>
        <v>0</v>
      </c>
      <c r="H68" s="201"/>
      <c r="I68" s="202" t="n">
        <f aca="false">ROUND(E68*H68,2)</f>
        <v>0</v>
      </c>
      <c r="J68" s="201"/>
      <c r="K68" s="202" t="n">
        <f aca="false">ROUND(E68*J68,2)</f>
        <v>0</v>
      </c>
      <c r="L68" s="202" t="n">
        <v>21</v>
      </c>
      <c r="M68" s="202" t="n">
        <f aca="false">G68*(1+L68/100)</f>
        <v>0</v>
      </c>
      <c r="N68" s="202" t="n">
        <v>0.0043</v>
      </c>
      <c r="O68" s="202" t="n">
        <f aca="false">ROUND(E68*N68,2)</f>
        <v>0.02</v>
      </c>
      <c r="P68" s="202" t="n">
        <v>0</v>
      </c>
      <c r="Q68" s="202" t="n">
        <f aca="false">ROUND(E68*P68,2)</f>
        <v>0</v>
      </c>
      <c r="R68" s="202" t="s">
        <v>423</v>
      </c>
      <c r="S68" s="202" t="s">
        <v>213</v>
      </c>
      <c r="T68" s="203" t="s">
        <v>213</v>
      </c>
      <c r="U68" s="204" t="n">
        <v>0</v>
      </c>
      <c r="V68" s="204" t="n">
        <f aca="false">ROUND(E68*U68,2)</f>
        <v>0</v>
      </c>
      <c r="W68" s="204"/>
      <c r="X68" s="204" t="s">
        <v>424</v>
      </c>
      <c r="Y68" s="205"/>
      <c r="Z68" s="205"/>
      <c r="AA68" s="205"/>
      <c r="AB68" s="205"/>
      <c r="AC68" s="205"/>
      <c r="AD68" s="205"/>
      <c r="AE68" s="205"/>
      <c r="AF68" s="205"/>
      <c r="AG68" s="205" t="s">
        <v>425</v>
      </c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customFormat="false" ht="12.75" hidden="false" customHeight="true" outlineLevel="1" collapsed="false">
      <c r="A69" s="206"/>
      <c r="B69" s="207"/>
      <c r="C69" s="222" t="s">
        <v>1497</v>
      </c>
      <c r="D69" s="222"/>
      <c r="E69" s="222"/>
      <c r="F69" s="222"/>
      <c r="G69" s="222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5"/>
      <c r="Z69" s="205"/>
      <c r="AA69" s="205"/>
      <c r="AB69" s="205"/>
      <c r="AC69" s="205"/>
      <c r="AD69" s="205"/>
      <c r="AE69" s="205"/>
      <c r="AF69" s="205"/>
      <c r="AG69" s="205" t="s">
        <v>217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customFormat="false" ht="22.5" hidden="false" customHeight="false" outlineLevel="1" collapsed="false">
      <c r="A70" s="214" t="n">
        <v>33</v>
      </c>
      <c r="B70" s="215" t="s">
        <v>1095</v>
      </c>
      <c r="C70" s="216" t="s">
        <v>1096</v>
      </c>
      <c r="D70" s="217" t="s">
        <v>343</v>
      </c>
      <c r="E70" s="218" t="n">
        <v>5</v>
      </c>
      <c r="F70" s="219"/>
      <c r="G70" s="220" t="n">
        <f aca="false">ROUND(E70*F70,2)</f>
        <v>0</v>
      </c>
      <c r="H70" s="219"/>
      <c r="I70" s="220" t="n">
        <f aca="false">ROUND(E70*H70,2)</f>
        <v>0</v>
      </c>
      <c r="J70" s="219"/>
      <c r="K70" s="220" t="n">
        <f aca="false">ROUND(E70*J70,2)</f>
        <v>0</v>
      </c>
      <c r="L70" s="220" t="n">
        <v>21</v>
      </c>
      <c r="M70" s="220" t="n">
        <f aca="false">G70*(1+L70/100)</f>
        <v>0</v>
      </c>
      <c r="N70" s="220" t="n">
        <v>0.022</v>
      </c>
      <c r="O70" s="220" t="n">
        <f aca="false">ROUND(E70*N70,2)</f>
        <v>0.11</v>
      </c>
      <c r="P70" s="220" t="n">
        <v>0</v>
      </c>
      <c r="Q70" s="220" t="n">
        <f aca="false">ROUND(E70*P70,2)</f>
        <v>0</v>
      </c>
      <c r="R70" s="220" t="s">
        <v>423</v>
      </c>
      <c r="S70" s="220" t="s">
        <v>213</v>
      </c>
      <c r="T70" s="221" t="s">
        <v>213</v>
      </c>
      <c r="U70" s="204" t="n">
        <v>0</v>
      </c>
      <c r="V70" s="204" t="n">
        <f aca="false">ROUND(E70*U70,2)</f>
        <v>0</v>
      </c>
      <c r="W70" s="204"/>
      <c r="X70" s="204" t="s">
        <v>424</v>
      </c>
      <c r="Y70" s="205"/>
      <c r="Z70" s="205"/>
      <c r="AA70" s="205"/>
      <c r="AB70" s="205"/>
      <c r="AC70" s="205"/>
      <c r="AD70" s="205"/>
      <c r="AE70" s="205"/>
      <c r="AF70" s="205"/>
      <c r="AG70" s="205" t="s">
        <v>425</v>
      </c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customFormat="false" ht="22.5" hidden="false" customHeight="false" outlineLevel="1" collapsed="false">
      <c r="A71" s="214" t="n">
        <v>34</v>
      </c>
      <c r="B71" s="215" t="s">
        <v>1508</v>
      </c>
      <c r="C71" s="216" t="s">
        <v>1509</v>
      </c>
      <c r="D71" s="217" t="s">
        <v>343</v>
      </c>
      <c r="E71" s="218" t="n">
        <v>5</v>
      </c>
      <c r="F71" s="219"/>
      <c r="G71" s="220" t="n">
        <f aca="false">ROUND(E71*F71,2)</f>
        <v>0</v>
      </c>
      <c r="H71" s="219"/>
      <c r="I71" s="220" t="n">
        <f aca="false">ROUND(E71*H71,2)</f>
        <v>0</v>
      </c>
      <c r="J71" s="219"/>
      <c r="K71" s="220" t="n">
        <f aca="false">ROUND(E71*J71,2)</f>
        <v>0</v>
      </c>
      <c r="L71" s="220" t="n">
        <v>21</v>
      </c>
      <c r="M71" s="220" t="n">
        <f aca="false">G71*(1+L71/100)</f>
        <v>0</v>
      </c>
      <c r="N71" s="220" t="n">
        <v>0.016</v>
      </c>
      <c r="O71" s="220" t="n">
        <f aca="false">ROUND(E71*N71,2)</f>
        <v>0.08</v>
      </c>
      <c r="P71" s="220" t="n">
        <v>0</v>
      </c>
      <c r="Q71" s="220" t="n">
        <f aca="false">ROUND(E71*P71,2)</f>
        <v>0</v>
      </c>
      <c r="R71" s="220" t="s">
        <v>423</v>
      </c>
      <c r="S71" s="220" t="s">
        <v>213</v>
      </c>
      <c r="T71" s="221" t="s">
        <v>213</v>
      </c>
      <c r="U71" s="204" t="n">
        <v>0</v>
      </c>
      <c r="V71" s="204" t="n">
        <f aca="false">ROUND(E71*U71,2)</f>
        <v>0</v>
      </c>
      <c r="W71" s="204"/>
      <c r="X71" s="204" t="s">
        <v>424</v>
      </c>
      <c r="Y71" s="205"/>
      <c r="Z71" s="205"/>
      <c r="AA71" s="205"/>
      <c r="AB71" s="205"/>
      <c r="AC71" s="205"/>
      <c r="AD71" s="205"/>
      <c r="AE71" s="205"/>
      <c r="AF71" s="205"/>
      <c r="AG71" s="205" t="s">
        <v>425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customFormat="false" ht="12.75" hidden="false" customHeight="false" outlineLevel="1" collapsed="false">
      <c r="A72" s="196" t="n">
        <v>35</v>
      </c>
      <c r="B72" s="197" t="s">
        <v>1099</v>
      </c>
      <c r="C72" s="198" t="s">
        <v>1100</v>
      </c>
      <c r="D72" s="199" t="s">
        <v>261</v>
      </c>
      <c r="E72" s="200" t="n">
        <v>0.423</v>
      </c>
      <c r="F72" s="201"/>
      <c r="G72" s="202" t="n">
        <f aca="false">ROUND(E72*F72,2)</f>
        <v>0</v>
      </c>
      <c r="H72" s="201"/>
      <c r="I72" s="202" t="n">
        <f aca="false">ROUND(E72*H72,2)</f>
        <v>0</v>
      </c>
      <c r="J72" s="201"/>
      <c r="K72" s="202" t="n">
        <f aca="false">ROUND(E72*J72,2)</f>
        <v>0</v>
      </c>
      <c r="L72" s="202" t="n">
        <v>21</v>
      </c>
      <c r="M72" s="202" t="n">
        <f aca="false">G72*(1+L72/100)</f>
        <v>0</v>
      </c>
      <c r="N72" s="202" t="n">
        <v>0</v>
      </c>
      <c r="O72" s="202" t="n">
        <f aca="false">ROUND(E72*N72,2)</f>
        <v>0</v>
      </c>
      <c r="P72" s="202" t="n">
        <v>0</v>
      </c>
      <c r="Q72" s="202" t="n">
        <f aca="false">ROUND(E72*P72,2)</f>
        <v>0</v>
      </c>
      <c r="R72" s="202" t="s">
        <v>1012</v>
      </c>
      <c r="S72" s="202" t="s">
        <v>213</v>
      </c>
      <c r="T72" s="203" t="s">
        <v>213</v>
      </c>
      <c r="U72" s="204" t="n">
        <v>2.447</v>
      </c>
      <c r="V72" s="204" t="n">
        <f aca="false">ROUND(E72*U72,2)</f>
        <v>1.04</v>
      </c>
      <c r="W72" s="204"/>
      <c r="X72" s="204" t="s">
        <v>905</v>
      </c>
      <c r="Y72" s="205"/>
      <c r="Z72" s="205"/>
      <c r="AA72" s="205"/>
      <c r="AB72" s="205"/>
      <c r="AC72" s="205"/>
      <c r="AD72" s="205"/>
      <c r="AE72" s="205"/>
      <c r="AF72" s="205"/>
      <c r="AG72" s="205" t="s">
        <v>906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customFormat="false" ht="12.75" hidden="false" customHeight="true" outlineLevel="1" collapsed="false">
      <c r="A73" s="206"/>
      <c r="B73" s="207"/>
      <c r="C73" s="208" t="s">
        <v>984</v>
      </c>
      <c r="D73" s="208"/>
      <c r="E73" s="208"/>
      <c r="F73" s="208"/>
      <c r="G73" s="208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5"/>
      <c r="Z73" s="205"/>
      <c r="AA73" s="205"/>
      <c r="AB73" s="205"/>
      <c r="AC73" s="205"/>
      <c r="AD73" s="205"/>
      <c r="AE73" s="205"/>
      <c r="AF73" s="205"/>
      <c r="AG73" s="205" t="s">
        <v>216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customFormat="false" ht="12.75" hidden="false" customHeight="false" outlineLevel="0" collapsed="false">
      <c r="A74" s="188" t="s">
        <v>207</v>
      </c>
      <c r="B74" s="189" t="s">
        <v>133</v>
      </c>
      <c r="C74" s="190" t="s">
        <v>134</v>
      </c>
      <c r="D74" s="191"/>
      <c r="E74" s="192"/>
      <c r="F74" s="193"/>
      <c r="G74" s="193" t="n">
        <f aca="false">SUMIF(AG75:AG95,"&lt;&gt;NOR",G75:G95)</f>
        <v>0</v>
      </c>
      <c r="H74" s="193"/>
      <c r="I74" s="193" t="n">
        <f aca="false">SUM(I75:I95)</f>
        <v>0</v>
      </c>
      <c r="J74" s="193"/>
      <c r="K74" s="193" t="n">
        <f aca="false">SUM(K75:K95)</f>
        <v>0</v>
      </c>
      <c r="L74" s="193"/>
      <c r="M74" s="193" t="n">
        <f aca="false">SUM(M75:M95)</f>
        <v>0</v>
      </c>
      <c r="N74" s="193"/>
      <c r="O74" s="193" t="n">
        <f aca="false">SUM(O75:O95)</f>
        <v>1.28</v>
      </c>
      <c r="P74" s="193"/>
      <c r="Q74" s="193" t="n">
        <f aca="false">SUM(Q75:Q95)</f>
        <v>0</v>
      </c>
      <c r="R74" s="193"/>
      <c r="S74" s="193"/>
      <c r="T74" s="194"/>
      <c r="U74" s="195"/>
      <c r="V74" s="195" t="n">
        <f aca="false">SUM(V75:V95)</f>
        <v>73.7</v>
      </c>
      <c r="W74" s="195"/>
      <c r="X74" s="195"/>
      <c r="AG74" s="0" t="s">
        <v>208</v>
      </c>
    </row>
    <row r="75" customFormat="false" ht="12.75" hidden="false" customHeight="false" outlineLevel="1" collapsed="false">
      <c r="A75" s="196" t="n">
        <v>36</v>
      </c>
      <c r="B75" s="197" t="s">
        <v>1601</v>
      </c>
      <c r="C75" s="198" t="s">
        <v>1602</v>
      </c>
      <c r="D75" s="199" t="s">
        <v>294</v>
      </c>
      <c r="E75" s="200" t="n">
        <v>54.51</v>
      </c>
      <c r="F75" s="201"/>
      <c r="G75" s="202" t="n">
        <f aca="false">ROUND(E75*F75,2)</f>
        <v>0</v>
      </c>
      <c r="H75" s="201"/>
      <c r="I75" s="202" t="n">
        <f aca="false">ROUND(E75*H75,2)</f>
        <v>0</v>
      </c>
      <c r="J75" s="201"/>
      <c r="K75" s="202" t="n">
        <f aca="false">ROUND(E75*J75,2)</f>
        <v>0</v>
      </c>
      <c r="L75" s="202" t="n">
        <v>21</v>
      </c>
      <c r="M75" s="202" t="n">
        <f aca="false">G75*(1+L75/100)</f>
        <v>0</v>
      </c>
      <c r="N75" s="202" t="n">
        <v>0.00126</v>
      </c>
      <c r="O75" s="202" t="n">
        <f aca="false">ROUND(E75*N75,2)</f>
        <v>0.07</v>
      </c>
      <c r="P75" s="202" t="n">
        <v>0</v>
      </c>
      <c r="Q75" s="202" t="n">
        <f aca="false">ROUND(E75*P75,2)</f>
        <v>0</v>
      </c>
      <c r="R75" s="202" t="s">
        <v>919</v>
      </c>
      <c r="S75" s="202" t="s">
        <v>213</v>
      </c>
      <c r="T75" s="203" t="s">
        <v>213</v>
      </c>
      <c r="U75" s="204" t="n">
        <v>0.24</v>
      </c>
      <c r="V75" s="204" t="n">
        <f aca="false">ROUND(E75*U75,2)</f>
        <v>13.08</v>
      </c>
      <c r="W75" s="204"/>
      <c r="X75" s="204" t="s">
        <v>165</v>
      </c>
      <c r="Y75" s="205"/>
      <c r="Z75" s="205"/>
      <c r="AA75" s="205"/>
      <c r="AB75" s="205"/>
      <c r="AC75" s="205"/>
      <c r="AD75" s="205"/>
      <c r="AE75" s="205"/>
      <c r="AF75" s="205"/>
      <c r="AG75" s="205" t="s">
        <v>1297</v>
      </c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customFormat="false" ht="12.75" hidden="false" customHeight="false" outlineLevel="1" collapsed="false">
      <c r="A76" s="206"/>
      <c r="B76" s="207"/>
      <c r="C76" s="210" t="s">
        <v>1603</v>
      </c>
      <c r="D76" s="211"/>
      <c r="E76" s="212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5"/>
      <c r="Z76" s="205"/>
      <c r="AA76" s="205"/>
      <c r="AB76" s="205"/>
      <c r="AC76" s="205"/>
      <c r="AD76" s="205"/>
      <c r="AE76" s="205"/>
      <c r="AF76" s="205"/>
      <c r="AG76" s="205" t="s">
        <v>220</v>
      </c>
      <c r="AH76" s="205" t="n">
        <v>0</v>
      </c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customFormat="false" ht="12.75" hidden="false" customHeight="false" outlineLevel="1" collapsed="false">
      <c r="A77" s="206"/>
      <c r="B77" s="207"/>
      <c r="C77" s="210" t="s">
        <v>1604</v>
      </c>
      <c r="D77" s="211"/>
      <c r="E77" s="212" t="n">
        <v>54.51</v>
      </c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5"/>
      <c r="Z77" s="205"/>
      <c r="AA77" s="205"/>
      <c r="AB77" s="205"/>
      <c r="AC77" s="205"/>
      <c r="AD77" s="205"/>
      <c r="AE77" s="205"/>
      <c r="AF77" s="205"/>
      <c r="AG77" s="205" t="s">
        <v>220</v>
      </c>
      <c r="AH77" s="205" t="n">
        <v>0</v>
      </c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customFormat="false" ht="22.5" hidden="false" customHeight="false" outlineLevel="1" collapsed="false">
      <c r="A78" s="196" t="n">
        <v>37</v>
      </c>
      <c r="B78" s="197" t="s">
        <v>940</v>
      </c>
      <c r="C78" s="198" t="s">
        <v>941</v>
      </c>
      <c r="D78" s="199" t="s">
        <v>380</v>
      </c>
      <c r="E78" s="200" t="n">
        <v>65.4</v>
      </c>
      <c r="F78" s="201"/>
      <c r="G78" s="202" t="n">
        <f aca="false">ROUND(E78*F78,2)</f>
        <v>0</v>
      </c>
      <c r="H78" s="201"/>
      <c r="I78" s="202" t="n">
        <f aca="false">ROUND(E78*H78,2)</f>
        <v>0</v>
      </c>
      <c r="J78" s="201"/>
      <c r="K78" s="202" t="n">
        <f aca="false">ROUND(E78*J78,2)</f>
        <v>0</v>
      </c>
      <c r="L78" s="202" t="n">
        <v>21</v>
      </c>
      <c r="M78" s="202" t="n">
        <f aca="false">G78*(1+L78/100)</f>
        <v>0</v>
      </c>
      <c r="N78" s="202" t="n">
        <v>0.00032</v>
      </c>
      <c r="O78" s="202" t="n">
        <f aca="false">ROUND(E78*N78,2)</f>
        <v>0.02</v>
      </c>
      <c r="P78" s="202" t="n">
        <v>0</v>
      </c>
      <c r="Q78" s="202" t="n">
        <f aca="false">ROUND(E78*P78,2)</f>
        <v>0</v>
      </c>
      <c r="R78" s="202" t="s">
        <v>919</v>
      </c>
      <c r="S78" s="202" t="s">
        <v>213</v>
      </c>
      <c r="T78" s="203" t="s">
        <v>213</v>
      </c>
      <c r="U78" s="204" t="n">
        <v>0.11</v>
      </c>
      <c r="V78" s="204" t="n">
        <f aca="false">ROUND(E78*U78,2)</f>
        <v>7.19</v>
      </c>
      <c r="W78" s="204"/>
      <c r="X78" s="204" t="s">
        <v>165</v>
      </c>
      <c r="Y78" s="205"/>
      <c r="Z78" s="205"/>
      <c r="AA78" s="205"/>
      <c r="AB78" s="205"/>
      <c r="AC78" s="205"/>
      <c r="AD78" s="205"/>
      <c r="AE78" s="205"/>
      <c r="AF78" s="205"/>
      <c r="AG78" s="205" t="s">
        <v>920</v>
      </c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customFormat="false" ht="12.75" hidden="false" customHeight="false" outlineLevel="1" collapsed="false">
      <c r="A79" s="206"/>
      <c r="B79" s="207"/>
      <c r="C79" s="210" t="s">
        <v>1605</v>
      </c>
      <c r="D79" s="211"/>
      <c r="E79" s="212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5"/>
      <c r="Z79" s="205"/>
      <c r="AA79" s="205"/>
      <c r="AB79" s="205"/>
      <c r="AC79" s="205"/>
      <c r="AD79" s="205"/>
      <c r="AE79" s="205"/>
      <c r="AF79" s="205"/>
      <c r="AG79" s="205" t="s">
        <v>220</v>
      </c>
      <c r="AH79" s="205" t="n">
        <v>0</v>
      </c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customFormat="false" ht="12.75" hidden="false" customHeight="false" outlineLevel="1" collapsed="false">
      <c r="A80" s="206"/>
      <c r="B80" s="207"/>
      <c r="C80" s="210" t="s">
        <v>1606</v>
      </c>
      <c r="D80" s="211"/>
      <c r="E80" s="212" t="n">
        <v>65.4</v>
      </c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5"/>
      <c r="Z80" s="205"/>
      <c r="AA80" s="205"/>
      <c r="AB80" s="205"/>
      <c r="AC80" s="205"/>
      <c r="AD80" s="205"/>
      <c r="AE80" s="205"/>
      <c r="AF80" s="205"/>
      <c r="AG80" s="205" t="s">
        <v>220</v>
      </c>
      <c r="AH80" s="205" t="n">
        <v>0</v>
      </c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customFormat="false" ht="12.75" hidden="false" customHeight="false" outlineLevel="1" collapsed="false">
      <c r="A81" s="196" t="n">
        <v>38</v>
      </c>
      <c r="B81" s="197" t="s">
        <v>1133</v>
      </c>
      <c r="C81" s="198" t="s">
        <v>1134</v>
      </c>
      <c r="D81" s="199" t="s">
        <v>380</v>
      </c>
      <c r="E81" s="200" t="n">
        <v>3.9</v>
      </c>
      <c r="F81" s="201"/>
      <c r="G81" s="202" t="n">
        <f aca="false">ROUND(E81*F81,2)</f>
        <v>0</v>
      </c>
      <c r="H81" s="201"/>
      <c r="I81" s="202" t="n">
        <f aca="false">ROUND(E81*H81,2)</f>
        <v>0</v>
      </c>
      <c r="J81" s="201"/>
      <c r="K81" s="202" t="n">
        <f aca="false">ROUND(E81*J81,2)</f>
        <v>0</v>
      </c>
      <c r="L81" s="202" t="n">
        <v>21</v>
      </c>
      <c r="M81" s="202" t="n">
        <f aca="false">G81*(1+L81/100)</f>
        <v>0</v>
      </c>
      <c r="N81" s="202" t="n">
        <v>0</v>
      </c>
      <c r="O81" s="202" t="n">
        <f aca="false">ROUND(E81*N81,2)</f>
        <v>0</v>
      </c>
      <c r="P81" s="202" t="n">
        <v>0</v>
      </c>
      <c r="Q81" s="202" t="n">
        <f aca="false">ROUND(E81*P81,2)</f>
        <v>0</v>
      </c>
      <c r="R81" s="202" t="s">
        <v>1135</v>
      </c>
      <c r="S81" s="202" t="s">
        <v>213</v>
      </c>
      <c r="T81" s="203" t="s">
        <v>213</v>
      </c>
      <c r="U81" s="204" t="n">
        <v>0.208</v>
      </c>
      <c r="V81" s="204" t="n">
        <f aca="false">ROUND(E81*U81,2)</f>
        <v>0.81</v>
      </c>
      <c r="W81" s="204"/>
      <c r="X81" s="204" t="s">
        <v>165</v>
      </c>
      <c r="Y81" s="205"/>
      <c r="Z81" s="205"/>
      <c r="AA81" s="205"/>
      <c r="AB81" s="205"/>
      <c r="AC81" s="205"/>
      <c r="AD81" s="205"/>
      <c r="AE81" s="205"/>
      <c r="AF81" s="205"/>
      <c r="AG81" s="205" t="s">
        <v>920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customFormat="false" ht="12.75" hidden="false" customHeight="false" outlineLevel="1" collapsed="false">
      <c r="A82" s="206"/>
      <c r="B82" s="207"/>
      <c r="C82" s="210" t="s">
        <v>1607</v>
      </c>
      <c r="D82" s="211"/>
      <c r="E82" s="212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5"/>
      <c r="Z82" s="205"/>
      <c r="AA82" s="205"/>
      <c r="AB82" s="205"/>
      <c r="AC82" s="205"/>
      <c r="AD82" s="205"/>
      <c r="AE82" s="205"/>
      <c r="AF82" s="205"/>
      <c r="AG82" s="205" t="s">
        <v>220</v>
      </c>
      <c r="AH82" s="205" t="n">
        <v>0</v>
      </c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customFormat="false" ht="12.75" hidden="false" customHeight="false" outlineLevel="1" collapsed="false">
      <c r="A83" s="206"/>
      <c r="B83" s="207"/>
      <c r="C83" s="210" t="s">
        <v>1608</v>
      </c>
      <c r="D83" s="211"/>
      <c r="E83" s="212" t="n">
        <v>3.9</v>
      </c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5"/>
      <c r="Z83" s="205"/>
      <c r="AA83" s="205"/>
      <c r="AB83" s="205"/>
      <c r="AC83" s="205"/>
      <c r="AD83" s="205"/>
      <c r="AE83" s="205"/>
      <c r="AF83" s="205"/>
      <c r="AG83" s="205" t="s">
        <v>220</v>
      </c>
      <c r="AH83" s="205" t="n">
        <v>0</v>
      </c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customFormat="false" ht="22.5" hidden="false" customHeight="false" outlineLevel="1" collapsed="false">
      <c r="A84" s="196" t="n">
        <v>39</v>
      </c>
      <c r="B84" s="197" t="s">
        <v>1158</v>
      </c>
      <c r="C84" s="198" t="s">
        <v>1159</v>
      </c>
      <c r="D84" s="199" t="s">
        <v>294</v>
      </c>
      <c r="E84" s="200" t="n">
        <v>47.4</v>
      </c>
      <c r="F84" s="201"/>
      <c r="G84" s="202" t="n">
        <f aca="false">ROUND(E84*F84,2)</f>
        <v>0</v>
      </c>
      <c r="H84" s="201"/>
      <c r="I84" s="202" t="n">
        <f aca="false">ROUND(E84*H84,2)</f>
        <v>0</v>
      </c>
      <c r="J84" s="201"/>
      <c r="K84" s="202" t="n">
        <f aca="false">ROUND(E84*J84,2)</f>
        <v>0</v>
      </c>
      <c r="L84" s="202" t="n">
        <v>21</v>
      </c>
      <c r="M84" s="202" t="n">
        <f aca="false">G84*(1+L84/100)</f>
        <v>0</v>
      </c>
      <c r="N84" s="202" t="n">
        <v>0.00326</v>
      </c>
      <c r="O84" s="202" t="n">
        <f aca="false">ROUND(E84*N84,2)</f>
        <v>0.15</v>
      </c>
      <c r="P84" s="202" t="n">
        <v>0</v>
      </c>
      <c r="Q84" s="202" t="n">
        <f aca="false">ROUND(E84*P84,2)</f>
        <v>0</v>
      </c>
      <c r="R84" s="202" t="s">
        <v>1135</v>
      </c>
      <c r="S84" s="202" t="s">
        <v>213</v>
      </c>
      <c r="T84" s="203" t="s">
        <v>213</v>
      </c>
      <c r="U84" s="204" t="n">
        <v>0.978</v>
      </c>
      <c r="V84" s="204" t="n">
        <f aca="false">ROUND(E84*U84,2)</f>
        <v>46.36</v>
      </c>
      <c r="W84" s="204"/>
      <c r="X84" s="204" t="s">
        <v>165</v>
      </c>
      <c r="Y84" s="205"/>
      <c r="Z84" s="205"/>
      <c r="AA84" s="205"/>
      <c r="AB84" s="205"/>
      <c r="AC84" s="205"/>
      <c r="AD84" s="205"/>
      <c r="AE84" s="205"/>
      <c r="AF84" s="205"/>
      <c r="AG84" s="205" t="s">
        <v>920</v>
      </c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customFormat="false" ht="12.75" hidden="false" customHeight="false" outlineLevel="1" collapsed="false">
      <c r="A85" s="206"/>
      <c r="B85" s="207"/>
      <c r="C85" s="210" t="s">
        <v>1609</v>
      </c>
      <c r="D85" s="211"/>
      <c r="E85" s="212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5"/>
      <c r="Z85" s="205"/>
      <c r="AA85" s="205"/>
      <c r="AB85" s="205"/>
      <c r="AC85" s="205"/>
      <c r="AD85" s="205"/>
      <c r="AE85" s="205"/>
      <c r="AF85" s="205"/>
      <c r="AG85" s="205" t="s">
        <v>220</v>
      </c>
      <c r="AH85" s="205" t="n">
        <v>0</v>
      </c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customFormat="false" ht="12.75" hidden="false" customHeight="false" outlineLevel="1" collapsed="false">
      <c r="A86" s="206"/>
      <c r="B86" s="207"/>
      <c r="C86" s="210" t="s">
        <v>1610</v>
      </c>
      <c r="D86" s="211"/>
      <c r="E86" s="212" t="n">
        <v>47.4</v>
      </c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5"/>
      <c r="Z86" s="205"/>
      <c r="AA86" s="205"/>
      <c r="AB86" s="205"/>
      <c r="AC86" s="205"/>
      <c r="AD86" s="205"/>
      <c r="AE86" s="205"/>
      <c r="AF86" s="205"/>
      <c r="AG86" s="205" t="s">
        <v>220</v>
      </c>
      <c r="AH86" s="205" t="n">
        <v>0</v>
      </c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customFormat="false" ht="12.75" hidden="false" customHeight="false" outlineLevel="1" collapsed="false">
      <c r="A87" s="196" t="n">
        <v>40</v>
      </c>
      <c r="B87" s="197" t="s">
        <v>1170</v>
      </c>
      <c r="C87" s="198" t="s">
        <v>1171</v>
      </c>
      <c r="D87" s="199" t="s">
        <v>380</v>
      </c>
      <c r="E87" s="200" t="n">
        <v>65.4</v>
      </c>
      <c r="F87" s="201"/>
      <c r="G87" s="202" t="n">
        <f aca="false">ROUND(E87*F87,2)</f>
        <v>0</v>
      </c>
      <c r="H87" s="201"/>
      <c r="I87" s="202" t="n">
        <f aca="false">ROUND(E87*H87,2)</f>
        <v>0</v>
      </c>
      <c r="J87" s="201"/>
      <c r="K87" s="202" t="n">
        <f aca="false">ROUND(E87*J87,2)</f>
        <v>0</v>
      </c>
      <c r="L87" s="202" t="n">
        <v>21</v>
      </c>
      <c r="M87" s="202" t="n">
        <f aca="false">G87*(1+L87/100)</f>
        <v>0</v>
      </c>
      <c r="N87" s="202" t="n">
        <v>4E-005</v>
      </c>
      <c r="O87" s="202" t="n">
        <f aca="false">ROUND(E87*N87,2)</f>
        <v>0</v>
      </c>
      <c r="P87" s="202" t="n">
        <v>0</v>
      </c>
      <c r="Q87" s="202" t="n">
        <f aca="false">ROUND(E87*P87,2)</f>
        <v>0</v>
      </c>
      <c r="R87" s="202" t="s">
        <v>1135</v>
      </c>
      <c r="S87" s="202" t="s">
        <v>213</v>
      </c>
      <c r="T87" s="203" t="s">
        <v>213</v>
      </c>
      <c r="U87" s="204" t="n">
        <v>0.07</v>
      </c>
      <c r="V87" s="204" t="n">
        <f aca="false">ROUND(E87*U87,2)</f>
        <v>4.58</v>
      </c>
      <c r="W87" s="204"/>
      <c r="X87" s="204" t="s">
        <v>165</v>
      </c>
      <c r="Y87" s="205"/>
      <c r="Z87" s="205"/>
      <c r="AA87" s="205"/>
      <c r="AB87" s="205"/>
      <c r="AC87" s="205"/>
      <c r="AD87" s="205"/>
      <c r="AE87" s="205"/>
      <c r="AF87" s="205"/>
      <c r="AG87" s="205" t="s">
        <v>920</v>
      </c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customFormat="false" ht="12.75" hidden="false" customHeight="true" outlineLevel="1" collapsed="false">
      <c r="A88" s="206"/>
      <c r="B88" s="207"/>
      <c r="C88" s="222" t="s">
        <v>1172</v>
      </c>
      <c r="D88" s="222"/>
      <c r="E88" s="222"/>
      <c r="F88" s="222"/>
      <c r="G88" s="222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5"/>
      <c r="Z88" s="205"/>
      <c r="AA88" s="205"/>
      <c r="AB88" s="205"/>
      <c r="AC88" s="205"/>
      <c r="AD88" s="205"/>
      <c r="AE88" s="205"/>
      <c r="AF88" s="205"/>
      <c r="AG88" s="205" t="s">
        <v>217</v>
      </c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customFormat="false" ht="22.5" hidden="false" customHeight="false" outlineLevel="1" collapsed="false">
      <c r="A89" s="214" t="n">
        <v>41</v>
      </c>
      <c r="B89" s="215" t="s">
        <v>1611</v>
      </c>
      <c r="C89" s="216" t="s">
        <v>1612</v>
      </c>
      <c r="D89" s="217" t="s">
        <v>294</v>
      </c>
      <c r="E89" s="218" t="n">
        <v>47.4</v>
      </c>
      <c r="F89" s="219"/>
      <c r="G89" s="220" t="n">
        <f aca="false">ROUND(E89*F89,2)</f>
        <v>0</v>
      </c>
      <c r="H89" s="219"/>
      <c r="I89" s="220" t="n">
        <f aca="false">ROUND(E89*H89,2)</f>
        <v>0</v>
      </c>
      <c r="J89" s="219"/>
      <c r="K89" s="220" t="n">
        <f aca="false">ROUND(E89*J89,2)</f>
        <v>0</v>
      </c>
      <c r="L89" s="220" t="n">
        <v>21</v>
      </c>
      <c r="M89" s="220" t="n">
        <f aca="false">G89*(1+L89/100)</f>
        <v>0</v>
      </c>
      <c r="N89" s="220" t="n">
        <v>0.0008</v>
      </c>
      <c r="O89" s="220" t="n">
        <f aca="false">ROUND(E89*N89,2)</f>
        <v>0.04</v>
      </c>
      <c r="P89" s="220" t="n">
        <v>0</v>
      </c>
      <c r="Q89" s="220" t="n">
        <f aca="false">ROUND(E89*P89,2)</f>
        <v>0</v>
      </c>
      <c r="R89" s="220" t="s">
        <v>1135</v>
      </c>
      <c r="S89" s="220" t="s">
        <v>213</v>
      </c>
      <c r="T89" s="221" t="s">
        <v>213</v>
      </c>
      <c r="U89" s="204" t="n">
        <v>0</v>
      </c>
      <c r="V89" s="204" t="n">
        <f aca="false">ROUND(E89*U89,2)</f>
        <v>0</v>
      </c>
      <c r="W89" s="204"/>
      <c r="X89" s="204" t="s">
        <v>165</v>
      </c>
      <c r="Y89" s="205"/>
      <c r="Z89" s="205"/>
      <c r="AA89" s="205"/>
      <c r="AB89" s="205"/>
      <c r="AC89" s="205"/>
      <c r="AD89" s="205"/>
      <c r="AE89" s="205"/>
      <c r="AF89" s="205"/>
      <c r="AG89" s="205" t="s">
        <v>920</v>
      </c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customFormat="false" ht="12.75" hidden="false" customHeight="false" outlineLevel="1" collapsed="false">
      <c r="A90" s="214" t="n">
        <v>42</v>
      </c>
      <c r="B90" s="215" t="s">
        <v>1177</v>
      </c>
      <c r="C90" s="216" t="s">
        <v>1178</v>
      </c>
      <c r="D90" s="217" t="s">
        <v>380</v>
      </c>
      <c r="E90" s="218" t="n">
        <v>5</v>
      </c>
      <c r="F90" s="219"/>
      <c r="G90" s="220" t="n">
        <f aca="false">ROUND(E90*F90,2)</f>
        <v>0</v>
      </c>
      <c r="H90" s="219"/>
      <c r="I90" s="220" t="n">
        <f aca="false">ROUND(E90*H90,2)</f>
        <v>0</v>
      </c>
      <c r="J90" s="219"/>
      <c r="K90" s="220" t="n">
        <f aca="false">ROUND(E90*J90,2)</f>
        <v>0</v>
      </c>
      <c r="L90" s="220" t="n">
        <v>21</v>
      </c>
      <c r="M90" s="220" t="n">
        <f aca="false">G90*(1+L90/100)</f>
        <v>0</v>
      </c>
      <c r="N90" s="220" t="n">
        <v>0.00022</v>
      </c>
      <c r="O90" s="220" t="n">
        <f aca="false">ROUND(E90*N90,2)</f>
        <v>0</v>
      </c>
      <c r="P90" s="220" t="n">
        <v>0</v>
      </c>
      <c r="Q90" s="220" t="n">
        <f aca="false">ROUND(E90*P90,2)</f>
        <v>0</v>
      </c>
      <c r="R90" s="220" t="s">
        <v>423</v>
      </c>
      <c r="S90" s="220" t="s">
        <v>213</v>
      </c>
      <c r="T90" s="221" t="s">
        <v>213</v>
      </c>
      <c r="U90" s="204" t="n">
        <v>0</v>
      </c>
      <c r="V90" s="204" t="n">
        <f aca="false">ROUND(E90*U90,2)</f>
        <v>0</v>
      </c>
      <c r="W90" s="204"/>
      <c r="X90" s="204" t="s">
        <v>424</v>
      </c>
      <c r="Y90" s="205"/>
      <c r="Z90" s="205"/>
      <c r="AA90" s="205"/>
      <c r="AB90" s="205"/>
      <c r="AC90" s="205"/>
      <c r="AD90" s="205"/>
      <c r="AE90" s="205"/>
      <c r="AF90" s="205"/>
      <c r="AG90" s="205" t="s">
        <v>425</v>
      </c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customFormat="false" ht="22.5" hidden="false" customHeight="false" outlineLevel="1" collapsed="false">
      <c r="A91" s="196" t="n">
        <v>43</v>
      </c>
      <c r="B91" s="197" t="s">
        <v>1179</v>
      </c>
      <c r="C91" s="198" t="s">
        <v>1180</v>
      </c>
      <c r="D91" s="199" t="s">
        <v>294</v>
      </c>
      <c r="E91" s="200" t="n">
        <v>52.14</v>
      </c>
      <c r="F91" s="201"/>
      <c r="G91" s="202" t="n">
        <f aca="false">ROUND(E91*F91,2)</f>
        <v>0</v>
      </c>
      <c r="H91" s="201"/>
      <c r="I91" s="202" t="n">
        <f aca="false">ROUND(E91*H91,2)</f>
        <v>0</v>
      </c>
      <c r="J91" s="201"/>
      <c r="K91" s="202" t="n">
        <f aca="false">ROUND(E91*J91,2)</f>
        <v>0</v>
      </c>
      <c r="L91" s="202" t="n">
        <v>21</v>
      </c>
      <c r="M91" s="202" t="n">
        <f aca="false">G91*(1+L91/100)</f>
        <v>0</v>
      </c>
      <c r="N91" s="202" t="n">
        <v>0.0192</v>
      </c>
      <c r="O91" s="202" t="n">
        <f aca="false">ROUND(E91*N91,2)</f>
        <v>1</v>
      </c>
      <c r="P91" s="202" t="n">
        <v>0</v>
      </c>
      <c r="Q91" s="202" t="n">
        <f aca="false">ROUND(E91*P91,2)</f>
        <v>0</v>
      </c>
      <c r="R91" s="202" t="s">
        <v>423</v>
      </c>
      <c r="S91" s="202" t="s">
        <v>213</v>
      </c>
      <c r="T91" s="203" t="s">
        <v>213</v>
      </c>
      <c r="U91" s="204" t="n">
        <v>0</v>
      </c>
      <c r="V91" s="204" t="n">
        <f aca="false">ROUND(E91*U91,2)</f>
        <v>0</v>
      </c>
      <c r="W91" s="204"/>
      <c r="X91" s="204" t="s">
        <v>424</v>
      </c>
      <c r="Y91" s="205"/>
      <c r="Z91" s="205"/>
      <c r="AA91" s="205"/>
      <c r="AB91" s="205"/>
      <c r="AC91" s="205"/>
      <c r="AD91" s="205"/>
      <c r="AE91" s="205"/>
      <c r="AF91" s="205"/>
      <c r="AG91" s="205" t="s">
        <v>425</v>
      </c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customFormat="false" ht="12.75" hidden="false" customHeight="false" outlineLevel="1" collapsed="false">
      <c r="A92" s="206"/>
      <c r="B92" s="207"/>
      <c r="C92" s="210" t="s">
        <v>1613</v>
      </c>
      <c r="D92" s="211"/>
      <c r="E92" s="212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5"/>
      <c r="Z92" s="205"/>
      <c r="AA92" s="205"/>
      <c r="AB92" s="205"/>
      <c r="AC92" s="205"/>
      <c r="AD92" s="205"/>
      <c r="AE92" s="205"/>
      <c r="AF92" s="205"/>
      <c r="AG92" s="205" t="s">
        <v>220</v>
      </c>
      <c r="AH92" s="205" t="n">
        <v>0</v>
      </c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customFormat="false" ht="12.75" hidden="false" customHeight="false" outlineLevel="1" collapsed="false">
      <c r="A93" s="206"/>
      <c r="B93" s="207"/>
      <c r="C93" s="210" t="s">
        <v>1614</v>
      </c>
      <c r="D93" s="211"/>
      <c r="E93" s="212" t="n">
        <v>52.14</v>
      </c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5"/>
      <c r="Z93" s="205"/>
      <c r="AA93" s="205"/>
      <c r="AB93" s="205"/>
      <c r="AC93" s="205"/>
      <c r="AD93" s="205"/>
      <c r="AE93" s="205"/>
      <c r="AF93" s="205"/>
      <c r="AG93" s="205" t="s">
        <v>220</v>
      </c>
      <c r="AH93" s="205" t="n">
        <v>0</v>
      </c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customFormat="false" ht="12.75" hidden="false" customHeight="false" outlineLevel="1" collapsed="false">
      <c r="A94" s="196" t="n">
        <v>44</v>
      </c>
      <c r="B94" s="197" t="s">
        <v>1187</v>
      </c>
      <c r="C94" s="198" t="s">
        <v>1188</v>
      </c>
      <c r="D94" s="199" t="s">
        <v>261</v>
      </c>
      <c r="E94" s="200" t="n">
        <v>1.28686</v>
      </c>
      <c r="F94" s="201"/>
      <c r="G94" s="202" t="n">
        <f aca="false">ROUND(E94*F94,2)</f>
        <v>0</v>
      </c>
      <c r="H94" s="201"/>
      <c r="I94" s="202" t="n">
        <f aca="false">ROUND(E94*H94,2)</f>
        <v>0</v>
      </c>
      <c r="J94" s="201"/>
      <c r="K94" s="202" t="n">
        <f aca="false">ROUND(E94*J94,2)</f>
        <v>0</v>
      </c>
      <c r="L94" s="202" t="n">
        <v>21</v>
      </c>
      <c r="M94" s="202" t="n">
        <f aca="false">G94*(1+L94/100)</f>
        <v>0</v>
      </c>
      <c r="N94" s="202" t="n">
        <v>0</v>
      </c>
      <c r="O94" s="202" t="n">
        <f aca="false">ROUND(E94*N94,2)</f>
        <v>0</v>
      </c>
      <c r="P94" s="202" t="n">
        <v>0</v>
      </c>
      <c r="Q94" s="202" t="n">
        <f aca="false">ROUND(E94*P94,2)</f>
        <v>0</v>
      </c>
      <c r="R94" s="202" t="s">
        <v>1135</v>
      </c>
      <c r="S94" s="202" t="s">
        <v>213</v>
      </c>
      <c r="T94" s="203" t="s">
        <v>213</v>
      </c>
      <c r="U94" s="204" t="n">
        <v>1.305</v>
      </c>
      <c r="V94" s="204" t="n">
        <f aca="false">ROUND(E94*U94,2)</f>
        <v>1.68</v>
      </c>
      <c r="W94" s="204"/>
      <c r="X94" s="204" t="s">
        <v>905</v>
      </c>
      <c r="Y94" s="205"/>
      <c r="Z94" s="205"/>
      <c r="AA94" s="205"/>
      <c r="AB94" s="205"/>
      <c r="AC94" s="205"/>
      <c r="AD94" s="205"/>
      <c r="AE94" s="205"/>
      <c r="AF94" s="205"/>
      <c r="AG94" s="205" t="s">
        <v>906</v>
      </c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customFormat="false" ht="12.75" hidden="false" customHeight="true" outlineLevel="1" collapsed="false">
      <c r="A95" s="206"/>
      <c r="B95" s="207"/>
      <c r="C95" s="208" t="s">
        <v>984</v>
      </c>
      <c r="D95" s="208"/>
      <c r="E95" s="208"/>
      <c r="F95" s="208"/>
      <c r="G95" s="208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5"/>
      <c r="Z95" s="205"/>
      <c r="AA95" s="205"/>
      <c r="AB95" s="205"/>
      <c r="AC95" s="205"/>
      <c r="AD95" s="205"/>
      <c r="AE95" s="205"/>
      <c r="AF95" s="205"/>
      <c r="AG95" s="205" t="s">
        <v>216</v>
      </c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customFormat="false" ht="12.75" hidden="false" customHeight="false" outlineLevel="0" collapsed="false">
      <c r="A96" s="188" t="s">
        <v>207</v>
      </c>
      <c r="B96" s="189" t="s">
        <v>137</v>
      </c>
      <c r="C96" s="190" t="s">
        <v>138</v>
      </c>
      <c r="D96" s="191"/>
      <c r="E96" s="192"/>
      <c r="F96" s="193"/>
      <c r="G96" s="193" t="n">
        <f aca="false">SUMIF(AG97:AG109,"&lt;&gt;NOR",G97:G109)</f>
        <v>0</v>
      </c>
      <c r="H96" s="193"/>
      <c r="I96" s="193" t="n">
        <f aca="false">SUM(I97:I109)</f>
        <v>0</v>
      </c>
      <c r="J96" s="193"/>
      <c r="K96" s="193" t="n">
        <f aca="false">SUM(K97:K109)</f>
        <v>0</v>
      </c>
      <c r="L96" s="193"/>
      <c r="M96" s="193" t="n">
        <f aca="false">SUM(M97:M109)</f>
        <v>0</v>
      </c>
      <c r="N96" s="193"/>
      <c r="O96" s="193" t="n">
        <f aca="false">SUM(O97:O109)</f>
        <v>2.6</v>
      </c>
      <c r="P96" s="193"/>
      <c r="Q96" s="193" t="n">
        <f aca="false">SUM(Q97:Q109)</f>
        <v>0</v>
      </c>
      <c r="R96" s="193"/>
      <c r="S96" s="193"/>
      <c r="T96" s="194"/>
      <c r="U96" s="195"/>
      <c r="V96" s="195" t="n">
        <f aca="false">SUM(V97:V109)</f>
        <v>156.19</v>
      </c>
      <c r="W96" s="195"/>
      <c r="X96" s="195"/>
      <c r="AG96" s="0" t="s">
        <v>208</v>
      </c>
    </row>
    <row r="97" customFormat="false" ht="12.75" hidden="false" customHeight="false" outlineLevel="1" collapsed="false">
      <c r="A97" s="214" t="n">
        <v>45</v>
      </c>
      <c r="B97" s="215" t="s">
        <v>576</v>
      </c>
      <c r="C97" s="216" t="s">
        <v>577</v>
      </c>
      <c r="D97" s="217" t="s">
        <v>380</v>
      </c>
      <c r="E97" s="218" t="n">
        <v>65.4</v>
      </c>
      <c r="F97" s="219"/>
      <c r="G97" s="220" t="n">
        <f aca="false">ROUND(E97*F97,2)</f>
        <v>0</v>
      </c>
      <c r="H97" s="219"/>
      <c r="I97" s="220" t="n">
        <f aca="false">ROUND(E97*H97,2)</f>
        <v>0</v>
      </c>
      <c r="J97" s="219"/>
      <c r="K97" s="220" t="n">
        <f aca="false">ROUND(E97*J97,2)</f>
        <v>0</v>
      </c>
      <c r="L97" s="220" t="n">
        <v>21</v>
      </c>
      <c r="M97" s="220" t="n">
        <f aca="false">G97*(1+L97/100)</f>
        <v>0</v>
      </c>
      <c r="N97" s="220" t="n">
        <v>0.00238</v>
      </c>
      <c r="O97" s="220" t="n">
        <f aca="false">ROUND(E97*N97,2)</f>
        <v>0.16</v>
      </c>
      <c r="P97" s="220" t="n">
        <v>0</v>
      </c>
      <c r="Q97" s="220" t="n">
        <f aca="false">ROUND(E97*P97,2)</f>
        <v>0</v>
      </c>
      <c r="R97" s="220" t="s">
        <v>303</v>
      </c>
      <c r="S97" s="220" t="s">
        <v>213</v>
      </c>
      <c r="T97" s="221" t="s">
        <v>213</v>
      </c>
      <c r="U97" s="204" t="n">
        <v>0.18233</v>
      </c>
      <c r="V97" s="204" t="n">
        <f aca="false">ROUND(E97*U97,2)</f>
        <v>11.92</v>
      </c>
      <c r="W97" s="204"/>
      <c r="X97" s="204" t="s">
        <v>165</v>
      </c>
      <c r="Y97" s="205"/>
      <c r="Z97" s="205"/>
      <c r="AA97" s="205"/>
      <c r="AB97" s="205"/>
      <c r="AC97" s="205"/>
      <c r="AD97" s="205"/>
      <c r="AE97" s="205"/>
      <c r="AF97" s="205"/>
      <c r="AG97" s="205" t="s">
        <v>920</v>
      </c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customFormat="false" ht="12.75" hidden="false" customHeight="false" outlineLevel="1" collapsed="false">
      <c r="A98" s="196" t="n">
        <v>46</v>
      </c>
      <c r="B98" s="197" t="s">
        <v>1532</v>
      </c>
      <c r="C98" s="198" t="s">
        <v>1533</v>
      </c>
      <c r="D98" s="199" t="s">
        <v>294</v>
      </c>
      <c r="E98" s="200" t="n">
        <v>119.8</v>
      </c>
      <c r="F98" s="201"/>
      <c r="G98" s="202" t="n">
        <f aca="false">ROUND(E98*F98,2)</f>
        <v>0</v>
      </c>
      <c r="H98" s="201"/>
      <c r="I98" s="202" t="n">
        <f aca="false">ROUND(E98*H98,2)</f>
        <v>0</v>
      </c>
      <c r="J98" s="201"/>
      <c r="K98" s="202" t="n">
        <f aca="false">ROUND(E98*J98,2)</f>
        <v>0</v>
      </c>
      <c r="L98" s="202" t="n">
        <v>21</v>
      </c>
      <c r="M98" s="202" t="n">
        <f aca="false">G98*(1+L98/100)</f>
        <v>0</v>
      </c>
      <c r="N98" s="202" t="n">
        <v>0.00016</v>
      </c>
      <c r="O98" s="202" t="n">
        <f aca="false">ROUND(E98*N98,2)</f>
        <v>0.02</v>
      </c>
      <c r="P98" s="202" t="n">
        <v>0</v>
      </c>
      <c r="Q98" s="202" t="n">
        <f aca="false">ROUND(E98*P98,2)</f>
        <v>0</v>
      </c>
      <c r="R98" s="202" t="s">
        <v>1135</v>
      </c>
      <c r="S98" s="202" t="s">
        <v>213</v>
      </c>
      <c r="T98" s="203" t="s">
        <v>213</v>
      </c>
      <c r="U98" s="204" t="n">
        <v>0.05</v>
      </c>
      <c r="V98" s="204" t="n">
        <f aca="false">ROUND(E98*U98,2)</f>
        <v>5.99</v>
      </c>
      <c r="W98" s="204"/>
      <c r="X98" s="204" t="s">
        <v>165</v>
      </c>
      <c r="Y98" s="205"/>
      <c r="Z98" s="205"/>
      <c r="AA98" s="205"/>
      <c r="AB98" s="205"/>
      <c r="AC98" s="205"/>
      <c r="AD98" s="205"/>
      <c r="AE98" s="205"/>
      <c r="AF98" s="205"/>
      <c r="AG98" s="205" t="s">
        <v>920</v>
      </c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customFormat="false" ht="12.75" hidden="false" customHeight="true" outlineLevel="1" collapsed="false">
      <c r="A99" s="206"/>
      <c r="B99" s="207"/>
      <c r="C99" s="222" t="s">
        <v>1534</v>
      </c>
      <c r="D99" s="222"/>
      <c r="E99" s="222"/>
      <c r="F99" s="222"/>
      <c r="G99" s="222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5"/>
      <c r="Z99" s="205"/>
      <c r="AA99" s="205"/>
      <c r="AB99" s="205"/>
      <c r="AC99" s="205"/>
      <c r="AD99" s="205"/>
      <c r="AE99" s="205"/>
      <c r="AF99" s="205"/>
      <c r="AG99" s="205" t="s">
        <v>217</v>
      </c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customFormat="false" ht="22.5" hidden="false" customHeight="false" outlineLevel="1" collapsed="false">
      <c r="A100" s="196" t="n">
        <v>47</v>
      </c>
      <c r="B100" s="197" t="s">
        <v>1189</v>
      </c>
      <c r="C100" s="198" t="s">
        <v>1190</v>
      </c>
      <c r="D100" s="199" t="s">
        <v>294</v>
      </c>
      <c r="E100" s="200" t="n">
        <v>119.8</v>
      </c>
      <c r="F100" s="201"/>
      <c r="G100" s="202" t="n">
        <f aca="false">ROUND(E100*F100,2)</f>
        <v>0</v>
      </c>
      <c r="H100" s="201"/>
      <c r="I100" s="202" t="n">
        <f aca="false">ROUND(E100*H100,2)</f>
        <v>0</v>
      </c>
      <c r="J100" s="201"/>
      <c r="K100" s="202" t="n">
        <f aca="false">ROUND(E100*J100,2)</f>
        <v>0</v>
      </c>
      <c r="L100" s="202" t="n">
        <v>21</v>
      </c>
      <c r="M100" s="202" t="n">
        <f aca="false">G100*(1+L100/100)</f>
        <v>0</v>
      </c>
      <c r="N100" s="202" t="n">
        <v>0.00487</v>
      </c>
      <c r="O100" s="202" t="n">
        <f aca="false">ROUND(E100*N100,2)</f>
        <v>0.58</v>
      </c>
      <c r="P100" s="202" t="n">
        <v>0</v>
      </c>
      <c r="Q100" s="202" t="n">
        <f aca="false">ROUND(E100*P100,2)</f>
        <v>0</v>
      </c>
      <c r="R100" s="202" t="s">
        <v>1135</v>
      </c>
      <c r="S100" s="202" t="s">
        <v>213</v>
      </c>
      <c r="T100" s="203" t="s">
        <v>213</v>
      </c>
      <c r="U100" s="204" t="n">
        <v>1.126</v>
      </c>
      <c r="V100" s="204" t="n">
        <f aca="false">ROUND(E100*U100,2)</f>
        <v>134.89</v>
      </c>
      <c r="W100" s="204"/>
      <c r="X100" s="204" t="s">
        <v>165</v>
      </c>
      <c r="Y100" s="205"/>
      <c r="Z100" s="205"/>
      <c r="AA100" s="205"/>
      <c r="AB100" s="205"/>
      <c r="AC100" s="205"/>
      <c r="AD100" s="205"/>
      <c r="AE100" s="205"/>
      <c r="AF100" s="205"/>
      <c r="AG100" s="205" t="s">
        <v>920</v>
      </c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customFormat="false" ht="12.75" hidden="false" customHeight="false" outlineLevel="1" collapsed="false">
      <c r="A101" s="206"/>
      <c r="B101" s="207"/>
      <c r="C101" s="210" t="s">
        <v>1615</v>
      </c>
      <c r="D101" s="211"/>
      <c r="E101" s="212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5"/>
      <c r="Z101" s="205"/>
      <c r="AA101" s="205"/>
      <c r="AB101" s="205"/>
      <c r="AC101" s="205"/>
      <c r="AD101" s="205"/>
      <c r="AE101" s="205"/>
      <c r="AF101" s="205"/>
      <c r="AG101" s="205" t="s">
        <v>220</v>
      </c>
      <c r="AH101" s="205" t="n">
        <v>0</v>
      </c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customFormat="false" ht="12.75" hidden="false" customHeight="false" outlineLevel="1" collapsed="false">
      <c r="A102" s="206"/>
      <c r="B102" s="207"/>
      <c r="C102" s="210" t="s">
        <v>1616</v>
      </c>
      <c r="D102" s="211"/>
      <c r="E102" s="212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5"/>
      <c r="Z102" s="205"/>
      <c r="AA102" s="205"/>
      <c r="AB102" s="205"/>
      <c r="AC102" s="205"/>
      <c r="AD102" s="205"/>
      <c r="AE102" s="205"/>
      <c r="AF102" s="205"/>
      <c r="AG102" s="205" t="s">
        <v>220</v>
      </c>
      <c r="AH102" s="205" t="n">
        <v>0</v>
      </c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customFormat="false" ht="12.75" hidden="false" customHeight="false" outlineLevel="1" collapsed="false">
      <c r="A103" s="206"/>
      <c r="B103" s="207"/>
      <c r="C103" s="210" t="s">
        <v>1617</v>
      </c>
      <c r="D103" s="211"/>
      <c r="E103" s="212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5"/>
      <c r="Z103" s="205"/>
      <c r="AA103" s="205"/>
      <c r="AB103" s="205"/>
      <c r="AC103" s="205"/>
      <c r="AD103" s="205"/>
      <c r="AE103" s="205"/>
      <c r="AF103" s="205"/>
      <c r="AG103" s="205" t="s">
        <v>220</v>
      </c>
      <c r="AH103" s="205" t="n">
        <v>0</v>
      </c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customFormat="false" ht="12.75" hidden="false" customHeight="false" outlineLevel="1" collapsed="false">
      <c r="A104" s="206"/>
      <c r="B104" s="207"/>
      <c r="C104" s="210" t="s">
        <v>1618</v>
      </c>
      <c r="D104" s="211"/>
      <c r="E104" s="212" t="n">
        <v>119.8</v>
      </c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5"/>
      <c r="Z104" s="205"/>
      <c r="AA104" s="205"/>
      <c r="AB104" s="205"/>
      <c r="AC104" s="205"/>
      <c r="AD104" s="205"/>
      <c r="AE104" s="205"/>
      <c r="AF104" s="205"/>
      <c r="AG104" s="205" t="s">
        <v>220</v>
      </c>
      <c r="AH104" s="205" t="n">
        <v>0</v>
      </c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customFormat="false" ht="22.5" hidden="false" customHeight="false" outlineLevel="1" collapsed="false">
      <c r="A105" s="214" t="n">
        <v>48</v>
      </c>
      <c r="B105" s="215" t="s">
        <v>1191</v>
      </c>
      <c r="C105" s="216" t="s">
        <v>1192</v>
      </c>
      <c r="D105" s="217" t="s">
        <v>294</v>
      </c>
      <c r="E105" s="218" t="n">
        <v>119.8</v>
      </c>
      <c r="F105" s="219"/>
      <c r="G105" s="220" t="n">
        <f aca="false">ROUND(E105*F105,2)</f>
        <v>0</v>
      </c>
      <c r="H105" s="219"/>
      <c r="I105" s="220" t="n">
        <f aca="false">ROUND(E105*H105,2)</f>
        <v>0</v>
      </c>
      <c r="J105" s="219"/>
      <c r="K105" s="220" t="n">
        <f aca="false">ROUND(E105*J105,2)</f>
        <v>0</v>
      </c>
      <c r="L105" s="220" t="n">
        <v>21</v>
      </c>
      <c r="M105" s="220" t="n">
        <f aca="false">G105*(1+L105/100)</f>
        <v>0</v>
      </c>
      <c r="N105" s="220" t="n">
        <v>0.0004</v>
      </c>
      <c r="O105" s="220" t="n">
        <f aca="false">ROUND(E105*N105,2)</f>
        <v>0.05</v>
      </c>
      <c r="P105" s="220" t="n">
        <v>0</v>
      </c>
      <c r="Q105" s="220" t="n">
        <f aca="false">ROUND(E105*P105,2)</f>
        <v>0</v>
      </c>
      <c r="R105" s="220" t="s">
        <v>1135</v>
      </c>
      <c r="S105" s="220" t="s">
        <v>213</v>
      </c>
      <c r="T105" s="221" t="s">
        <v>213</v>
      </c>
      <c r="U105" s="204" t="n">
        <v>0</v>
      </c>
      <c r="V105" s="204" t="n">
        <f aca="false">ROUND(E105*U105,2)</f>
        <v>0</v>
      </c>
      <c r="W105" s="204"/>
      <c r="X105" s="204" t="s">
        <v>165</v>
      </c>
      <c r="Y105" s="205"/>
      <c r="Z105" s="205"/>
      <c r="AA105" s="205"/>
      <c r="AB105" s="205"/>
      <c r="AC105" s="205"/>
      <c r="AD105" s="205"/>
      <c r="AE105" s="205"/>
      <c r="AF105" s="205"/>
      <c r="AG105" s="205" t="s">
        <v>920</v>
      </c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customFormat="false" ht="12.75" hidden="false" customHeight="false" outlineLevel="1" collapsed="false">
      <c r="A106" s="196" t="n">
        <v>49</v>
      </c>
      <c r="B106" s="197" t="s">
        <v>1204</v>
      </c>
      <c r="C106" s="198" t="s">
        <v>1205</v>
      </c>
      <c r="D106" s="199" t="s">
        <v>294</v>
      </c>
      <c r="E106" s="200" t="n">
        <v>131.78</v>
      </c>
      <c r="F106" s="201"/>
      <c r="G106" s="202" t="n">
        <f aca="false">ROUND(E106*F106,2)</f>
        <v>0</v>
      </c>
      <c r="H106" s="201"/>
      <c r="I106" s="202" t="n">
        <f aca="false">ROUND(E106*H106,2)</f>
        <v>0</v>
      </c>
      <c r="J106" s="201"/>
      <c r="K106" s="202" t="n">
        <f aca="false">ROUND(E106*J106,2)</f>
        <v>0</v>
      </c>
      <c r="L106" s="202" t="n">
        <v>21</v>
      </c>
      <c r="M106" s="202" t="n">
        <f aca="false">G106*(1+L106/100)</f>
        <v>0</v>
      </c>
      <c r="N106" s="202" t="n">
        <v>0.0136</v>
      </c>
      <c r="O106" s="202" t="n">
        <f aca="false">ROUND(E106*N106,2)</f>
        <v>1.79</v>
      </c>
      <c r="P106" s="202" t="n">
        <v>0</v>
      </c>
      <c r="Q106" s="202" t="n">
        <f aca="false">ROUND(E106*P106,2)</f>
        <v>0</v>
      </c>
      <c r="R106" s="202" t="s">
        <v>423</v>
      </c>
      <c r="S106" s="202" t="s">
        <v>213</v>
      </c>
      <c r="T106" s="203" t="s">
        <v>213</v>
      </c>
      <c r="U106" s="204" t="n">
        <v>0</v>
      </c>
      <c r="V106" s="204" t="n">
        <f aca="false">ROUND(E106*U106,2)</f>
        <v>0</v>
      </c>
      <c r="W106" s="204"/>
      <c r="X106" s="204" t="s">
        <v>424</v>
      </c>
      <c r="Y106" s="205"/>
      <c r="Z106" s="205"/>
      <c r="AA106" s="205"/>
      <c r="AB106" s="205"/>
      <c r="AC106" s="205"/>
      <c r="AD106" s="205"/>
      <c r="AE106" s="205"/>
      <c r="AF106" s="205"/>
      <c r="AG106" s="205" t="s">
        <v>425</v>
      </c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customFormat="false" ht="12.75" hidden="false" customHeight="false" outlineLevel="1" collapsed="false">
      <c r="A107" s="206"/>
      <c r="B107" s="207"/>
      <c r="C107" s="210" t="s">
        <v>1619</v>
      </c>
      <c r="D107" s="211"/>
      <c r="E107" s="212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5"/>
      <c r="Z107" s="205"/>
      <c r="AA107" s="205"/>
      <c r="AB107" s="205"/>
      <c r="AC107" s="205"/>
      <c r="AD107" s="205"/>
      <c r="AE107" s="205"/>
      <c r="AF107" s="205"/>
      <c r="AG107" s="205" t="s">
        <v>220</v>
      </c>
      <c r="AH107" s="205" t="n">
        <v>0</v>
      </c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customFormat="false" ht="12.75" hidden="false" customHeight="false" outlineLevel="1" collapsed="false">
      <c r="A108" s="206"/>
      <c r="B108" s="207"/>
      <c r="C108" s="210" t="s">
        <v>1620</v>
      </c>
      <c r="D108" s="211"/>
      <c r="E108" s="212" t="n">
        <v>131.78</v>
      </c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5"/>
      <c r="Z108" s="205"/>
      <c r="AA108" s="205"/>
      <c r="AB108" s="205"/>
      <c r="AC108" s="205"/>
      <c r="AD108" s="205"/>
      <c r="AE108" s="205"/>
      <c r="AF108" s="205"/>
      <c r="AG108" s="205" t="s">
        <v>220</v>
      </c>
      <c r="AH108" s="205" t="n">
        <v>0</v>
      </c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customFormat="false" ht="12.75" hidden="false" customHeight="false" outlineLevel="1" collapsed="false">
      <c r="A109" s="214" t="n">
        <v>50</v>
      </c>
      <c r="B109" s="215" t="s">
        <v>1208</v>
      </c>
      <c r="C109" s="216" t="s">
        <v>1209</v>
      </c>
      <c r="D109" s="217" t="s">
        <v>261</v>
      </c>
      <c r="E109" s="218" t="n">
        <v>2.59837</v>
      </c>
      <c r="F109" s="219"/>
      <c r="G109" s="220" t="n">
        <f aca="false">ROUND(E109*F109,2)</f>
        <v>0</v>
      </c>
      <c r="H109" s="219"/>
      <c r="I109" s="220" t="n">
        <f aca="false">ROUND(E109*H109,2)</f>
        <v>0</v>
      </c>
      <c r="J109" s="219"/>
      <c r="K109" s="220" t="n">
        <f aca="false">ROUND(E109*J109,2)</f>
        <v>0</v>
      </c>
      <c r="L109" s="220" t="n">
        <v>21</v>
      </c>
      <c r="M109" s="220" t="n">
        <f aca="false">G109*(1+L109/100)</f>
        <v>0</v>
      </c>
      <c r="N109" s="220" t="n">
        <v>0</v>
      </c>
      <c r="O109" s="220" t="n">
        <f aca="false">ROUND(E109*N109,2)</f>
        <v>0</v>
      </c>
      <c r="P109" s="220" t="n">
        <v>0</v>
      </c>
      <c r="Q109" s="220" t="n">
        <f aca="false">ROUND(E109*P109,2)</f>
        <v>0</v>
      </c>
      <c r="R109" s="220" t="s">
        <v>1135</v>
      </c>
      <c r="S109" s="220" t="s">
        <v>213</v>
      </c>
      <c r="T109" s="221" t="s">
        <v>213</v>
      </c>
      <c r="U109" s="204" t="n">
        <v>1.305</v>
      </c>
      <c r="V109" s="204" t="n">
        <f aca="false">ROUND(E109*U109,2)</f>
        <v>3.39</v>
      </c>
      <c r="W109" s="204"/>
      <c r="X109" s="204" t="s">
        <v>905</v>
      </c>
      <c r="Y109" s="205"/>
      <c r="Z109" s="205"/>
      <c r="AA109" s="205"/>
      <c r="AB109" s="205"/>
      <c r="AC109" s="205"/>
      <c r="AD109" s="205"/>
      <c r="AE109" s="205"/>
      <c r="AF109" s="205"/>
      <c r="AG109" s="205" t="s">
        <v>906</v>
      </c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customFormat="false" ht="12.75" hidden="false" customHeight="false" outlineLevel="0" collapsed="false">
      <c r="A110" s="188" t="s">
        <v>207</v>
      </c>
      <c r="B110" s="189" t="s">
        <v>143</v>
      </c>
      <c r="C110" s="190" t="s">
        <v>144</v>
      </c>
      <c r="D110" s="191"/>
      <c r="E110" s="192"/>
      <c r="F110" s="193"/>
      <c r="G110" s="193" t="n">
        <f aca="false">SUMIF(AG111:AG112,"&lt;&gt;NOR",G111:G112)</f>
        <v>0</v>
      </c>
      <c r="H110" s="193"/>
      <c r="I110" s="193" t="n">
        <f aca="false">SUM(I111:I112)</f>
        <v>0</v>
      </c>
      <c r="J110" s="193"/>
      <c r="K110" s="193" t="n">
        <f aca="false">SUM(K111:K112)</f>
        <v>0</v>
      </c>
      <c r="L110" s="193"/>
      <c r="M110" s="193" t="n">
        <f aca="false">SUM(M111:M112)</f>
        <v>0</v>
      </c>
      <c r="N110" s="193"/>
      <c r="O110" s="193" t="n">
        <f aca="false">SUM(O111:O112)</f>
        <v>0.18</v>
      </c>
      <c r="P110" s="193"/>
      <c r="Q110" s="193" t="n">
        <f aca="false">SUM(Q111:Q112)</f>
        <v>0</v>
      </c>
      <c r="R110" s="193"/>
      <c r="S110" s="193"/>
      <c r="T110" s="194"/>
      <c r="U110" s="195"/>
      <c r="V110" s="195" t="n">
        <f aca="false">SUM(V111:V112)</f>
        <v>37.35</v>
      </c>
      <c r="W110" s="195"/>
      <c r="X110" s="195"/>
      <c r="AG110" s="0" t="s">
        <v>208</v>
      </c>
    </row>
    <row r="111" customFormat="false" ht="12.75" hidden="false" customHeight="false" outlineLevel="1" collapsed="false">
      <c r="A111" s="214" t="n">
        <v>51</v>
      </c>
      <c r="B111" s="215" t="s">
        <v>1238</v>
      </c>
      <c r="C111" s="216" t="s">
        <v>1239</v>
      </c>
      <c r="D111" s="217" t="s">
        <v>294</v>
      </c>
      <c r="E111" s="218" t="n">
        <v>263.95</v>
      </c>
      <c r="F111" s="219"/>
      <c r="G111" s="220" t="n">
        <f aca="false">ROUND(E111*F111,2)</f>
        <v>0</v>
      </c>
      <c r="H111" s="219"/>
      <c r="I111" s="220" t="n">
        <f aca="false">ROUND(E111*H111,2)</f>
        <v>0</v>
      </c>
      <c r="J111" s="219"/>
      <c r="K111" s="220" t="n">
        <f aca="false">ROUND(E111*J111,2)</f>
        <v>0</v>
      </c>
      <c r="L111" s="220" t="n">
        <v>21</v>
      </c>
      <c r="M111" s="220" t="n">
        <f aca="false">G111*(1+L111/100)</f>
        <v>0</v>
      </c>
      <c r="N111" s="220" t="n">
        <v>0.00018</v>
      </c>
      <c r="O111" s="220" t="n">
        <f aca="false">ROUND(E111*N111,2)</f>
        <v>0.05</v>
      </c>
      <c r="P111" s="220" t="n">
        <v>0</v>
      </c>
      <c r="Q111" s="220" t="n">
        <f aca="false">ROUND(E111*P111,2)</f>
        <v>0</v>
      </c>
      <c r="R111" s="220" t="s">
        <v>1240</v>
      </c>
      <c r="S111" s="220" t="s">
        <v>213</v>
      </c>
      <c r="T111" s="221" t="s">
        <v>213</v>
      </c>
      <c r="U111" s="204" t="n">
        <v>0.03248</v>
      </c>
      <c r="V111" s="204" t="n">
        <f aca="false">ROUND(E111*U111,2)</f>
        <v>8.57</v>
      </c>
      <c r="W111" s="204"/>
      <c r="X111" s="204" t="s">
        <v>165</v>
      </c>
      <c r="Y111" s="205"/>
      <c r="Z111" s="205"/>
      <c r="AA111" s="205"/>
      <c r="AB111" s="205"/>
      <c r="AC111" s="205"/>
      <c r="AD111" s="205"/>
      <c r="AE111" s="205"/>
      <c r="AF111" s="205"/>
      <c r="AG111" s="205" t="s">
        <v>920</v>
      </c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customFormat="false" ht="12.75" hidden="false" customHeight="false" outlineLevel="1" collapsed="false">
      <c r="A112" s="214" t="n">
        <v>52</v>
      </c>
      <c r="B112" s="215" t="s">
        <v>1245</v>
      </c>
      <c r="C112" s="216" t="s">
        <v>1246</v>
      </c>
      <c r="D112" s="217" t="s">
        <v>294</v>
      </c>
      <c r="E112" s="218" t="n">
        <v>263.95</v>
      </c>
      <c r="F112" s="219"/>
      <c r="G112" s="220" t="n">
        <f aca="false">ROUND(E112*F112,2)</f>
        <v>0</v>
      </c>
      <c r="H112" s="219"/>
      <c r="I112" s="220" t="n">
        <f aca="false">ROUND(E112*H112,2)</f>
        <v>0</v>
      </c>
      <c r="J112" s="219"/>
      <c r="K112" s="220" t="n">
        <f aca="false">ROUND(E112*J112,2)</f>
        <v>0</v>
      </c>
      <c r="L112" s="220" t="n">
        <v>21</v>
      </c>
      <c r="M112" s="220" t="n">
        <f aca="false">G112*(1+L112/100)</f>
        <v>0</v>
      </c>
      <c r="N112" s="220" t="n">
        <v>0.00048</v>
      </c>
      <c r="O112" s="220" t="n">
        <f aca="false">ROUND(E112*N112,2)</f>
        <v>0.13</v>
      </c>
      <c r="P112" s="220" t="n">
        <v>0</v>
      </c>
      <c r="Q112" s="220" t="n">
        <f aca="false">ROUND(E112*P112,2)</f>
        <v>0</v>
      </c>
      <c r="R112" s="220" t="s">
        <v>1240</v>
      </c>
      <c r="S112" s="220" t="s">
        <v>213</v>
      </c>
      <c r="T112" s="221" t="s">
        <v>213</v>
      </c>
      <c r="U112" s="204" t="n">
        <v>0.10902</v>
      </c>
      <c r="V112" s="204" t="n">
        <f aca="false">ROUND(E112*U112,2)</f>
        <v>28.78</v>
      </c>
      <c r="W112" s="204"/>
      <c r="X112" s="204" t="s">
        <v>165</v>
      </c>
      <c r="Y112" s="205"/>
      <c r="Z112" s="205"/>
      <c r="AA112" s="205"/>
      <c r="AB112" s="205"/>
      <c r="AC112" s="205"/>
      <c r="AD112" s="205"/>
      <c r="AE112" s="205"/>
      <c r="AF112" s="205"/>
      <c r="AG112" s="205" t="s">
        <v>920</v>
      </c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customFormat="false" ht="12.75" hidden="false" customHeight="false" outlineLevel="0" collapsed="false">
      <c r="A113" s="188" t="s">
        <v>207</v>
      </c>
      <c r="B113" s="189" t="s">
        <v>147</v>
      </c>
      <c r="C113" s="190" t="s">
        <v>148</v>
      </c>
      <c r="D113" s="191"/>
      <c r="E113" s="192"/>
      <c r="F113" s="193"/>
      <c r="G113" s="193" t="n">
        <f aca="false">SUMIF(AG114:AG114,"&lt;&gt;NOR",G114:G114)</f>
        <v>0</v>
      </c>
      <c r="H113" s="193"/>
      <c r="I113" s="193" t="n">
        <f aca="false">SUM(I114:I114)</f>
        <v>0</v>
      </c>
      <c r="J113" s="193"/>
      <c r="K113" s="193" t="n">
        <f aca="false">SUM(K114:K114)</f>
        <v>0</v>
      </c>
      <c r="L113" s="193"/>
      <c r="M113" s="193" t="n">
        <f aca="false">SUM(M114:M114)</f>
        <v>0</v>
      </c>
      <c r="N113" s="193"/>
      <c r="O113" s="193" t="n">
        <f aca="false">SUM(O114:O114)</f>
        <v>0</v>
      </c>
      <c r="P113" s="193"/>
      <c r="Q113" s="193" t="n">
        <f aca="false">SUM(Q114:Q114)</f>
        <v>0</v>
      </c>
      <c r="R113" s="193"/>
      <c r="S113" s="193"/>
      <c r="T113" s="194"/>
      <c r="U113" s="195"/>
      <c r="V113" s="195" t="n">
        <f aca="false">SUM(V114:V114)</f>
        <v>0</v>
      </c>
      <c r="W113" s="195"/>
      <c r="X113" s="195"/>
      <c r="AG113" s="0" t="s">
        <v>208</v>
      </c>
    </row>
    <row r="114" customFormat="false" ht="12.75" hidden="false" customHeight="false" outlineLevel="1" collapsed="false">
      <c r="A114" s="214" t="n">
        <v>53</v>
      </c>
      <c r="B114" s="215" t="s">
        <v>1251</v>
      </c>
      <c r="C114" s="216" t="s">
        <v>1252</v>
      </c>
      <c r="D114" s="217" t="s">
        <v>343</v>
      </c>
      <c r="E114" s="218" t="n">
        <v>3</v>
      </c>
      <c r="F114" s="219"/>
      <c r="G114" s="220" t="n">
        <f aca="false">ROUND(E114*F114,2)</f>
        <v>0</v>
      </c>
      <c r="H114" s="219"/>
      <c r="I114" s="220" t="n">
        <f aca="false">ROUND(E114*H114,2)</f>
        <v>0</v>
      </c>
      <c r="J114" s="219"/>
      <c r="K114" s="220" t="n">
        <f aca="false">ROUND(E114*J114,2)</f>
        <v>0</v>
      </c>
      <c r="L114" s="220" t="n">
        <v>21</v>
      </c>
      <c r="M114" s="220" t="n">
        <f aca="false">G114*(1+L114/100)</f>
        <v>0</v>
      </c>
      <c r="N114" s="220" t="n">
        <v>0</v>
      </c>
      <c r="O114" s="220" t="n">
        <f aca="false">ROUND(E114*N114,2)</f>
        <v>0</v>
      </c>
      <c r="P114" s="220" t="n">
        <v>0</v>
      </c>
      <c r="Q114" s="220" t="n">
        <f aca="false">ROUND(E114*P114,2)</f>
        <v>0</v>
      </c>
      <c r="R114" s="220"/>
      <c r="S114" s="220" t="s">
        <v>417</v>
      </c>
      <c r="T114" s="221" t="s">
        <v>418</v>
      </c>
      <c r="U114" s="204" t="n">
        <v>0</v>
      </c>
      <c r="V114" s="204" t="n">
        <f aca="false">ROUND(E114*U114,2)</f>
        <v>0</v>
      </c>
      <c r="W114" s="204"/>
      <c r="X114" s="204" t="s">
        <v>165</v>
      </c>
      <c r="Y114" s="205"/>
      <c r="Z114" s="205"/>
      <c r="AA114" s="205"/>
      <c r="AB114" s="205"/>
      <c r="AC114" s="205"/>
      <c r="AD114" s="205"/>
      <c r="AE114" s="205"/>
      <c r="AF114" s="205"/>
      <c r="AG114" s="205" t="s">
        <v>920</v>
      </c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customFormat="false" ht="12.75" hidden="false" customHeight="false" outlineLevel="0" collapsed="false">
      <c r="A115" s="188" t="s">
        <v>207</v>
      </c>
      <c r="B115" s="189" t="s">
        <v>18</v>
      </c>
      <c r="C115" s="190" t="s">
        <v>19</v>
      </c>
      <c r="D115" s="191"/>
      <c r="E115" s="192"/>
      <c r="F115" s="193"/>
      <c r="G115" s="193" t="n">
        <f aca="false">SUMIF(AG116:AG117,"&lt;&gt;NOR",G116:G117)</f>
        <v>0</v>
      </c>
      <c r="H115" s="193"/>
      <c r="I115" s="193" t="n">
        <f aca="false">SUM(I116:I117)</f>
        <v>0</v>
      </c>
      <c r="J115" s="193"/>
      <c r="K115" s="193" t="n">
        <f aca="false">SUM(K116:K117)</f>
        <v>0</v>
      </c>
      <c r="L115" s="193"/>
      <c r="M115" s="193" t="n">
        <f aca="false">SUM(M116:M117)</f>
        <v>0</v>
      </c>
      <c r="N115" s="193"/>
      <c r="O115" s="193" t="n">
        <f aca="false">SUM(O116:O117)</f>
        <v>0</v>
      </c>
      <c r="P115" s="193"/>
      <c r="Q115" s="193" t="n">
        <f aca="false">SUM(Q116:Q117)</f>
        <v>0</v>
      </c>
      <c r="R115" s="193"/>
      <c r="S115" s="193"/>
      <c r="T115" s="194"/>
      <c r="U115" s="195"/>
      <c r="V115" s="195" t="n">
        <f aca="false">SUM(V116:V117)</f>
        <v>0</v>
      </c>
      <c r="W115" s="195"/>
      <c r="X115" s="195"/>
      <c r="AG115" s="0" t="s">
        <v>208</v>
      </c>
    </row>
    <row r="116" customFormat="false" ht="12.75" hidden="false" customHeight="false" outlineLevel="1" collapsed="false">
      <c r="A116" s="214" t="n">
        <v>54</v>
      </c>
      <c r="B116" s="215" t="s">
        <v>908</v>
      </c>
      <c r="C116" s="216" t="s">
        <v>909</v>
      </c>
      <c r="D116" s="217" t="s">
        <v>910</v>
      </c>
      <c r="E116" s="218" t="n">
        <v>1</v>
      </c>
      <c r="F116" s="219"/>
      <c r="G116" s="220" t="n">
        <f aca="false">ROUND(E116*F116,2)</f>
        <v>0</v>
      </c>
      <c r="H116" s="219"/>
      <c r="I116" s="220" t="n">
        <f aca="false">ROUND(E116*H116,2)</f>
        <v>0</v>
      </c>
      <c r="J116" s="219"/>
      <c r="K116" s="220" t="n">
        <f aca="false">ROUND(E116*J116,2)</f>
        <v>0</v>
      </c>
      <c r="L116" s="220" t="n">
        <v>21</v>
      </c>
      <c r="M116" s="220" t="n">
        <f aca="false">G116*(1+L116/100)</f>
        <v>0</v>
      </c>
      <c r="N116" s="220" t="n">
        <v>0</v>
      </c>
      <c r="O116" s="220" t="n">
        <f aca="false">ROUND(E116*N116,2)</f>
        <v>0</v>
      </c>
      <c r="P116" s="220" t="n">
        <v>0</v>
      </c>
      <c r="Q116" s="220" t="n">
        <f aca="false">ROUND(E116*P116,2)</f>
        <v>0</v>
      </c>
      <c r="R116" s="220"/>
      <c r="S116" s="220" t="s">
        <v>213</v>
      </c>
      <c r="T116" s="221" t="s">
        <v>418</v>
      </c>
      <c r="U116" s="204" t="n">
        <v>0</v>
      </c>
      <c r="V116" s="204" t="n">
        <f aca="false">ROUND(E116*U116,2)</f>
        <v>0</v>
      </c>
      <c r="W116" s="204"/>
      <c r="X116" s="204" t="s">
        <v>911</v>
      </c>
      <c r="Y116" s="205"/>
      <c r="Z116" s="205"/>
      <c r="AA116" s="205"/>
      <c r="AB116" s="205"/>
      <c r="AC116" s="205"/>
      <c r="AD116" s="205"/>
      <c r="AE116" s="205"/>
      <c r="AF116" s="205"/>
      <c r="AG116" s="205" t="s">
        <v>912</v>
      </c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</row>
    <row r="117" customFormat="false" ht="12.75" hidden="false" customHeight="false" outlineLevel="1" collapsed="false">
      <c r="A117" s="196" t="n">
        <v>55</v>
      </c>
      <c r="B117" s="197" t="s">
        <v>914</v>
      </c>
      <c r="C117" s="198" t="s">
        <v>915</v>
      </c>
      <c r="D117" s="199" t="s">
        <v>910</v>
      </c>
      <c r="E117" s="200" t="n">
        <v>1</v>
      </c>
      <c r="F117" s="201"/>
      <c r="G117" s="202" t="n">
        <f aca="false">ROUND(E117*F117,2)</f>
        <v>0</v>
      </c>
      <c r="H117" s="201"/>
      <c r="I117" s="202" t="n">
        <f aca="false">ROUND(E117*H117,2)</f>
        <v>0</v>
      </c>
      <c r="J117" s="201"/>
      <c r="K117" s="202" t="n">
        <f aca="false">ROUND(E117*J117,2)</f>
        <v>0</v>
      </c>
      <c r="L117" s="202" t="n">
        <v>21</v>
      </c>
      <c r="M117" s="202" t="n">
        <f aca="false">G117*(1+L117/100)</f>
        <v>0</v>
      </c>
      <c r="N117" s="202" t="n">
        <v>0</v>
      </c>
      <c r="O117" s="202" t="n">
        <f aca="false">ROUND(E117*N117,2)</f>
        <v>0</v>
      </c>
      <c r="P117" s="202" t="n">
        <v>0</v>
      </c>
      <c r="Q117" s="202" t="n">
        <f aca="false">ROUND(E117*P117,2)</f>
        <v>0</v>
      </c>
      <c r="R117" s="202"/>
      <c r="S117" s="202" t="s">
        <v>213</v>
      </c>
      <c r="T117" s="203" t="s">
        <v>418</v>
      </c>
      <c r="U117" s="204" t="n">
        <v>0</v>
      </c>
      <c r="V117" s="204" t="n">
        <f aca="false">ROUND(E117*U117,2)</f>
        <v>0</v>
      </c>
      <c r="W117" s="204"/>
      <c r="X117" s="204" t="s">
        <v>911</v>
      </c>
      <c r="Y117" s="205"/>
      <c r="Z117" s="205"/>
      <c r="AA117" s="205"/>
      <c r="AB117" s="205"/>
      <c r="AC117" s="205"/>
      <c r="AD117" s="205"/>
      <c r="AE117" s="205"/>
      <c r="AF117" s="205"/>
      <c r="AG117" s="205" t="s">
        <v>912</v>
      </c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customFormat="false" ht="12.75" hidden="false" customHeight="false" outlineLevel="0" collapsed="false">
      <c r="A118" s="166"/>
      <c r="B118" s="172"/>
      <c r="C118" s="224"/>
      <c r="D118" s="174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AE118" s="0" t="n">
        <v>15</v>
      </c>
      <c r="AF118" s="0" t="n">
        <v>21</v>
      </c>
      <c r="AG118" s="0" t="s">
        <v>194</v>
      </c>
    </row>
    <row r="119" customFormat="false" ht="12.75" hidden="false" customHeight="false" outlineLevel="0" collapsed="false">
      <c r="A119" s="225"/>
      <c r="B119" s="226" t="s">
        <v>14</v>
      </c>
      <c r="C119" s="227"/>
      <c r="D119" s="228"/>
      <c r="E119" s="229"/>
      <c r="F119" s="229"/>
      <c r="G119" s="230" t="n">
        <f aca="false">G8+G32+G36+G40+G43+G46+G62+G74+G96+G110+G113+G115</f>
        <v>0</v>
      </c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AE119" s="0" t="n">
        <f aca="false">SUMIF(L7:L117,AE118,G7:G117)</f>
        <v>0</v>
      </c>
      <c r="AF119" s="0" t="n">
        <f aca="false">SUMIF(L7:L117,AF118,G7:G117)</f>
        <v>0</v>
      </c>
      <c r="AG119" s="0" t="s">
        <v>1273</v>
      </c>
    </row>
    <row r="120" customFormat="false" ht="12.75" hidden="false" customHeight="false" outlineLevel="0" collapsed="false">
      <c r="C120" s="231"/>
      <c r="D120" s="110"/>
      <c r="AG120" s="0" t="s">
        <v>1274</v>
      </c>
    </row>
    <row r="121" customFormat="false" ht="12.75" hidden="false" customHeight="false" outlineLevel="0" collapsed="false">
      <c r="D121" s="110"/>
    </row>
    <row r="122" customFormat="false" ht="12.75" hidden="false" customHeight="false" outlineLevel="0" collapsed="false">
      <c r="D122" s="110"/>
    </row>
    <row r="123" customFormat="false" ht="12.75" hidden="false" customHeight="false" outlineLevel="0" collapsed="false">
      <c r="D123" s="110"/>
    </row>
    <row r="124" customFormat="false" ht="12.75" hidden="false" customHeight="false" outlineLevel="0" collapsed="false">
      <c r="D124" s="110"/>
    </row>
    <row r="125" customFormat="false" ht="12.75" hidden="false" customHeight="false" outlineLevel="0" collapsed="false">
      <c r="D125" s="110"/>
    </row>
    <row r="126" customFormat="false" ht="12.75" hidden="false" customHeight="false" outlineLevel="0" collapsed="false">
      <c r="D126" s="110"/>
    </row>
    <row r="127" customFormat="false" ht="12.75" hidden="false" customHeight="false" outlineLevel="0" collapsed="false">
      <c r="D127" s="110"/>
    </row>
    <row r="128" customFormat="false" ht="12.75" hidden="false" customHeight="false" outlineLevel="0" collapsed="false">
      <c r="D128" s="110"/>
    </row>
    <row r="129" customFormat="false" ht="12.75" hidden="false" customHeight="false" outlineLevel="0" collapsed="false">
      <c r="D129" s="110"/>
    </row>
    <row r="130" customFormat="false" ht="12.75" hidden="false" customHeight="false" outlineLevel="0" collapsed="false">
      <c r="D130" s="110"/>
    </row>
    <row r="131" customFormat="false" ht="12.75" hidden="false" customHeight="false" outlineLevel="0" collapsed="false">
      <c r="D131" s="110"/>
    </row>
    <row r="132" customFormat="false" ht="12.75" hidden="false" customHeight="false" outlineLevel="0" collapsed="false">
      <c r="D132" s="110"/>
    </row>
    <row r="133" customFormat="false" ht="12.75" hidden="false" customHeight="false" outlineLevel="0" collapsed="false">
      <c r="D133" s="110"/>
    </row>
    <row r="134" customFormat="false" ht="12.75" hidden="false" customHeight="false" outlineLevel="0" collapsed="false">
      <c r="D134" s="110"/>
    </row>
    <row r="135" customFormat="false" ht="12.75" hidden="false" customHeight="false" outlineLevel="0" collapsed="false">
      <c r="D135" s="110"/>
    </row>
    <row r="136" customFormat="false" ht="12.75" hidden="false" customHeight="false" outlineLevel="0" collapsed="false">
      <c r="D136" s="110"/>
    </row>
    <row r="137" customFormat="false" ht="12.75" hidden="false" customHeight="false" outlineLevel="0" collapsed="false">
      <c r="D137" s="110"/>
    </row>
    <row r="138" customFormat="false" ht="12.75" hidden="false" customHeight="false" outlineLevel="0" collapsed="false">
      <c r="D138" s="110"/>
    </row>
    <row r="139" customFormat="false" ht="12.75" hidden="false" customHeight="false" outlineLevel="0" collapsed="false">
      <c r="D139" s="110"/>
    </row>
    <row r="140" customFormat="false" ht="12.75" hidden="false" customHeight="false" outlineLevel="0" collapsed="false">
      <c r="D140" s="110"/>
    </row>
    <row r="141" customFormat="false" ht="12.75" hidden="false" customHeight="false" outlineLevel="0" collapsed="false">
      <c r="D141" s="110"/>
    </row>
    <row r="142" customFormat="false" ht="12.75" hidden="false" customHeight="false" outlineLevel="0" collapsed="false">
      <c r="D142" s="110"/>
    </row>
    <row r="143" customFormat="false" ht="12.75" hidden="false" customHeight="false" outlineLevel="0" collapsed="false">
      <c r="D143" s="110"/>
    </row>
    <row r="144" customFormat="false" ht="12.75" hidden="false" customHeight="false" outlineLevel="0" collapsed="false">
      <c r="D144" s="110"/>
    </row>
    <row r="145" customFormat="false" ht="12.75" hidden="false" customHeight="false" outlineLevel="0" collapsed="false">
      <c r="D145" s="110"/>
    </row>
    <row r="146" customFormat="false" ht="12.75" hidden="false" customHeight="false" outlineLevel="0" collapsed="false">
      <c r="D146" s="110"/>
    </row>
    <row r="147" customFormat="false" ht="12.75" hidden="false" customHeight="false" outlineLevel="0" collapsed="false">
      <c r="D147" s="110"/>
    </row>
    <row r="148" customFormat="false" ht="12.75" hidden="false" customHeight="false" outlineLevel="0" collapsed="false">
      <c r="D148" s="110"/>
    </row>
    <row r="149" customFormat="false" ht="12.75" hidden="false" customHeight="false" outlineLevel="0" collapsed="false">
      <c r="D149" s="110"/>
    </row>
    <row r="150" customFormat="false" ht="12.75" hidden="false" customHeight="false" outlineLevel="0" collapsed="false">
      <c r="D150" s="110"/>
    </row>
    <row r="151" customFormat="false" ht="12.75" hidden="false" customHeight="false" outlineLevel="0" collapsed="false">
      <c r="D151" s="110"/>
    </row>
    <row r="152" customFormat="false" ht="12.75" hidden="false" customHeight="false" outlineLevel="0" collapsed="false">
      <c r="D152" s="110"/>
    </row>
    <row r="153" customFormat="false" ht="12.75" hidden="false" customHeight="false" outlineLevel="0" collapsed="false">
      <c r="D153" s="110"/>
    </row>
    <row r="154" customFormat="false" ht="12.75" hidden="false" customHeight="false" outlineLevel="0" collapsed="false">
      <c r="D154" s="110"/>
    </row>
    <row r="155" customFormat="false" ht="12.75" hidden="false" customHeight="false" outlineLevel="0" collapsed="false">
      <c r="D155" s="110"/>
    </row>
    <row r="156" customFormat="false" ht="12.75" hidden="false" customHeight="false" outlineLevel="0" collapsed="false">
      <c r="D156" s="110"/>
    </row>
    <row r="157" customFormat="false" ht="12.75" hidden="false" customHeight="false" outlineLevel="0" collapsed="false">
      <c r="D157" s="110"/>
    </row>
    <row r="158" customFormat="false" ht="12.75" hidden="false" customHeight="false" outlineLevel="0" collapsed="false">
      <c r="D158" s="110"/>
    </row>
    <row r="159" customFormat="false" ht="12.75" hidden="false" customHeight="false" outlineLevel="0" collapsed="false">
      <c r="D159" s="110"/>
    </row>
    <row r="160" customFormat="false" ht="12.75" hidden="false" customHeight="false" outlineLevel="0" collapsed="false">
      <c r="D160" s="110"/>
    </row>
    <row r="161" customFormat="false" ht="12.75" hidden="false" customHeight="false" outlineLevel="0" collapsed="false">
      <c r="D161" s="110"/>
    </row>
    <row r="162" customFormat="false" ht="12.75" hidden="false" customHeight="false" outlineLevel="0" collapsed="false">
      <c r="D162" s="110"/>
    </row>
    <row r="163" customFormat="false" ht="12.75" hidden="false" customHeight="false" outlineLevel="0" collapsed="false">
      <c r="D163" s="110"/>
    </row>
    <row r="164" customFormat="false" ht="12.75" hidden="false" customHeight="false" outlineLevel="0" collapsed="false">
      <c r="D164" s="110"/>
    </row>
    <row r="165" customFormat="false" ht="12.75" hidden="false" customHeight="false" outlineLevel="0" collapsed="false">
      <c r="D165" s="110"/>
    </row>
    <row r="166" customFormat="false" ht="12.75" hidden="false" customHeight="false" outlineLevel="0" collapsed="false">
      <c r="D166" s="110"/>
    </row>
    <row r="167" customFormat="false" ht="12.75" hidden="false" customHeight="false" outlineLevel="0" collapsed="false">
      <c r="D167" s="110"/>
    </row>
    <row r="168" customFormat="false" ht="12.75" hidden="false" customHeight="false" outlineLevel="0" collapsed="false">
      <c r="D168" s="110"/>
    </row>
    <row r="169" customFormat="false" ht="12.75" hidden="false" customHeight="false" outlineLevel="0" collapsed="false">
      <c r="D169" s="110"/>
    </row>
    <row r="170" customFormat="false" ht="12.75" hidden="false" customHeight="false" outlineLevel="0" collapsed="false">
      <c r="D170" s="110"/>
    </row>
    <row r="171" customFormat="false" ht="12.75" hidden="false" customHeight="false" outlineLevel="0" collapsed="false">
      <c r="D171" s="110"/>
    </row>
    <row r="172" customFormat="false" ht="12.75" hidden="false" customHeight="false" outlineLevel="0" collapsed="false">
      <c r="D172" s="110"/>
    </row>
    <row r="173" customFormat="false" ht="12.75" hidden="false" customHeight="false" outlineLevel="0" collapsed="false">
      <c r="D173" s="110"/>
    </row>
    <row r="174" customFormat="false" ht="12.75" hidden="false" customHeight="false" outlineLevel="0" collapsed="false">
      <c r="D174" s="110"/>
    </row>
    <row r="175" customFormat="false" ht="12.75" hidden="false" customHeight="false" outlineLevel="0" collapsed="false">
      <c r="D175" s="110"/>
    </row>
    <row r="176" customFormat="false" ht="12.75" hidden="false" customHeight="false" outlineLevel="0" collapsed="false">
      <c r="D176" s="110"/>
    </row>
    <row r="177" customFormat="false" ht="12.75" hidden="false" customHeight="false" outlineLevel="0" collapsed="false">
      <c r="D177" s="110"/>
    </row>
    <row r="178" customFormat="false" ht="12.75" hidden="false" customHeight="false" outlineLevel="0" collapsed="false">
      <c r="D178" s="110"/>
    </row>
    <row r="179" customFormat="false" ht="12.75" hidden="false" customHeight="false" outlineLevel="0" collapsed="false">
      <c r="D179" s="110"/>
    </row>
    <row r="180" customFormat="false" ht="12.75" hidden="false" customHeight="false" outlineLevel="0" collapsed="false">
      <c r="D180" s="110"/>
    </row>
    <row r="181" customFormat="false" ht="12.75" hidden="false" customHeight="false" outlineLevel="0" collapsed="false">
      <c r="D181" s="110"/>
    </row>
    <row r="182" customFormat="false" ht="12.75" hidden="false" customHeight="false" outlineLevel="0" collapsed="false">
      <c r="D182" s="110"/>
    </row>
    <row r="183" customFormat="false" ht="12.75" hidden="false" customHeight="false" outlineLevel="0" collapsed="false">
      <c r="D183" s="110"/>
    </row>
    <row r="184" customFormat="false" ht="12.75" hidden="false" customHeight="false" outlineLevel="0" collapsed="false">
      <c r="D184" s="110"/>
    </row>
    <row r="185" customFormat="false" ht="12.75" hidden="false" customHeight="false" outlineLevel="0" collapsed="false">
      <c r="D185" s="110"/>
    </row>
    <row r="186" customFormat="false" ht="12.75" hidden="false" customHeight="false" outlineLevel="0" collapsed="false">
      <c r="D186" s="110"/>
    </row>
    <row r="187" customFormat="false" ht="12.75" hidden="false" customHeight="false" outlineLevel="0" collapsed="false">
      <c r="D187" s="110"/>
    </row>
    <row r="188" customFormat="false" ht="12.75" hidden="false" customHeight="false" outlineLevel="0" collapsed="false">
      <c r="D188" s="110"/>
    </row>
    <row r="189" customFormat="false" ht="12.75" hidden="false" customHeight="false" outlineLevel="0" collapsed="false">
      <c r="D189" s="110"/>
    </row>
    <row r="190" customFormat="false" ht="12.75" hidden="false" customHeight="false" outlineLevel="0" collapsed="false">
      <c r="D190" s="110"/>
    </row>
    <row r="191" customFormat="false" ht="12.75" hidden="false" customHeight="false" outlineLevel="0" collapsed="false">
      <c r="D191" s="110"/>
    </row>
    <row r="192" customFormat="false" ht="12.75" hidden="false" customHeight="false" outlineLevel="0" collapsed="false">
      <c r="D192" s="110"/>
    </row>
    <row r="193" customFormat="false" ht="12.75" hidden="false" customHeight="false" outlineLevel="0" collapsed="false">
      <c r="D193" s="110"/>
    </row>
    <row r="194" customFormat="false" ht="12.75" hidden="false" customHeight="false" outlineLevel="0" collapsed="false">
      <c r="D194" s="110"/>
    </row>
    <row r="195" customFormat="false" ht="12.75" hidden="false" customHeight="false" outlineLevel="0" collapsed="false">
      <c r="D195" s="110"/>
    </row>
    <row r="196" customFormat="false" ht="12.75" hidden="false" customHeight="false" outlineLevel="0" collapsed="false">
      <c r="D196" s="110"/>
    </row>
    <row r="197" customFormat="false" ht="12.75" hidden="false" customHeight="false" outlineLevel="0" collapsed="false">
      <c r="D197" s="110"/>
    </row>
    <row r="198" customFormat="false" ht="12.75" hidden="false" customHeight="false" outlineLevel="0" collapsed="false">
      <c r="D198" s="110"/>
    </row>
    <row r="199" customFormat="false" ht="12.75" hidden="false" customHeight="false" outlineLevel="0" collapsed="false">
      <c r="D199" s="110"/>
    </row>
    <row r="200" customFormat="false" ht="12.75" hidden="false" customHeight="false" outlineLevel="0" collapsed="false">
      <c r="D200" s="110"/>
    </row>
    <row r="201" customFormat="false" ht="12.75" hidden="false" customHeight="false" outlineLevel="0" collapsed="false">
      <c r="D201" s="110"/>
    </row>
    <row r="202" customFormat="false" ht="12.75" hidden="false" customHeight="false" outlineLevel="0" collapsed="false">
      <c r="D202" s="110"/>
    </row>
    <row r="203" customFormat="false" ht="12.75" hidden="false" customHeight="false" outlineLevel="0" collapsed="false">
      <c r="D203" s="110"/>
    </row>
    <row r="204" customFormat="false" ht="12.75" hidden="false" customHeight="false" outlineLevel="0" collapsed="false">
      <c r="D204" s="110"/>
    </row>
    <row r="205" customFormat="false" ht="12.75" hidden="false" customHeight="false" outlineLevel="0" collapsed="false">
      <c r="D205" s="110"/>
    </row>
    <row r="206" customFormat="false" ht="12.75" hidden="false" customHeight="false" outlineLevel="0" collapsed="false">
      <c r="D206" s="110"/>
    </row>
    <row r="207" customFormat="false" ht="12.75" hidden="false" customHeight="false" outlineLevel="0" collapsed="false">
      <c r="D207" s="110"/>
    </row>
    <row r="208" customFormat="false" ht="12.75" hidden="false" customHeight="false" outlineLevel="0" collapsed="false">
      <c r="D208" s="110"/>
    </row>
    <row r="209" customFormat="false" ht="12.75" hidden="false" customHeight="false" outlineLevel="0" collapsed="false">
      <c r="D209" s="110"/>
    </row>
    <row r="210" customFormat="false" ht="12.75" hidden="false" customHeight="false" outlineLevel="0" collapsed="false">
      <c r="D210" s="110"/>
    </row>
    <row r="211" customFormat="false" ht="12.75" hidden="false" customHeight="false" outlineLevel="0" collapsed="false">
      <c r="D211" s="110"/>
    </row>
    <row r="212" customFormat="false" ht="12.75" hidden="false" customHeight="false" outlineLevel="0" collapsed="false">
      <c r="D212" s="110"/>
    </row>
    <row r="213" customFormat="false" ht="12.75" hidden="false" customHeight="false" outlineLevel="0" collapsed="false">
      <c r="D213" s="110"/>
    </row>
    <row r="214" customFormat="false" ht="12.75" hidden="false" customHeight="false" outlineLevel="0" collapsed="false">
      <c r="D214" s="110"/>
    </row>
    <row r="215" customFormat="false" ht="12.75" hidden="false" customHeight="false" outlineLevel="0" collapsed="false">
      <c r="D215" s="110"/>
    </row>
    <row r="216" customFormat="false" ht="12.75" hidden="false" customHeight="false" outlineLevel="0" collapsed="false">
      <c r="D216" s="110"/>
    </row>
    <row r="217" customFormat="false" ht="12.75" hidden="false" customHeight="false" outlineLevel="0" collapsed="false">
      <c r="D217" s="110"/>
    </row>
    <row r="218" customFormat="false" ht="12.75" hidden="false" customHeight="false" outlineLevel="0" collapsed="false">
      <c r="D218" s="110"/>
    </row>
    <row r="219" customFormat="false" ht="12.75" hidden="false" customHeight="false" outlineLevel="0" collapsed="false">
      <c r="D219" s="110"/>
    </row>
    <row r="220" customFormat="false" ht="12.75" hidden="false" customHeight="false" outlineLevel="0" collapsed="false">
      <c r="D220" s="110"/>
    </row>
    <row r="221" customFormat="false" ht="12.75" hidden="false" customHeight="false" outlineLevel="0" collapsed="false">
      <c r="D221" s="110"/>
    </row>
    <row r="222" customFormat="false" ht="12.75" hidden="false" customHeight="false" outlineLevel="0" collapsed="false">
      <c r="D222" s="110"/>
    </row>
    <row r="223" customFormat="false" ht="12.75" hidden="false" customHeight="false" outlineLevel="0" collapsed="false">
      <c r="D223" s="110"/>
    </row>
    <row r="224" customFormat="false" ht="12.75" hidden="false" customHeight="false" outlineLevel="0" collapsed="false">
      <c r="D224" s="110"/>
    </row>
    <row r="225" customFormat="false" ht="12.75" hidden="false" customHeight="false" outlineLevel="0" collapsed="false">
      <c r="D225" s="110"/>
    </row>
    <row r="226" customFormat="false" ht="12.75" hidden="false" customHeight="false" outlineLevel="0" collapsed="false">
      <c r="D226" s="110"/>
    </row>
    <row r="227" customFormat="false" ht="12.75" hidden="false" customHeight="false" outlineLevel="0" collapsed="false">
      <c r="D227" s="110"/>
    </row>
    <row r="228" customFormat="false" ht="12.75" hidden="false" customHeight="false" outlineLevel="0" collapsed="false">
      <c r="D228" s="110"/>
    </row>
    <row r="229" customFormat="false" ht="12.75" hidden="false" customHeight="false" outlineLevel="0" collapsed="false">
      <c r="D229" s="110"/>
    </row>
    <row r="230" customFormat="false" ht="12.75" hidden="false" customHeight="false" outlineLevel="0" collapsed="false">
      <c r="D230" s="110"/>
    </row>
    <row r="231" customFormat="false" ht="12.75" hidden="false" customHeight="false" outlineLevel="0" collapsed="false">
      <c r="D231" s="110"/>
    </row>
    <row r="232" customFormat="false" ht="12.75" hidden="false" customHeight="false" outlineLevel="0" collapsed="false">
      <c r="D232" s="110"/>
    </row>
    <row r="233" customFormat="false" ht="12.75" hidden="false" customHeight="false" outlineLevel="0" collapsed="false">
      <c r="D233" s="110"/>
    </row>
    <row r="234" customFormat="false" ht="12.75" hidden="false" customHeight="false" outlineLevel="0" collapsed="false">
      <c r="D234" s="110"/>
    </row>
    <row r="235" customFormat="false" ht="12.75" hidden="false" customHeight="false" outlineLevel="0" collapsed="false">
      <c r="D235" s="110"/>
    </row>
    <row r="236" customFormat="false" ht="12.75" hidden="false" customHeight="false" outlineLevel="0" collapsed="false">
      <c r="D236" s="110"/>
    </row>
    <row r="237" customFormat="false" ht="12.75" hidden="false" customHeight="false" outlineLevel="0" collapsed="false">
      <c r="D237" s="110"/>
    </row>
    <row r="238" customFormat="false" ht="12.75" hidden="false" customHeight="false" outlineLevel="0" collapsed="false">
      <c r="D238" s="110"/>
    </row>
    <row r="239" customFormat="false" ht="12.75" hidden="false" customHeight="false" outlineLevel="0" collapsed="false">
      <c r="D239" s="110"/>
    </row>
    <row r="240" customFormat="false" ht="12.75" hidden="false" customHeight="false" outlineLevel="0" collapsed="false">
      <c r="D240" s="110"/>
    </row>
    <row r="241" customFormat="false" ht="12.75" hidden="false" customHeight="false" outlineLevel="0" collapsed="false">
      <c r="D241" s="110"/>
    </row>
    <row r="242" customFormat="false" ht="12.75" hidden="false" customHeight="false" outlineLevel="0" collapsed="false">
      <c r="D242" s="110"/>
    </row>
    <row r="243" customFormat="false" ht="12.75" hidden="false" customHeight="false" outlineLevel="0" collapsed="false">
      <c r="D243" s="110"/>
    </row>
    <row r="244" customFormat="false" ht="12.75" hidden="false" customHeight="false" outlineLevel="0" collapsed="false">
      <c r="D244" s="110"/>
    </row>
    <row r="245" customFormat="false" ht="12.75" hidden="false" customHeight="false" outlineLevel="0" collapsed="false">
      <c r="D245" s="110"/>
    </row>
    <row r="246" customFormat="false" ht="12.75" hidden="false" customHeight="false" outlineLevel="0" collapsed="false">
      <c r="D246" s="110"/>
    </row>
    <row r="247" customFormat="false" ht="12.75" hidden="false" customHeight="false" outlineLevel="0" collapsed="false">
      <c r="D247" s="110"/>
    </row>
    <row r="248" customFormat="false" ht="12.75" hidden="false" customHeight="false" outlineLevel="0" collapsed="false">
      <c r="D248" s="110"/>
    </row>
    <row r="249" customFormat="false" ht="12.75" hidden="false" customHeight="false" outlineLevel="0" collapsed="false">
      <c r="D249" s="110"/>
    </row>
    <row r="250" customFormat="false" ht="12.75" hidden="false" customHeight="false" outlineLevel="0" collapsed="false">
      <c r="D250" s="110"/>
    </row>
    <row r="251" customFormat="false" ht="12.75" hidden="false" customHeight="false" outlineLevel="0" collapsed="false">
      <c r="D251" s="110"/>
    </row>
    <row r="252" customFormat="false" ht="12.75" hidden="false" customHeight="false" outlineLevel="0" collapsed="false">
      <c r="D252" s="110"/>
    </row>
    <row r="253" customFormat="false" ht="12.75" hidden="false" customHeight="false" outlineLevel="0" collapsed="false">
      <c r="D253" s="110"/>
    </row>
    <row r="254" customFormat="false" ht="12.75" hidden="false" customHeight="false" outlineLevel="0" collapsed="false">
      <c r="D254" s="110"/>
    </row>
    <row r="255" customFormat="false" ht="12.75" hidden="false" customHeight="false" outlineLevel="0" collapsed="false">
      <c r="D255" s="110"/>
    </row>
    <row r="256" customFormat="false" ht="12.75" hidden="false" customHeight="false" outlineLevel="0" collapsed="false">
      <c r="D256" s="110"/>
    </row>
    <row r="257" customFormat="false" ht="12.75" hidden="false" customHeight="false" outlineLevel="0" collapsed="false">
      <c r="D257" s="110"/>
    </row>
    <row r="258" customFormat="false" ht="12.75" hidden="false" customHeight="false" outlineLevel="0" collapsed="false">
      <c r="D258" s="110"/>
    </row>
    <row r="259" customFormat="false" ht="12.75" hidden="false" customHeight="false" outlineLevel="0" collapsed="false">
      <c r="D259" s="110"/>
    </row>
    <row r="260" customFormat="false" ht="12.75" hidden="false" customHeight="false" outlineLevel="0" collapsed="false">
      <c r="D260" s="110"/>
    </row>
    <row r="261" customFormat="false" ht="12.75" hidden="false" customHeight="false" outlineLevel="0" collapsed="false">
      <c r="D261" s="110"/>
    </row>
    <row r="262" customFormat="false" ht="12.75" hidden="false" customHeight="false" outlineLevel="0" collapsed="false">
      <c r="D262" s="110"/>
    </row>
    <row r="263" customFormat="false" ht="12.75" hidden="false" customHeight="false" outlineLevel="0" collapsed="false">
      <c r="D263" s="110"/>
    </row>
    <row r="264" customFormat="false" ht="12.75" hidden="false" customHeight="false" outlineLevel="0" collapsed="false">
      <c r="D264" s="110"/>
    </row>
    <row r="265" customFormat="false" ht="12.75" hidden="false" customHeight="false" outlineLevel="0" collapsed="false">
      <c r="D265" s="110"/>
    </row>
    <row r="266" customFormat="false" ht="12.75" hidden="false" customHeight="false" outlineLevel="0" collapsed="false">
      <c r="D266" s="110"/>
    </row>
    <row r="267" customFormat="false" ht="12.75" hidden="false" customHeight="false" outlineLevel="0" collapsed="false">
      <c r="D267" s="110"/>
    </row>
    <row r="268" customFormat="false" ht="12.75" hidden="false" customHeight="false" outlineLevel="0" collapsed="false">
      <c r="D268" s="110"/>
    </row>
    <row r="269" customFormat="false" ht="12.75" hidden="false" customHeight="false" outlineLevel="0" collapsed="false">
      <c r="D269" s="110"/>
    </row>
    <row r="270" customFormat="false" ht="12.75" hidden="false" customHeight="false" outlineLevel="0" collapsed="false">
      <c r="D270" s="110"/>
    </row>
    <row r="271" customFormat="false" ht="12.75" hidden="false" customHeight="false" outlineLevel="0" collapsed="false">
      <c r="D271" s="110"/>
    </row>
    <row r="272" customFormat="false" ht="12.75" hidden="false" customHeight="false" outlineLevel="0" collapsed="false">
      <c r="D272" s="110"/>
    </row>
    <row r="273" customFormat="false" ht="12.75" hidden="false" customHeight="false" outlineLevel="0" collapsed="false">
      <c r="D273" s="110"/>
    </row>
    <row r="274" customFormat="false" ht="12.75" hidden="false" customHeight="false" outlineLevel="0" collapsed="false">
      <c r="D274" s="110"/>
    </row>
    <row r="275" customFormat="false" ht="12.75" hidden="false" customHeight="false" outlineLevel="0" collapsed="false">
      <c r="D275" s="110"/>
    </row>
    <row r="276" customFormat="false" ht="12.75" hidden="false" customHeight="false" outlineLevel="0" collapsed="false">
      <c r="D276" s="110"/>
    </row>
    <row r="277" customFormat="false" ht="12.75" hidden="false" customHeight="false" outlineLevel="0" collapsed="false">
      <c r="D277" s="110"/>
    </row>
    <row r="278" customFormat="false" ht="12.75" hidden="false" customHeight="false" outlineLevel="0" collapsed="false">
      <c r="D278" s="110"/>
    </row>
    <row r="279" customFormat="false" ht="12.75" hidden="false" customHeight="false" outlineLevel="0" collapsed="false">
      <c r="D279" s="110"/>
    </row>
    <row r="280" customFormat="false" ht="12.75" hidden="false" customHeight="false" outlineLevel="0" collapsed="false">
      <c r="D280" s="110"/>
    </row>
    <row r="281" customFormat="false" ht="12.75" hidden="false" customHeight="false" outlineLevel="0" collapsed="false">
      <c r="D281" s="110"/>
    </row>
    <row r="282" customFormat="false" ht="12.75" hidden="false" customHeight="false" outlineLevel="0" collapsed="false">
      <c r="D282" s="110"/>
    </row>
    <row r="283" customFormat="false" ht="12.75" hidden="false" customHeight="false" outlineLevel="0" collapsed="false">
      <c r="D283" s="110"/>
    </row>
    <row r="284" customFormat="false" ht="12.75" hidden="false" customHeight="false" outlineLevel="0" collapsed="false">
      <c r="D284" s="110"/>
    </row>
    <row r="285" customFormat="false" ht="12.75" hidden="false" customHeight="false" outlineLevel="0" collapsed="false">
      <c r="D285" s="110"/>
    </row>
    <row r="286" customFormat="false" ht="12.75" hidden="false" customHeight="false" outlineLevel="0" collapsed="false">
      <c r="D286" s="110"/>
    </row>
    <row r="287" customFormat="false" ht="12.75" hidden="false" customHeight="false" outlineLevel="0" collapsed="false">
      <c r="D287" s="110"/>
    </row>
    <row r="288" customFormat="false" ht="12.75" hidden="false" customHeight="false" outlineLevel="0" collapsed="false">
      <c r="D288" s="110"/>
    </row>
    <row r="289" customFormat="false" ht="12.75" hidden="false" customHeight="false" outlineLevel="0" collapsed="false">
      <c r="D289" s="110"/>
    </row>
    <row r="290" customFormat="false" ht="12.75" hidden="false" customHeight="false" outlineLevel="0" collapsed="false">
      <c r="D290" s="110"/>
    </row>
    <row r="291" customFormat="false" ht="12.75" hidden="false" customHeight="false" outlineLevel="0" collapsed="false">
      <c r="D291" s="110"/>
    </row>
    <row r="292" customFormat="false" ht="12.75" hidden="false" customHeight="false" outlineLevel="0" collapsed="false">
      <c r="D292" s="110"/>
    </row>
    <row r="293" customFormat="false" ht="12.75" hidden="false" customHeight="false" outlineLevel="0" collapsed="false">
      <c r="D293" s="110"/>
    </row>
    <row r="294" customFormat="false" ht="12.75" hidden="false" customHeight="false" outlineLevel="0" collapsed="false">
      <c r="D294" s="110"/>
    </row>
    <row r="295" customFormat="false" ht="12.75" hidden="false" customHeight="false" outlineLevel="0" collapsed="false">
      <c r="D295" s="110"/>
    </row>
    <row r="296" customFormat="false" ht="12.75" hidden="false" customHeight="false" outlineLevel="0" collapsed="false">
      <c r="D296" s="110"/>
    </row>
    <row r="297" customFormat="false" ht="12.75" hidden="false" customHeight="false" outlineLevel="0" collapsed="false">
      <c r="D297" s="110"/>
    </row>
    <row r="298" customFormat="false" ht="12.75" hidden="false" customHeight="false" outlineLevel="0" collapsed="false">
      <c r="D298" s="110"/>
    </row>
    <row r="299" customFormat="false" ht="12.75" hidden="false" customHeight="false" outlineLevel="0" collapsed="false">
      <c r="D299" s="110"/>
    </row>
    <row r="300" customFormat="false" ht="12.75" hidden="false" customHeight="false" outlineLevel="0" collapsed="false">
      <c r="D300" s="110"/>
    </row>
    <row r="301" customFormat="false" ht="12.75" hidden="false" customHeight="false" outlineLevel="0" collapsed="false">
      <c r="D301" s="110"/>
    </row>
    <row r="302" customFormat="false" ht="12.75" hidden="false" customHeight="false" outlineLevel="0" collapsed="false">
      <c r="D302" s="110"/>
    </row>
    <row r="303" customFormat="false" ht="12.75" hidden="false" customHeight="false" outlineLevel="0" collapsed="false">
      <c r="D303" s="110"/>
    </row>
    <row r="304" customFormat="false" ht="12.75" hidden="false" customHeight="false" outlineLevel="0" collapsed="false">
      <c r="D304" s="110"/>
    </row>
    <row r="305" customFormat="false" ht="12.75" hidden="false" customHeight="false" outlineLevel="0" collapsed="false">
      <c r="D305" s="110"/>
    </row>
    <row r="306" customFormat="false" ht="12.75" hidden="false" customHeight="false" outlineLevel="0" collapsed="false">
      <c r="D306" s="110"/>
    </row>
    <row r="307" customFormat="false" ht="12.75" hidden="false" customHeight="false" outlineLevel="0" collapsed="false">
      <c r="D307" s="110"/>
    </row>
    <row r="308" customFormat="false" ht="12.75" hidden="false" customHeight="false" outlineLevel="0" collapsed="false">
      <c r="D308" s="110"/>
    </row>
    <row r="309" customFormat="false" ht="12.75" hidden="false" customHeight="false" outlineLevel="0" collapsed="false">
      <c r="D309" s="110"/>
    </row>
    <row r="310" customFormat="false" ht="12.75" hidden="false" customHeight="false" outlineLevel="0" collapsed="false">
      <c r="D310" s="110"/>
    </row>
    <row r="311" customFormat="false" ht="12.75" hidden="false" customHeight="false" outlineLevel="0" collapsed="false">
      <c r="D311" s="110"/>
    </row>
    <row r="312" customFormat="false" ht="12.75" hidden="false" customHeight="false" outlineLevel="0" collapsed="false">
      <c r="D312" s="110"/>
    </row>
    <row r="313" customFormat="false" ht="12.75" hidden="false" customHeight="false" outlineLevel="0" collapsed="false">
      <c r="D313" s="110"/>
    </row>
    <row r="314" customFormat="false" ht="12.75" hidden="false" customHeight="false" outlineLevel="0" collapsed="false">
      <c r="D314" s="110"/>
    </row>
    <row r="315" customFormat="false" ht="12.75" hidden="false" customHeight="false" outlineLevel="0" collapsed="false">
      <c r="D315" s="110"/>
    </row>
    <row r="316" customFormat="false" ht="12.75" hidden="false" customHeight="false" outlineLevel="0" collapsed="false">
      <c r="D316" s="110"/>
    </row>
    <row r="317" customFormat="false" ht="12.75" hidden="false" customHeight="false" outlineLevel="0" collapsed="false">
      <c r="D317" s="110"/>
    </row>
    <row r="318" customFormat="false" ht="12.75" hidden="false" customHeight="false" outlineLevel="0" collapsed="false">
      <c r="D318" s="110"/>
    </row>
    <row r="319" customFormat="false" ht="12.75" hidden="false" customHeight="false" outlineLevel="0" collapsed="false">
      <c r="D319" s="110"/>
    </row>
    <row r="320" customFormat="false" ht="12.75" hidden="false" customHeight="false" outlineLevel="0" collapsed="false">
      <c r="D320" s="110"/>
    </row>
    <row r="321" customFormat="false" ht="12.75" hidden="false" customHeight="false" outlineLevel="0" collapsed="false">
      <c r="D321" s="110"/>
    </row>
    <row r="322" customFormat="false" ht="12.75" hidden="false" customHeight="false" outlineLevel="0" collapsed="false">
      <c r="D322" s="110"/>
    </row>
    <row r="323" customFormat="false" ht="12.75" hidden="false" customHeight="false" outlineLevel="0" collapsed="false">
      <c r="D323" s="110"/>
    </row>
    <row r="324" customFormat="false" ht="12.75" hidden="false" customHeight="false" outlineLevel="0" collapsed="false">
      <c r="D324" s="110"/>
    </row>
    <row r="325" customFormat="false" ht="12.75" hidden="false" customHeight="false" outlineLevel="0" collapsed="false">
      <c r="D325" s="110"/>
    </row>
    <row r="326" customFormat="false" ht="12.75" hidden="false" customHeight="false" outlineLevel="0" collapsed="false">
      <c r="D326" s="110"/>
    </row>
    <row r="327" customFormat="false" ht="12.75" hidden="false" customHeight="false" outlineLevel="0" collapsed="false">
      <c r="D327" s="110"/>
    </row>
    <row r="328" customFormat="false" ht="12.75" hidden="false" customHeight="false" outlineLevel="0" collapsed="false">
      <c r="D328" s="110"/>
    </row>
    <row r="329" customFormat="false" ht="12.75" hidden="false" customHeight="false" outlineLevel="0" collapsed="false">
      <c r="D329" s="110"/>
    </row>
    <row r="330" customFormat="false" ht="12.75" hidden="false" customHeight="false" outlineLevel="0" collapsed="false">
      <c r="D330" s="110"/>
    </row>
    <row r="331" customFormat="false" ht="12.75" hidden="false" customHeight="false" outlineLevel="0" collapsed="false">
      <c r="D331" s="110"/>
    </row>
    <row r="332" customFormat="false" ht="12.75" hidden="false" customHeight="false" outlineLevel="0" collapsed="false">
      <c r="D332" s="110"/>
    </row>
    <row r="333" customFormat="false" ht="12.75" hidden="false" customHeight="false" outlineLevel="0" collapsed="false">
      <c r="D333" s="110"/>
    </row>
    <row r="334" customFormat="false" ht="12.75" hidden="false" customHeight="false" outlineLevel="0" collapsed="false">
      <c r="D334" s="110"/>
    </row>
    <row r="335" customFormat="false" ht="12.75" hidden="false" customHeight="false" outlineLevel="0" collapsed="false">
      <c r="D335" s="110"/>
    </row>
    <row r="336" customFormat="false" ht="12.75" hidden="false" customHeight="false" outlineLevel="0" collapsed="false">
      <c r="D336" s="110"/>
    </row>
    <row r="337" customFormat="false" ht="12.75" hidden="false" customHeight="false" outlineLevel="0" collapsed="false">
      <c r="D337" s="110"/>
    </row>
    <row r="338" customFormat="false" ht="12.75" hidden="false" customHeight="false" outlineLevel="0" collapsed="false">
      <c r="D338" s="110"/>
    </row>
    <row r="339" customFormat="false" ht="12.75" hidden="false" customHeight="false" outlineLevel="0" collapsed="false">
      <c r="D339" s="110"/>
    </row>
    <row r="340" customFormat="false" ht="12.75" hidden="false" customHeight="false" outlineLevel="0" collapsed="false">
      <c r="D340" s="110"/>
    </row>
    <row r="341" customFormat="false" ht="12.75" hidden="false" customHeight="false" outlineLevel="0" collapsed="false">
      <c r="D341" s="110"/>
    </row>
    <row r="342" customFormat="false" ht="12.75" hidden="false" customHeight="false" outlineLevel="0" collapsed="false">
      <c r="D342" s="110"/>
    </row>
    <row r="343" customFormat="false" ht="12.75" hidden="false" customHeight="false" outlineLevel="0" collapsed="false">
      <c r="D343" s="110"/>
    </row>
    <row r="344" customFormat="false" ht="12.75" hidden="false" customHeight="false" outlineLevel="0" collapsed="false">
      <c r="D344" s="110"/>
    </row>
    <row r="345" customFormat="false" ht="12.75" hidden="false" customHeight="false" outlineLevel="0" collapsed="false">
      <c r="D345" s="110"/>
    </row>
    <row r="346" customFormat="false" ht="12.75" hidden="false" customHeight="false" outlineLevel="0" collapsed="false">
      <c r="D346" s="110"/>
    </row>
    <row r="347" customFormat="false" ht="12.75" hidden="false" customHeight="false" outlineLevel="0" collapsed="false">
      <c r="D347" s="110"/>
    </row>
    <row r="348" customFormat="false" ht="12.75" hidden="false" customHeight="false" outlineLevel="0" collapsed="false">
      <c r="D348" s="110"/>
    </row>
    <row r="349" customFormat="false" ht="12.75" hidden="false" customHeight="false" outlineLevel="0" collapsed="false">
      <c r="D349" s="110"/>
    </row>
    <row r="350" customFormat="false" ht="12.75" hidden="false" customHeight="false" outlineLevel="0" collapsed="false">
      <c r="D350" s="110"/>
    </row>
    <row r="351" customFormat="false" ht="12.75" hidden="false" customHeight="false" outlineLevel="0" collapsed="false">
      <c r="D351" s="110"/>
    </row>
    <row r="352" customFormat="false" ht="12.75" hidden="false" customHeight="false" outlineLevel="0" collapsed="false">
      <c r="D352" s="110"/>
    </row>
    <row r="353" customFormat="false" ht="12.75" hidden="false" customHeight="false" outlineLevel="0" collapsed="false">
      <c r="D353" s="110"/>
    </row>
    <row r="354" customFormat="false" ht="12.75" hidden="false" customHeight="false" outlineLevel="0" collapsed="false">
      <c r="D354" s="110"/>
    </row>
    <row r="355" customFormat="false" ht="12.75" hidden="false" customHeight="false" outlineLevel="0" collapsed="false">
      <c r="D355" s="110"/>
    </row>
    <row r="356" customFormat="false" ht="12.75" hidden="false" customHeight="false" outlineLevel="0" collapsed="false">
      <c r="D356" s="110"/>
    </row>
    <row r="357" customFormat="false" ht="12.75" hidden="false" customHeight="false" outlineLevel="0" collapsed="false">
      <c r="D357" s="110"/>
    </row>
    <row r="358" customFormat="false" ht="12.75" hidden="false" customHeight="false" outlineLevel="0" collapsed="false">
      <c r="D358" s="110"/>
    </row>
    <row r="359" customFormat="false" ht="12.75" hidden="false" customHeight="false" outlineLevel="0" collapsed="false">
      <c r="D359" s="110"/>
    </row>
    <row r="360" customFormat="false" ht="12.75" hidden="false" customHeight="false" outlineLevel="0" collapsed="false">
      <c r="D360" s="110"/>
    </row>
    <row r="361" customFormat="false" ht="12.75" hidden="false" customHeight="false" outlineLevel="0" collapsed="false">
      <c r="D361" s="110"/>
    </row>
    <row r="362" customFormat="false" ht="12.75" hidden="false" customHeight="false" outlineLevel="0" collapsed="false">
      <c r="D362" s="110"/>
    </row>
    <row r="363" customFormat="false" ht="12.75" hidden="false" customHeight="false" outlineLevel="0" collapsed="false">
      <c r="D363" s="110"/>
    </row>
    <row r="364" customFormat="false" ht="12.75" hidden="false" customHeight="false" outlineLevel="0" collapsed="false">
      <c r="D364" s="110"/>
    </row>
    <row r="365" customFormat="false" ht="12.75" hidden="false" customHeight="false" outlineLevel="0" collapsed="false">
      <c r="D365" s="110"/>
    </row>
    <row r="366" customFormat="false" ht="12.75" hidden="false" customHeight="false" outlineLevel="0" collapsed="false">
      <c r="D366" s="110"/>
    </row>
    <row r="367" customFormat="false" ht="12.75" hidden="false" customHeight="false" outlineLevel="0" collapsed="false">
      <c r="D367" s="110"/>
    </row>
    <row r="368" customFormat="false" ht="12.75" hidden="false" customHeight="false" outlineLevel="0" collapsed="false">
      <c r="D368" s="110"/>
    </row>
    <row r="369" customFormat="false" ht="12.75" hidden="false" customHeight="false" outlineLevel="0" collapsed="false">
      <c r="D369" s="110"/>
    </row>
    <row r="370" customFormat="false" ht="12.75" hidden="false" customHeight="false" outlineLevel="0" collapsed="false">
      <c r="D370" s="110"/>
    </row>
    <row r="371" customFormat="false" ht="12.75" hidden="false" customHeight="false" outlineLevel="0" collapsed="false">
      <c r="D371" s="110"/>
    </row>
    <row r="372" customFormat="false" ht="12.75" hidden="false" customHeight="false" outlineLevel="0" collapsed="false">
      <c r="D372" s="110"/>
    </row>
    <row r="373" customFormat="false" ht="12.75" hidden="false" customHeight="false" outlineLevel="0" collapsed="false">
      <c r="D373" s="110"/>
    </row>
    <row r="374" customFormat="false" ht="12.75" hidden="false" customHeight="false" outlineLevel="0" collapsed="false">
      <c r="D374" s="110"/>
    </row>
    <row r="375" customFormat="false" ht="12.75" hidden="false" customHeight="false" outlineLevel="0" collapsed="false">
      <c r="D375" s="110"/>
    </row>
    <row r="376" customFormat="false" ht="12.75" hidden="false" customHeight="false" outlineLevel="0" collapsed="false">
      <c r="D376" s="110"/>
    </row>
    <row r="377" customFormat="false" ht="12.75" hidden="false" customHeight="false" outlineLevel="0" collapsed="false">
      <c r="D377" s="110"/>
    </row>
    <row r="378" customFormat="false" ht="12.75" hidden="false" customHeight="false" outlineLevel="0" collapsed="false">
      <c r="D378" s="110"/>
    </row>
    <row r="379" customFormat="false" ht="12.75" hidden="false" customHeight="false" outlineLevel="0" collapsed="false">
      <c r="D379" s="110"/>
    </row>
    <row r="380" customFormat="false" ht="12.75" hidden="false" customHeight="false" outlineLevel="0" collapsed="false">
      <c r="D380" s="110"/>
    </row>
    <row r="381" customFormat="false" ht="12.75" hidden="false" customHeight="false" outlineLevel="0" collapsed="false">
      <c r="D381" s="110"/>
    </row>
    <row r="382" customFormat="false" ht="12.75" hidden="false" customHeight="false" outlineLevel="0" collapsed="false">
      <c r="D382" s="110"/>
    </row>
    <row r="383" customFormat="false" ht="12.75" hidden="false" customHeight="false" outlineLevel="0" collapsed="false">
      <c r="D383" s="110"/>
    </row>
    <row r="384" customFormat="false" ht="12.75" hidden="false" customHeight="false" outlineLevel="0" collapsed="false">
      <c r="D384" s="110"/>
    </row>
    <row r="385" customFormat="false" ht="12.75" hidden="false" customHeight="false" outlineLevel="0" collapsed="false">
      <c r="D385" s="110"/>
    </row>
    <row r="386" customFormat="false" ht="12.75" hidden="false" customHeight="false" outlineLevel="0" collapsed="false">
      <c r="D386" s="110"/>
    </row>
    <row r="387" customFormat="false" ht="12.75" hidden="false" customHeight="false" outlineLevel="0" collapsed="false">
      <c r="D387" s="110"/>
    </row>
    <row r="388" customFormat="false" ht="12.75" hidden="false" customHeight="false" outlineLevel="0" collapsed="false">
      <c r="D388" s="110"/>
    </row>
    <row r="389" customFormat="false" ht="12.75" hidden="false" customHeight="false" outlineLevel="0" collapsed="false">
      <c r="D389" s="110"/>
    </row>
    <row r="390" customFormat="false" ht="12.75" hidden="false" customHeight="false" outlineLevel="0" collapsed="false">
      <c r="D390" s="110"/>
    </row>
    <row r="391" customFormat="false" ht="12.75" hidden="false" customHeight="false" outlineLevel="0" collapsed="false">
      <c r="D391" s="110"/>
    </row>
    <row r="392" customFormat="false" ht="12.75" hidden="false" customHeight="false" outlineLevel="0" collapsed="false">
      <c r="D392" s="110"/>
    </row>
    <row r="393" customFormat="false" ht="12.75" hidden="false" customHeight="false" outlineLevel="0" collapsed="false">
      <c r="D393" s="110"/>
    </row>
    <row r="394" customFormat="false" ht="12.75" hidden="false" customHeight="false" outlineLevel="0" collapsed="false">
      <c r="D394" s="110"/>
    </row>
    <row r="395" customFormat="false" ht="12.75" hidden="false" customHeight="false" outlineLevel="0" collapsed="false">
      <c r="D395" s="110"/>
    </row>
    <row r="396" customFormat="false" ht="12.75" hidden="false" customHeight="false" outlineLevel="0" collapsed="false">
      <c r="D396" s="110"/>
    </row>
    <row r="397" customFormat="false" ht="12.75" hidden="false" customHeight="false" outlineLevel="0" collapsed="false">
      <c r="D397" s="110"/>
    </row>
    <row r="398" customFormat="false" ht="12.75" hidden="false" customHeight="false" outlineLevel="0" collapsed="false">
      <c r="D398" s="110"/>
    </row>
    <row r="399" customFormat="false" ht="12.75" hidden="false" customHeight="false" outlineLevel="0" collapsed="false">
      <c r="D399" s="110"/>
    </row>
    <row r="400" customFormat="false" ht="12.75" hidden="false" customHeight="false" outlineLevel="0" collapsed="false">
      <c r="D400" s="110"/>
    </row>
    <row r="401" customFormat="false" ht="12.75" hidden="false" customHeight="false" outlineLevel="0" collapsed="false">
      <c r="D401" s="110"/>
    </row>
    <row r="402" customFormat="false" ht="12.75" hidden="false" customHeight="false" outlineLevel="0" collapsed="false">
      <c r="D402" s="110"/>
    </row>
    <row r="403" customFormat="false" ht="12.75" hidden="false" customHeight="false" outlineLevel="0" collapsed="false">
      <c r="D403" s="110"/>
    </row>
    <row r="404" customFormat="false" ht="12.75" hidden="false" customHeight="false" outlineLevel="0" collapsed="false">
      <c r="D404" s="110"/>
    </row>
    <row r="405" customFormat="false" ht="12.75" hidden="false" customHeight="false" outlineLevel="0" collapsed="false">
      <c r="D405" s="110"/>
    </row>
    <row r="406" customFormat="false" ht="12.75" hidden="false" customHeight="false" outlineLevel="0" collapsed="false">
      <c r="D406" s="110"/>
    </row>
    <row r="407" customFormat="false" ht="12.75" hidden="false" customHeight="false" outlineLevel="0" collapsed="false">
      <c r="D407" s="110"/>
    </row>
    <row r="408" customFormat="false" ht="12.75" hidden="false" customHeight="false" outlineLevel="0" collapsed="false">
      <c r="D408" s="110"/>
    </row>
    <row r="409" customFormat="false" ht="12.75" hidden="false" customHeight="false" outlineLevel="0" collapsed="false">
      <c r="D409" s="110"/>
    </row>
    <row r="410" customFormat="false" ht="12.75" hidden="false" customHeight="false" outlineLevel="0" collapsed="false">
      <c r="D410" s="110"/>
    </row>
    <row r="411" customFormat="false" ht="12.75" hidden="false" customHeight="false" outlineLevel="0" collapsed="false">
      <c r="D411" s="110"/>
    </row>
    <row r="412" customFormat="false" ht="12.75" hidden="false" customHeight="false" outlineLevel="0" collapsed="false">
      <c r="D412" s="110"/>
    </row>
    <row r="413" customFormat="false" ht="12.75" hidden="false" customHeight="false" outlineLevel="0" collapsed="false">
      <c r="D413" s="110"/>
    </row>
    <row r="414" customFormat="false" ht="12.75" hidden="false" customHeight="false" outlineLevel="0" collapsed="false">
      <c r="D414" s="110"/>
    </row>
    <row r="415" customFormat="false" ht="12.75" hidden="false" customHeight="false" outlineLevel="0" collapsed="false">
      <c r="D415" s="110"/>
    </row>
    <row r="416" customFormat="false" ht="12.75" hidden="false" customHeight="false" outlineLevel="0" collapsed="false">
      <c r="D416" s="110"/>
    </row>
    <row r="417" customFormat="false" ht="12.75" hidden="false" customHeight="false" outlineLevel="0" collapsed="false">
      <c r="D417" s="110"/>
    </row>
    <row r="418" customFormat="false" ht="12.75" hidden="false" customHeight="false" outlineLevel="0" collapsed="false">
      <c r="D418" s="110"/>
    </row>
    <row r="419" customFormat="false" ht="12.75" hidden="false" customHeight="false" outlineLevel="0" collapsed="false">
      <c r="D419" s="110"/>
    </row>
    <row r="420" customFormat="false" ht="12.75" hidden="false" customHeight="false" outlineLevel="0" collapsed="false">
      <c r="D420" s="110"/>
    </row>
    <row r="421" customFormat="false" ht="12.75" hidden="false" customHeight="false" outlineLevel="0" collapsed="false">
      <c r="D421" s="110"/>
    </row>
    <row r="422" customFormat="false" ht="12.75" hidden="false" customHeight="false" outlineLevel="0" collapsed="false">
      <c r="D422" s="110"/>
    </row>
    <row r="423" customFormat="false" ht="12.75" hidden="false" customHeight="false" outlineLevel="0" collapsed="false">
      <c r="D423" s="110"/>
    </row>
    <row r="424" customFormat="false" ht="12.75" hidden="false" customHeight="false" outlineLevel="0" collapsed="false">
      <c r="D424" s="110"/>
    </row>
    <row r="425" customFormat="false" ht="12.75" hidden="false" customHeight="false" outlineLevel="0" collapsed="false">
      <c r="D425" s="110"/>
    </row>
    <row r="426" customFormat="false" ht="12.75" hidden="false" customHeight="false" outlineLevel="0" collapsed="false">
      <c r="D426" s="110"/>
    </row>
    <row r="427" customFormat="false" ht="12.75" hidden="false" customHeight="false" outlineLevel="0" collapsed="false">
      <c r="D427" s="110"/>
    </row>
    <row r="428" customFormat="false" ht="12.75" hidden="false" customHeight="false" outlineLevel="0" collapsed="false">
      <c r="D428" s="110"/>
    </row>
    <row r="429" customFormat="false" ht="12.75" hidden="false" customHeight="false" outlineLevel="0" collapsed="false">
      <c r="D429" s="110"/>
    </row>
    <row r="430" customFormat="false" ht="12.75" hidden="false" customHeight="false" outlineLevel="0" collapsed="false">
      <c r="D430" s="110"/>
    </row>
    <row r="431" customFormat="false" ht="12.75" hidden="false" customHeight="false" outlineLevel="0" collapsed="false">
      <c r="D431" s="110"/>
    </row>
    <row r="432" customFormat="false" ht="12.75" hidden="false" customHeight="false" outlineLevel="0" collapsed="false">
      <c r="D432" s="110"/>
    </row>
    <row r="433" customFormat="false" ht="12.75" hidden="false" customHeight="false" outlineLevel="0" collapsed="false">
      <c r="D433" s="110"/>
    </row>
    <row r="434" customFormat="false" ht="12.75" hidden="false" customHeight="false" outlineLevel="0" collapsed="false">
      <c r="D434" s="110"/>
    </row>
    <row r="435" customFormat="false" ht="12.75" hidden="false" customHeight="false" outlineLevel="0" collapsed="false">
      <c r="D435" s="110"/>
    </row>
    <row r="436" customFormat="false" ht="12.75" hidden="false" customHeight="false" outlineLevel="0" collapsed="false">
      <c r="D436" s="110"/>
    </row>
    <row r="437" customFormat="false" ht="12.75" hidden="false" customHeight="false" outlineLevel="0" collapsed="false">
      <c r="D437" s="110"/>
    </row>
    <row r="438" customFormat="false" ht="12.75" hidden="false" customHeight="false" outlineLevel="0" collapsed="false">
      <c r="D438" s="110"/>
    </row>
    <row r="439" customFormat="false" ht="12.75" hidden="false" customHeight="false" outlineLevel="0" collapsed="false">
      <c r="D439" s="110"/>
    </row>
    <row r="440" customFormat="false" ht="12.75" hidden="false" customHeight="false" outlineLevel="0" collapsed="false">
      <c r="D440" s="110"/>
    </row>
    <row r="441" customFormat="false" ht="12.75" hidden="false" customHeight="false" outlineLevel="0" collapsed="false">
      <c r="D441" s="110"/>
    </row>
    <row r="442" customFormat="false" ht="12.75" hidden="false" customHeight="false" outlineLevel="0" collapsed="false">
      <c r="D442" s="110"/>
    </row>
    <row r="443" customFormat="false" ht="12.75" hidden="false" customHeight="false" outlineLevel="0" collapsed="false">
      <c r="D443" s="110"/>
    </row>
    <row r="444" customFormat="false" ht="12.75" hidden="false" customHeight="false" outlineLevel="0" collapsed="false">
      <c r="D444" s="110"/>
    </row>
    <row r="445" customFormat="false" ht="12.75" hidden="false" customHeight="false" outlineLevel="0" collapsed="false">
      <c r="D445" s="110"/>
    </row>
    <row r="446" customFormat="false" ht="12.75" hidden="false" customHeight="false" outlineLevel="0" collapsed="false">
      <c r="D446" s="110"/>
    </row>
    <row r="447" customFormat="false" ht="12.75" hidden="false" customHeight="false" outlineLevel="0" collapsed="false">
      <c r="D447" s="110"/>
    </row>
    <row r="448" customFormat="false" ht="12.75" hidden="false" customHeight="false" outlineLevel="0" collapsed="false">
      <c r="D448" s="110"/>
    </row>
    <row r="449" customFormat="false" ht="12.75" hidden="false" customHeight="false" outlineLevel="0" collapsed="false">
      <c r="D449" s="110"/>
    </row>
    <row r="450" customFormat="false" ht="12.75" hidden="false" customHeight="false" outlineLevel="0" collapsed="false">
      <c r="D450" s="110"/>
    </row>
    <row r="451" customFormat="false" ht="12.75" hidden="false" customHeight="false" outlineLevel="0" collapsed="false">
      <c r="D451" s="110"/>
    </row>
    <row r="452" customFormat="false" ht="12.75" hidden="false" customHeight="false" outlineLevel="0" collapsed="false">
      <c r="D452" s="110"/>
    </row>
    <row r="453" customFormat="false" ht="12.75" hidden="false" customHeight="false" outlineLevel="0" collapsed="false">
      <c r="D453" s="110"/>
    </row>
    <row r="454" customFormat="false" ht="12.75" hidden="false" customHeight="false" outlineLevel="0" collapsed="false">
      <c r="D454" s="110"/>
    </row>
    <row r="455" customFormat="false" ht="12.75" hidden="false" customHeight="false" outlineLevel="0" collapsed="false">
      <c r="D455" s="110"/>
    </row>
    <row r="456" customFormat="false" ht="12.75" hidden="false" customHeight="false" outlineLevel="0" collapsed="false">
      <c r="D456" s="110"/>
    </row>
    <row r="457" customFormat="false" ht="12.75" hidden="false" customHeight="false" outlineLevel="0" collapsed="false">
      <c r="D457" s="110"/>
    </row>
    <row r="458" customFormat="false" ht="12.75" hidden="false" customHeight="false" outlineLevel="0" collapsed="false">
      <c r="D458" s="110"/>
    </row>
    <row r="459" customFormat="false" ht="12.75" hidden="false" customHeight="false" outlineLevel="0" collapsed="false">
      <c r="D459" s="110"/>
    </row>
    <row r="460" customFormat="false" ht="12.75" hidden="false" customHeight="false" outlineLevel="0" collapsed="false">
      <c r="D460" s="110"/>
    </row>
    <row r="461" customFormat="false" ht="12.75" hidden="false" customHeight="false" outlineLevel="0" collapsed="false">
      <c r="D461" s="110"/>
    </row>
    <row r="462" customFormat="false" ht="12.75" hidden="false" customHeight="false" outlineLevel="0" collapsed="false">
      <c r="D462" s="110"/>
    </row>
    <row r="463" customFormat="false" ht="12.75" hidden="false" customHeight="false" outlineLevel="0" collapsed="false">
      <c r="D463" s="110"/>
    </row>
    <row r="464" customFormat="false" ht="12.75" hidden="false" customHeight="false" outlineLevel="0" collapsed="false">
      <c r="D464" s="110"/>
    </row>
    <row r="465" customFormat="false" ht="12.75" hidden="false" customHeight="false" outlineLevel="0" collapsed="false">
      <c r="D465" s="110"/>
    </row>
    <row r="466" customFormat="false" ht="12.75" hidden="false" customHeight="false" outlineLevel="0" collapsed="false">
      <c r="D466" s="110"/>
    </row>
    <row r="467" customFormat="false" ht="12.75" hidden="false" customHeight="false" outlineLevel="0" collapsed="false">
      <c r="D467" s="110"/>
    </row>
    <row r="468" customFormat="false" ht="12.75" hidden="false" customHeight="false" outlineLevel="0" collapsed="false">
      <c r="D468" s="110"/>
    </row>
    <row r="469" customFormat="false" ht="12.75" hidden="false" customHeight="false" outlineLevel="0" collapsed="false">
      <c r="D469" s="110"/>
    </row>
    <row r="470" customFormat="false" ht="12.75" hidden="false" customHeight="false" outlineLevel="0" collapsed="false">
      <c r="D470" s="110"/>
    </row>
    <row r="471" customFormat="false" ht="12.75" hidden="false" customHeight="false" outlineLevel="0" collapsed="false">
      <c r="D471" s="110"/>
    </row>
    <row r="472" customFormat="false" ht="12.75" hidden="false" customHeight="false" outlineLevel="0" collapsed="false">
      <c r="D472" s="110"/>
    </row>
    <row r="473" customFormat="false" ht="12.75" hidden="false" customHeight="false" outlineLevel="0" collapsed="false">
      <c r="D473" s="110"/>
    </row>
    <row r="474" customFormat="false" ht="12.75" hidden="false" customHeight="false" outlineLevel="0" collapsed="false">
      <c r="D474" s="110"/>
    </row>
    <row r="475" customFormat="false" ht="12.75" hidden="false" customHeight="false" outlineLevel="0" collapsed="false">
      <c r="D475" s="110"/>
    </row>
    <row r="476" customFormat="false" ht="12.75" hidden="false" customHeight="false" outlineLevel="0" collapsed="false">
      <c r="D476" s="110"/>
    </row>
    <row r="477" customFormat="false" ht="12.75" hidden="false" customHeight="false" outlineLevel="0" collapsed="false">
      <c r="D477" s="110"/>
    </row>
    <row r="478" customFormat="false" ht="12.75" hidden="false" customHeight="false" outlineLevel="0" collapsed="false">
      <c r="D478" s="110"/>
    </row>
    <row r="479" customFormat="false" ht="12.75" hidden="false" customHeight="false" outlineLevel="0" collapsed="false">
      <c r="D479" s="110"/>
    </row>
    <row r="480" customFormat="false" ht="12.75" hidden="false" customHeight="false" outlineLevel="0" collapsed="false">
      <c r="D480" s="110"/>
    </row>
    <row r="481" customFormat="false" ht="12.75" hidden="false" customHeight="false" outlineLevel="0" collapsed="false">
      <c r="D481" s="110"/>
    </row>
    <row r="482" customFormat="false" ht="12.75" hidden="false" customHeight="false" outlineLevel="0" collapsed="false">
      <c r="D482" s="110"/>
    </row>
    <row r="483" customFormat="false" ht="12.75" hidden="false" customHeight="false" outlineLevel="0" collapsed="false">
      <c r="D483" s="110"/>
    </row>
    <row r="484" customFormat="false" ht="12.75" hidden="false" customHeight="false" outlineLevel="0" collapsed="false">
      <c r="D484" s="110"/>
    </row>
    <row r="485" customFormat="false" ht="12.75" hidden="false" customHeight="false" outlineLevel="0" collapsed="false">
      <c r="D485" s="110"/>
    </row>
    <row r="486" customFormat="false" ht="12.75" hidden="false" customHeight="false" outlineLevel="0" collapsed="false">
      <c r="D486" s="110"/>
    </row>
    <row r="487" customFormat="false" ht="12.75" hidden="false" customHeight="false" outlineLevel="0" collapsed="false">
      <c r="D487" s="110"/>
    </row>
    <row r="488" customFormat="false" ht="12.75" hidden="false" customHeight="false" outlineLevel="0" collapsed="false">
      <c r="D488" s="110"/>
    </row>
    <row r="489" customFormat="false" ht="12.75" hidden="false" customHeight="false" outlineLevel="0" collapsed="false">
      <c r="D489" s="110"/>
    </row>
    <row r="490" customFormat="false" ht="12.75" hidden="false" customHeight="false" outlineLevel="0" collapsed="false">
      <c r="D490" s="110"/>
    </row>
    <row r="491" customFormat="false" ht="12.75" hidden="false" customHeight="false" outlineLevel="0" collapsed="false">
      <c r="D491" s="110"/>
    </row>
    <row r="492" customFormat="false" ht="12.75" hidden="false" customHeight="false" outlineLevel="0" collapsed="false">
      <c r="D492" s="110"/>
    </row>
    <row r="493" customFormat="false" ht="12.75" hidden="false" customHeight="false" outlineLevel="0" collapsed="false">
      <c r="D493" s="110"/>
    </row>
    <row r="494" customFormat="false" ht="12.75" hidden="false" customHeight="false" outlineLevel="0" collapsed="false">
      <c r="D494" s="110"/>
    </row>
    <row r="495" customFormat="false" ht="12.75" hidden="false" customHeight="false" outlineLevel="0" collapsed="false">
      <c r="D495" s="110"/>
    </row>
    <row r="496" customFormat="false" ht="12.75" hidden="false" customHeight="false" outlineLevel="0" collapsed="false">
      <c r="D496" s="110"/>
    </row>
    <row r="497" customFormat="false" ht="12.75" hidden="false" customHeight="false" outlineLevel="0" collapsed="false">
      <c r="D497" s="110"/>
    </row>
    <row r="498" customFormat="false" ht="12.75" hidden="false" customHeight="false" outlineLevel="0" collapsed="false">
      <c r="D498" s="110"/>
    </row>
    <row r="499" customFormat="false" ht="12.75" hidden="false" customHeight="false" outlineLevel="0" collapsed="false">
      <c r="D499" s="110"/>
    </row>
    <row r="500" customFormat="false" ht="12.75" hidden="false" customHeight="false" outlineLevel="0" collapsed="false">
      <c r="D500" s="110"/>
    </row>
    <row r="501" customFormat="false" ht="12.75" hidden="false" customHeight="false" outlineLevel="0" collapsed="false">
      <c r="D501" s="110"/>
    </row>
    <row r="502" customFormat="false" ht="12.75" hidden="false" customHeight="false" outlineLevel="0" collapsed="false">
      <c r="D502" s="110"/>
    </row>
    <row r="503" customFormat="false" ht="12.75" hidden="false" customHeight="false" outlineLevel="0" collapsed="false">
      <c r="D503" s="110"/>
    </row>
    <row r="504" customFormat="false" ht="12.75" hidden="false" customHeight="false" outlineLevel="0" collapsed="false">
      <c r="D504" s="110"/>
    </row>
    <row r="505" customFormat="false" ht="12.75" hidden="false" customHeight="false" outlineLevel="0" collapsed="false">
      <c r="D505" s="110"/>
    </row>
    <row r="506" customFormat="false" ht="12.75" hidden="false" customHeight="false" outlineLevel="0" collapsed="false">
      <c r="D506" s="110"/>
    </row>
    <row r="507" customFormat="false" ht="12.75" hidden="false" customHeight="false" outlineLevel="0" collapsed="false">
      <c r="D507" s="110"/>
    </row>
    <row r="508" customFormat="false" ht="12.75" hidden="false" customHeight="false" outlineLevel="0" collapsed="false">
      <c r="D508" s="110"/>
    </row>
    <row r="509" customFormat="false" ht="12.75" hidden="false" customHeight="false" outlineLevel="0" collapsed="false">
      <c r="D509" s="110"/>
    </row>
    <row r="510" customFormat="false" ht="12.75" hidden="false" customHeight="false" outlineLevel="0" collapsed="false">
      <c r="D510" s="110"/>
    </row>
    <row r="511" customFormat="false" ht="12.75" hidden="false" customHeight="false" outlineLevel="0" collapsed="false">
      <c r="D511" s="110"/>
    </row>
    <row r="512" customFormat="false" ht="12.75" hidden="false" customHeight="false" outlineLevel="0" collapsed="false">
      <c r="D512" s="110"/>
    </row>
    <row r="513" customFormat="false" ht="12.75" hidden="false" customHeight="false" outlineLevel="0" collapsed="false">
      <c r="D513" s="110"/>
    </row>
    <row r="514" customFormat="false" ht="12.75" hidden="false" customHeight="false" outlineLevel="0" collapsed="false">
      <c r="D514" s="110"/>
    </row>
    <row r="515" customFormat="false" ht="12.75" hidden="false" customHeight="false" outlineLevel="0" collapsed="false">
      <c r="D515" s="110"/>
    </row>
    <row r="516" customFormat="false" ht="12.75" hidden="false" customHeight="false" outlineLevel="0" collapsed="false">
      <c r="D516" s="110"/>
    </row>
    <row r="517" customFormat="false" ht="12.75" hidden="false" customHeight="false" outlineLevel="0" collapsed="false">
      <c r="D517" s="110"/>
    </row>
    <row r="518" customFormat="false" ht="12.75" hidden="false" customHeight="false" outlineLevel="0" collapsed="false">
      <c r="D518" s="110"/>
    </row>
    <row r="519" customFormat="false" ht="12.75" hidden="false" customHeight="false" outlineLevel="0" collapsed="false">
      <c r="D519" s="110"/>
    </row>
    <row r="520" customFormat="false" ht="12.75" hidden="false" customHeight="false" outlineLevel="0" collapsed="false">
      <c r="D520" s="110"/>
    </row>
    <row r="521" customFormat="false" ht="12.75" hidden="false" customHeight="false" outlineLevel="0" collapsed="false">
      <c r="D521" s="110"/>
    </row>
    <row r="522" customFormat="false" ht="12.75" hidden="false" customHeight="false" outlineLevel="0" collapsed="false">
      <c r="D522" s="110"/>
    </row>
    <row r="523" customFormat="false" ht="12.75" hidden="false" customHeight="false" outlineLevel="0" collapsed="false">
      <c r="D523" s="110"/>
    </row>
    <row r="524" customFormat="false" ht="12.75" hidden="false" customHeight="false" outlineLevel="0" collapsed="false">
      <c r="D524" s="110"/>
    </row>
    <row r="525" customFormat="false" ht="12.75" hidden="false" customHeight="false" outlineLevel="0" collapsed="false">
      <c r="D525" s="110"/>
    </row>
    <row r="526" customFormat="false" ht="12.75" hidden="false" customHeight="false" outlineLevel="0" collapsed="false">
      <c r="D526" s="110"/>
    </row>
    <row r="527" customFormat="false" ht="12.75" hidden="false" customHeight="false" outlineLevel="0" collapsed="false">
      <c r="D527" s="110"/>
    </row>
    <row r="528" customFormat="false" ht="12.75" hidden="false" customHeight="false" outlineLevel="0" collapsed="false">
      <c r="D528" s="110"/>
    </row>
    <row r="529" customFormat="false" ht="12.75" hidden="false" customHeight="false" outlineLevel="0" collapsed="false">
      <c r="D529" s="110"/>
    </row>
    <row r="530" customFormat="false" ht="12.75" hidden="false" customHeight="false" outlineLevel="0" collapsed="false">
      <c r="D530" s="110"/>
    </row>
    <row r="531" customFormat="false" ht="12.75" hidden="false" customHeight="false" outlineLevel="0" collapsed="false">
      <c r="D531" s="110"/>
    </row>
    <row r="532" customFormat="false" ht="12.75" hidden="false" customHeight="false" outlineLevel="0" collapsed="false">
      <c r="D532" s="110"/>
    </row>
    <row r="533" customFormat="false" ht="12.75" hidden="false" customHeight="false" outlineLevel="0" collapsed="false">
      <c r="D533" s="110"/>
    </row>
    <row r="534" customFormat="false" ht="12.75" hidden="false" customHeight="false" outlineLevel="0" collapsed="false">
      <c r="D534" s="110"/>
    </row>
    <row r="535" customFormat="false" ht="12.75" hidden="false" customHeight="false" outlineLevel="0" collapsed="false">
      <c r="D535" s="110"/>
    </row>
    <row r="536" customFormat="false" ht="12.75" hidden="false" customHeight="false" outlineLevel="0" collapsed="false">
      <c r="D536" s="110"/>
    </row>
    <row r="537" customFormat="false" ht="12.75" hidden="false" customHeight="false" outlineLevel="0" collapsed="false">
      <c r="D537" s="110"/>
    </row>
    <row r="538" customFormat="false" ht="12.75" hidden="false" customHeight="false" outlineLevel="0" collapsed="false">
      <c r="D538" s="110"/>
    </row>
    <row r="539" customFormat="false" ht="12.75" hidden="false" customHeight="false" outlineLevel="0" collapsed="false">
      <c r="D539" s="110"/>
    </row>
    <row r="540" customFormat="false" ht="12.75" hidden="false" customHeight="false" outlineLevel="0" collapsed="false">
      <c r="D540" s="110"/>
    </row>
    <row r="541" customFormat="false" ht="12.75" hidden="false" customHeight="false" outlineLevel="0" collapsed="false">
      <c r="D541" s="110"/>
    </row>
    <row r="542" customFormat="false" ht="12.75" hidden="false" customHeight="false" outlineLevel="0" collapsed="false">
      <c r="D542" s="110"/>
    </row>
    <row r="543" customFormat="false" ht="12.75" hidden="false" customHeight="false" outlineLevel="0" collapsed="false">
      <c r="D543" s="110"/>
    </row>
    <row r="544" customFormat="false" ht="12.75" hidden="false" customHeight="false" outlineLevel="0" collapsed="false">
      <c r="D544" s="110"/>
    </row>
    <row r="545" customFormat="false" ht="12.75" hidden="false" customHeight="false" outlineLevel="0" collapsed="false">
      <c r="D545" s="110"/>
    </row>
    <row r="546" customFormat="false" ht="12.75" hidden="false" customHeight="false" outlineLevel="0" collapsed="false">
      <c r="D546" s="110"/>
    </row>
    <row r="547" customFormat="false" ht="12.75" hidden="false" customHeight="false" outlineLevel="0" collapsed="false">
      <c r="D547" s="110"/>
    </row>
    <row r="548" customFormat="false" ht="12.75" hidden="false" customHeight="false" outlineLevel="0" collapsed="false">
      <c r="D548" s="110"/>
    </row>
    <row r="549" customFormat="false" ht="12.75" hidden="false" customHeight="false" outlineLevel="0" collapsed="false">
      <c r="D549" s="110"/>
    </row>
    <row r="550" customFormat="false" ht="12.75" hidden="false" customHeight="false" outlineLevel="0" collapsed="false">
      <c r="D550" s="110"/>
    </row>
    <row r="551" customFormat="false" ht="12.75" hidden="false" customHeight="false" outlineLevel="0" collapsed="false">
      <c r="D551" s="110"/>
    </row>
    <row r="552" customFormat="false" ht="12.75" hidden="false" customHeight="false" outlineLevel="0" collapsed="false">
      <c r="D552" s="110"/>
    </row>
    <row r="553" customFormat="false" ht="12.75" hidden="false" customHeight="false" outlineLevel="0" collapsed="false">
      <c r="D553" s="110"/>
    </row>
    <row r="554" customFormat="false" ht="12.75" hidden="false" customHeight="false" outlineLevel="0" collapsed="false">
      <c r="D554" s="110"/>
    </row>
    <row r="555" customFormat="false" ht="12.75" hidden="false" customHeight="false" outlineLevel="0" collapsed="false">
      <c r="D555" s="110"/>
    </row>
    <row r="556" customFormat="false" ht="12.75" hidden="false" customHeight="false" outlineLevel="0" collapsed="false">
      <c r="D556" s="110"/>
    </row>
    <row r="557" customFormat="false" ht="12.75" hidden="false" customHeight="false" outlineLevel="0" collapsed="false">
      <c r="D557" s="110"/>
    </row>
    <row r="558" customFormat="false" ht="12.75" hidden="false" customHeight="false" outlineLevel="0" collapsed="false">
      <c r="D558" s="110"/>
    </row>
    <row r="559" customFormat="false" ht="12.75" hidden="false" customHeight="false" outlineLevel="0" collapsed="false">
      <c r="D559" s="110"/>
    </row>
    <row r="560" customFormat="false" ht="12.75" hidden="false" customHeight="false" outlineLevel="0" collapsed="false">
      <c r="D560" s="110"/>
    </row>
    <row r="561" customFormat="false" ht="12.75" hidden="false" customHeight="false" outlineLevel="0" collapsed="false">
      <c r="D561" s="110"/>
    </row>
    <row r="562" customFormat="false" ht="12.75" hidden="false" customHeight="false" outlineLevel="0" collapsed="false">
      <c r="D562" s="110"/>
    </row>
    <row r="563" customFormat="false" ht="12.75" hidden="false" customHeight="false" outlineLevel="0" collapsed="false">
      <c r="D563" s="110"/>
    </row>
    <row r="564" customFormat="false" ht="12.75" hidden="false" customHeight="false" outlineLevel="0" collapsed="false">
      <c r="D564" s="110"/>
    </row>
    <row r="565" customFormat="false" ht="12.75" hidden="false" customHeight="false" outlineLevel="0" collapsed="false">
      <c r="D565" s="110"/>
    </row>
    <row r="566" customFormat="false" ht="12.75" hidden="false" customHeight="false" outlineLevel="0" collapsed="false">
      <c r="D566" s="110"/>
    </row>
    <row r="567" customFormat="false" ht="12.75" hidden="false" customHeight="false" outlineLevel="0" collapsed="false">
      <c r="D567" s="110"/>
    </row>
    <row r="568" customFormat="false" ht="12.75" hidden="false" customHeight="false" outlineLevel="0" collapsed="false">
      <c r="D568" s="110"/>
    </row>
    <row r="569" customFormat="false" ht="12.75" hidden="false" customHeight="false" outlineLevel="0" collapsed="false">
      <c r="D569" s="110"/>
    </row>
    <row r="570" customFormat="false" ht="12.75" hidden="false" customHeight="false" outlineLevel="0" collapsed="false">
      <c r="D570" s="110"/>
    </row>
    <row r="571" customFormat="false" ht="12.75" hidden="false" customHeight="false" outlineLevel="0" collapsed="false">
      <c r="D571" s="110"/>
    </row>
    <row r="572" customFormat="false" ht="12.75" hidden="false" customHeight="false" outlineLevel="0" collapsed="false">
      <c r="D572" s="110"/>
    </row>
    <row r="573" customFormat="false" ht="12.75" hidden="false" customHeight="false" outlineLevel="0" collapsed="false">
      <c r="D573" s="110"/>
    </row>
    <row r="574" customFormat="false" ht="12.75" hidden="false" customHeight="false" outlineLevel="0" collapsed="false">
      <c r="D574" s="110"/>
    </row>
    <row r="575" customFormat="false" ht="12.75" hidden="false" customHeight="false" outlineLevel="0" collapsed="false">
      <c r="D575" s="110"/>
    </row>
    <row r="576" customFormat="false" ht="12.75" hidden="false" customHeight="false" outlineLevel="0" collapsed="false">
      <c r="D576" s="110"/>
    </row>
    <row r="577" customFormat="false" ht="12.75" hidden="false" customHeight="false" outlineLevel="0" collapsed="false">
      <c r="D577" s="110"/>
    </row>
    <row r="578" customFormat="false" ht="12.75" hidden="false" customHeight="false" outlineLevel="0" collapsed="false">
      <c r="D578" s="110"/>
    </row>
    <row r="579" customFormat="false" ht="12.75" hidden="false" customHeight="false" outlineLevel="0" collapsed="false">
      <c r="D579" s="110"/>
    </row>
    <row r="580" customFormat="false" ht="12.75" hidden="false" customHeight="false" outlineLevel="0" collapsed="false">
      <c r="D580" s="110"/>
    </row>
    <row r="581" customFormat="false" ht="12.75" hidden="false" customHeight="false" outlineLevel="0" collapsed="false">
      <c r="D581" s="110"/>
    </row>
    <row r="582" customFormat="false" ht="12.75" hidden="false" customHeight="false" outlineLevel="0" collapsed="false">
      <c r="D582" s="110"/>
    </row>
    <row r="583" customFormat="false" ht="12.75" hidden="false" customHeight="false" outlineLevel="0" collapsed="false">
      <c r="D583" s="110"/>
    </row>
    <row r="584" customFormat="false" ht="12.75" hidden="false" customHeight="false" outlineLevel="0" collapsed="false">
      <c r="D584" s="110"/>
    </row>
    <row r="585" customFormat="false" ht="12.75" hidden="false" customHeight="false" outlineLevel="0" collapsed="false">
      <c r="D585" s="110"/>
    </row>
    <row r="586" customFormat="false" ht="12.75" hidden="false" customHeight="false" outlineLevel="0" collapsed="false">
      <c r="D586" s="110"/>
    </row>
    <row r="587" customFormat="false" ht="12.75" hidden="false" customHeight="false" outlineLevel="0" collapsed="false">
      <c r="D587" s="110"/>
    </row>
    <row r="588" customFormat="false" ht="12.75" hidden="false" customHeight="false" outlineLevel="0" collapsed="false">
      <c r="D588" s="110"/>
    </row>
    <row r="589" customFormat="false" ht="12.75" hidden="false" customHeight="false" outlineLevel="0" collapsed="false">
      <c r="D589" s="110"/>
    </row>
    <row r="590" customFormat="false" ht="12.75" hidden="false" customHeight="false" outlineLevel="0" collapsed="false">
      <c r="D590" s="110"/>
    </row>
    <row r="591" customFormat="false" ht="12.75" hidden="false" customHeight="false" outlineLevel="0" collapsed="false">
      <c r="D591" s="110"/>
    </row>
    <row r="592" customFormat="false" ht="12.75" hidden="false" customHeight="false" outlineLevel="0" collapsed="false">
      <c r="D592" s="110"/>
    </row>
    <row r="593" customFormat="false" ht="12.75" hidden="false" customHeight="false" outlineLevel="0" collapsed="false">
      <c r="D593" s="110"/>
    </row>
    <row r="594" customFormat="false" ht="12.75" hidden="false" customHeight="false" outlineLevel="0" collapsed="false">
      <c r="D594" s="110"/>
    </row>
    <row r="595" customFormat="false" ht="12.75" hidden="false" customHeight="false" outlineLevel="0" collapsed="false">
      <c r="D595" s="110"/>
    </row>
    <row r="596" customFormat="false" ht="12.75" hidden="false" customHeight="false" outlineLevel="0" collapsed="false">
      <c r="D596" s="110"/>
    </row>
    <row r="597" customFormat="false" ht="12.75" hidden="false" customHeight="false" outlineLevel="0" collapsed="false">
      <c r="D597" s="110"/>
    </row>
    <row r="598" customFormat="false" ht="12.75" hidden="false" customHeight="false" outlineLevel="0" collapsed="false">
      <c r="D598" s="110"/>
    </row>
    <row r="599" customFormat="false" ht="12.75" hidden="false" customHeight="false" outlineLevel="0" collapsed="false">
      <c r="D599" s="110"/>
    </row>
    <row r="600" customFormat="false" ht="12.75" hidden="false" customHeight="false" outlineLevel="0" collapsed="false">
      <c r="D600" s="110"/>
    </row>
    <row r="601" customFormat="false" ht="12.75" hidden="false" customHeight="false" outlineLevel="0" collapsed="false">
      <c r="D601" s="110"/>
    </row>
    <row r="602" customFormat="false" ht="12.75" hidden="false" customHeight="false" outlineLevel="0" collapsed="false">
      <c r="D602" s="110"/>
    </row>
    <row r="603" customFormat="false" ht="12.75" hidden="false" customHeight="false" outlineLevel="0" collapsed="false">
      <c r="D603" s="110"/>
    </row>
    <row r="604" customFormat="false" ht="12.75" hidden="false" customHeight="false" outlineLevel="0" collapsed="false">
      <c r="D604" s="110"/>
    </row>
    <row r="605" customFormat="false" ht="12.75" hidden="false" customHeight="false" outlineLevel="0" collapsed="false">
      <c r="D605" s="110"/>
    </row>
    <row r="606" customFormat="false" ht="12.75" hidden="false" customHeight="false" outlineLevel="0" collapsed="false">
      <c r="D606" s="110"/>
    </row>
    <row r="607" customFormat="false" ht="12.75" hidden="false" customHeight="false" outlineLevel="0" collapsed="false">
      <c r="D607" s="110"/>
    </row>
    <row r="608" customFormat="false" ht="12.75" hidden="false" customHeight="false" outlineLevel="0" collapsed="false">
      <c r="D608" s="110"/>
    </row>
    <row r="609" customFormat="false" ht="12.75" hidden="false" customHeight="false" outlineLevel="0" collapsed="false">
      <c r="D609" s="110"/>
    </row>
    <row r="610" customFormat="false" ht="12.75" hidden="false" customHeight="false" outlineLevel="0" collapsed="false">
      <c r="D610" s="110"/>
    </row>
    <row r="611" customFormat="false" ht="12.75" hidden="false" customHeight="false" outlineLevel="0" collapsed="false">
      <c r="D611" s="110"/>
    </row>
    <row r="612" customFormat="false" ht="12.75" hidden="false" customHeight="false" outlineLevel="0" collapsed="false">
      <c r="D612" s="110"/>
    </row>
    <row r="613" customFormat="false" ht="12.75" hidden="false" customHeight="false" outlineLevel="0" collapsed="false">
      <c r="D613" s="110"/>
    </row>
    <row r="614" customFormat="false" ht="12.75" hidden="false" customHeight="false" outlineLevel="0" collapsed="false">
      <c r="D614" s="110"/>
    </row>
    <row r="615" customFormat="false" ht="12.75" hidden="false" customHeight="false" outlineLevel="0" collapsed="false">
      <c r="D615" s="110"/>
    </row>
    <row r="616" customFormat="false" ht="12.75" hidden="false" customHeight="false" outlineLevel="0" collapsed="false">
      <c r="D616" s="110"/>
    </row>
    <row r="617" customFormat="false" ht="12.75" hidden="false" customHeight="false" outlineLevel="0" collapsed="false">
      <c r="D617" s="110"/>
    </row>
    <row r="618" customFormat="false" ht="12.75" hidden="false" customHeight="false" outlineLevel="0" collapsed="false">
      <c r="D618" s="110"/>
    </row>
    <row r="619" customFormat="false" ht="12.75" hidden="false" customHeight="false" outlineLevel="0" collapsed="false">
      <c r="D619" s="110"/>
    </row>
    <row r="620" customFormat="false" ht="12.75" hidden="false" customHeight="false" outlineLevel="0" collapsed="false">
      <c r="D620" s="110"/>
    </row>
    <row r="621" customFormat="false" ht="12.75" hidden="false" customHeight="false" outlineLevel="0" collapsed="false">
      <c r="D621" s="110"/>
    </row>
    <row r="622" customFormat="false" ht="12.75" hidden="false" customHeight="false" outlineLevel="0" collapsed="false">
      <c r="D622" s="110"/>
    </row>
    <row r="623" customFormat="false" ht="12.75" hidden="false" customHeight="false" outlineLevel="0" collapsed="false">
      <c r="D623" s="110"/>
    </row>
    <row r="624" customFormat="false" ht="12.75" hidden="false" customHeight="false" outlineLevel="0" collapsed="false">
      <c r="D624" s="110"/>
    </row>
    <row r="625" customFormat="false" ht="12.75" hidden="false" customHeight="false" outlineLevel="0" collapsed="false">
      <c r="D625" s="110"/>
    </row>
    <row r="626" customFormat="false" ht="12.75" hidden="false" customHeight="false" outlineLevel="0" collapsed="false">
      <c r="D626" s="110"/>
    </row>
    <row r="627" customFormat="false" ht="12.75" hidden="false" customHeight="false" outlineLevel="0" collapsed="false">
      <c r="D627" s="110"/>
    </row>
    <row r="628" customFormat="false" ht="12.75" hidden="false" customHeight="false" outlineLevel="0" collapsed="false">
      <c r="D628" s="110"/>
    </row>
    <row r="629" customFormat="false" ht="12.75" hidden="false" customHeight="false" outlineLevel="0" collapsed="false">
      <c r="D629" s="110"/>
    </row>
    <row r="630" customFormat="false" ht="12.75" hidden="false" customHeight="false" outlineLevel="0" collapsed="false">
      <c r="D630" s="110"/>
    </row>
    <row r="631" customFormat="false" ht="12.75" hidden="false" customHeight="false" outlineLevel="0" collapsed="false">
      <c r="D631" s="110"/>
    </row>
    <row r="632" customFormat="false" ht="12.75" hidden="false" customHeight="false" outlineLevel="0" collapsed="false">
      <c r="D632" s="110"/>
    </row>
    <row r="633" customFormat="false" ht="12.75" hidden="false" customHeight="false" outlineLevel="0" collapsed="false">
      <c r="D633" s="110"/>
    </row>
    <row r="634" customFormat="false" ht="12.75" hidden="false" customHeight="false" outlineLevel="0" collapsed="false">
      <c r="D634" s="110"/>
    </row>
    <row r="635" customFormat="false" ht="12.75" hidden="false" customHeight="false" outlineLevel="0" collapsed="false">
      <c r="D635" s="110"/>
    </row>
    <row r="636" customFormat="false" ht="12.75" hidden="false" customHeight="false" outlineLevel="0" collapsed="false">
      <c r="D636" s="110"/>
    </row>
    <row r="637" customFormat="false" ht="12.75" hidden="false" customHeight="false" outlineLevel="0" collapsed="false">
      <c r="D637" s="110"/>
    </row>
    <row r="638" customFormat="false" ht="12.75" hidden="false" customHeight="false" outlineLevel="0" collapsed="false">
      <c r="D638" s="110"/>
    </row>
    <row r="639" customFormat="false" ht="12.75" hidden="false" customHeight="false" outlineLevel="0" collapsed="false">
      <c r="D639" s="110"/>
    </row>
    <row r="640" customFormat="false" ht="12.75" hidden="false" customHeight="false" outlineLevel="0" collapsed="false">
      <c r="D640" s="110"/>
    </row>
    <row r="641" customFormat="false" ht="12.75" hidden="false" customHeight="false" outlineLevel="0" collapsed="false">
      <c r="D641" s="110"/>
    </row>
    <row r="642" customFormat="false" ht="12.75" hidden="false" customHeight="false" outlineLevel="0" collapsed="false">
      <c r="D642" s="110"/>
    </row>
    <row r="643" customFormat="false" ht="12.75" hidden="false" customHeight="false" outlineLevel="0" collapsed="false">
      <c r="D643" s="110"/>
    </row>
    <row r="644" customFormat="false" ht="12.75" hidden="false" customHeight="false" outlineLevel="0" collapsed="false">
      <c r="D644" s="110"/>
    </row>
    <row r="645" customFormat="false" ht="12.75" hidden="false" customHeight="false" outlineLevel="0" collapsed="false">
      <c r="D645" s="110"/>
    </row>
    <row r="646" customFormat="false" ht="12.75" hidden="false" customHeight="false" outlineLevel="0" collapsed="false">
      <c r="D646" s="110"/>
    </row>
    <row r="647" customFormat="false" ht="12.75" hidden="false" customHeight="false" outlineLevel="0" collapsed="false">
      <c r="D647" s="110"/>
    </row>
    <row r="648" customFormat="false" ht="12.75" hidden="false" customHeight="false" outlineLevel="0" collapsed="false">
      <c r="D648" s="110"/>
    </row>
    <row r="649" customFormat="false" ht="12.75" hidden="false" customHeight="false" outlineLevel="0" collapsed="false">
      <c r="D649" s="110"/>
    </row>
    <row r="650" customFormat="false" ht="12.75" hidden="false" customHeight="false" outlineLevel="0" collapsed="false">
      <c r="D650" s="110"/>
    </row>
    <row r="651" customFormat="false" ht="12.75" hidden="false" customHeight="false" outlineLevel="0" collapsed="false">
      <c r="D651" s="110"/>
    </row>
    <row r="652" customFormat="false" ht="12.75" hidden="false" customHeight="false" outlineLevel="0" collapsed="false">
      <c r="D652" s="110"/>
    </row>
    <row r="653" customFormat="false" ht="12.75" hidden="false" customHeight="false" outlineLevel="0" collapsed="false">
      <c r="D653" s="110"/>
    </row>
    <row r="654" customFormat="false" ht="12.75" hidden="false" customHeight="false" outlineLevel="0" collapsed="false">
      <c r="D654" s="110"/>
    </row>
    <row r="655" customFormat="false" ht="12.75" hidden="false" customHeight="false" outlineLevel="0" collapsed="false">
      <c r="D655" s="110"/>
    </row>
    <row r="656" customFormat="false" ht="12.75" hidden="false" customHeight="false" outlineLevel="0" collapsed="false">
      <c r="D656" s="110"/>
    </row>
    <row r="657" customFormat="false" ht="12.75" hidden="false" customHeight="false" outlineLevel="0" collapsed="false">
      <c r="D657" s="110"/>
    </row>
    <row r="658" customFormat="false" ht="12.75" hidden="false" customHeight="false" outlineLevel="0" collapsed="false">
      <c r="D658" s="110"/>
    </row>
    <row r="659" customFormat="false" ht="12.75" hidden="false" customHeight="false" outlineLevel="0" collapsed="false">
      <c r="D659" s="110"/>
    </row>
    <row r="660" customFormat="false" ht="12.75" hidden="false" customHeight="false" outlineLevel="0" collapsed="false">
      <c r="D660" s="110"/>
    </row>
    <row r="661" customFormat="false" ht="12.75" hidden="false" customHeight="false" outlineLevel="0" collapsed="false">
      <c r="D661" s="110"/>
    </row>
    <row r="662" customFormat="false" ht="12.75" hidden="false" customHeight="false" outlineLevel="0" collapsed="false">
      <c r="D662" s="110"/>
    </row>
    <row r="663" customFormat="false" ht="12.75" hidden="false" customHeight="false" outlineLevel="0" collapsed="false">
      <c r="D663" s="110"/>
    </row>
    <row r="664" customFormat="false" ht="12.75" hidden="false" customHeight="false" outlineLevel="0" collapsed="false">
      <c r="D664" s="110"/>
    </row>
    <row r="665" customFormat="false" ht="12.75" hidden="false" customHeight="false" outlineLevel="0" collapsed="false">
      <c r="D665" s="110"/>
    </row>
    <row r="666" customFormat="false" ht="12.75" hidden="false" customHeight="false" outlineLevel="0" collapsed="false">
      <c r="D666" s="110"/>
    </row>
    <row r="667" customFormat="false" ht="12.75" hidden="false" customHeight="false" outlineLevel="0" collapsed="false">
      <c r="D667" s="110"/>
    </row>
    <row r="668" customFormat="false" ht="12.75" hidden="false" customHeight="false" outlineLevel="0" collapsed="false">
      <c r="D668" s="110"/>
    </row>
    <row r="669" customFormat="false" ht="12.75" hidden="false" customHeight="false" outlineLevel="0" collapsed="false">
      <c r="D669" s="110"/>
    </row>
    <row r="670" customFormat="false" ht="12.75" hidden="false" customHeight="false" outlineLevel="0" collapsed="false">
      <c r="D670" s="110"/>
    </row>
    <row r="671" customFormat="false" ht="12.75" hidden="false" customHeight="false" outlineLevel="0" collapsed="false">
      <c r="D671" s="110"/>
    </row>
    <row r="672" customFormat="false" ht="12.75" hidden="false" customHeight="false" outlineLevel="0" collapsed="false">
      <c r="D672" s="110"/>
    </row>
    <row r="673" customFormat="false" ht="12.75" hidden="false" customHeight="false" outlineLevel="0" collapsed="false">
      <c r="D673" s="110"/>
    </row>
    <row r="674" customFormat="false" ht="12.75" hidden="false" customHeight="false" outlineLevel="0" collapsed="false">
      <c r="D674" s="110"/>
    </row>
    <row r="675" customFormat="false" ht="12.75" hidden="false" customHeight="false" outlineLevel="0" collapsed="false">
      <c r="D675" s="110"/>
    </row>
    <row r="676" customFormat="false" ht="12.75" hidden="false" customHeight="false" outlineLevel="0" collapsed="false">
      <c r="D676" s="110"/>
    </row>
    <row r="677" customFormat="false" ht="12.75" hidden="false" customHeight="false" outlineLevel="0" collapsed="false">
      <c r="D677" s="110"/>
    </row>
    <row r="678" customFormat="false" ht="12.75" hidden="false" customHeight="false" outlineLevel="0" collapsed="false">
      <c r="D678" s="110"/>
    </row>
    <row r="679" customFormat="false" ht="12.75" hidden="false" customHeight="false" outlineLevel="0" collapsed="false">
      <c r="D679" s="110"/>
    </row>
    <row r="680" customFormat="false" ht="12.75" hidden="false" customHeight="false" outlineLevel="0" collapsed="false">
      <c r="D680" s="110"/>
    </row>
    <row r="681" customFormat="false" ht="12.75" hidden="false" customHeight="false" outlineLevel="0" collapsed="false">
      <c r="D681" s="110"/>
    </row>
    <row r="682" customFormat="false" ht="12.75" hidden="false" customHeight="false" outlineLevel="0" collapsed="false">
      <c r="D682" s="110"/>
    </row>
    <row r="683" customFormat="false" ht="12.75" hidden="false" customHeight="false" outlineLevel="0" collapsed="false">
      <c r="D683" s="110"/>
    </row>
    <row r="684" customFormat="false" ht="12.75" hidden="false" customHeight="false" outlineLevel="0" collapsed="false">
      <c r="D684" s="110"/>
    </row>
    <row r="685" customFormat="false" ht="12.75" hidden="false" customHeight="false" outlineLevel="0" collapsed="false">
      <c r="D685" s="110"/>
    </row>
    <row r="686" customFormat="false" ht="12.75" hidden="false" customHeight="false" outlineLevel="0" collapsed="false">
      <c r="D686" s="110"/>
    </row>
    <row r="687" customFormat="false" ht="12.75" hidden="false" customHeight="false" outlineLevel="0" collapsed="false">
      <c r="D687" s="110"/>
    </row>
    <row r="688" customFormat="false" ht="12.75" hidden="false" customHeight="false" outlineLevel="0" collapsed="false">
      <c r="D688" s="110"/>
    </row>
    <row r="689" customFormat="false" ht="12.75" hidden="false" customHeight="false" outlineLevel="0" collapsed="false">
      <c r="D689" s="110"/>
    </row>
    <row r="690" customFormat="false" ht="12.75" hidden="false" customHeight="false" outlineLevel="0" collapsed="false">
      <c r="D690" s="110"/>
    </row>
    <row r="691" customFormat="false" ht="12.75" hidden="false" customHeight="false" outlineLevel="0" collapsed="false">
      <c r="D691" s="110"/>
    </row>
    <row r="692" customFormat="false" ht="12.75" hidden="false" customHeight="false" outlineLevel="0" collapsed="false">
      <c r="D692" s="110"/>
    </row>
    <row r="693" customFormat="false" ht="12.75" hidden="false" customHeight="false" outlineLevel="0" collapsed="false">
      <c r="D693" s="110"/>
    </row>
    <row r="694" customFormat="false" ht="12.75" hidden="false" customHeight="false" outlineLevel="0" collapsed="false">
      <c r="D694" s="110"/>
    </row>
    <row r="695" customFormat="false" ht="12.75" hidden="false" customHeight="false" outlineLevel="0" collapsed="false">
      <c r="D695" s="110"/>
    </row>
    <row r="696" customFormat="false" ht="12.75" hidden="false" customHeight="false" outlineLevel="0" collapsed="false">
      <c r="D696" s="110"/>
    </row>
    <row r="697" customFormat="false" ht="12.75" hidden="false" customHeight="false" outlineLevel="0" collapsed="false">
      <c r="D697" s="110"/>
    </row>
    <row r="698" customFormat="false" ht="12.75" hidden="false" customHeight="false" outlineLevel="0" collapsed="false">
      <c r="D698" s="110"/>
    </row>
    <row r="699" customFormat="false" ht="12.75" hidden="false" customHeight="false" outlineLevel="0" collapsed="false">
      <c r="D699" s="110"/>
    </row>
    <row r="700" customFormat="false" ht="12.75" hidden="false" customHeight="false" outlineLevel="0" collapsed="false">
      <c r="D700" s="110"/>
    </row>
    <row r="701" customFormat="false" ht="12.75" hidden="false" customHeight="false" outlineLevel="0" collapsed="false">
      <c r="D701" s="110"/>
    </row>
    <row r="702" customFormat="false" ht="12.75" hidden="false" customHeight="false" outlineLevel="0" collapsed="false">
      <c r="D702" s="110"/>
    </row>
    <row r="703" customFormat="false" ht="12.75" hidden="false" customHeight="false" outlineLevel="0" collapsed="false">
      <c r="D703" s="110"/>
    </row>
    <row r="704" customFormat="false" ht="12.75" hidden="false" customHeight="false" outlineLevel="0" collapsed="false">
      <c r="D704" s="110"/>
    </row>
    <row r="705" customFormat="false" ht="12.75" hidden="false" customHeight="false" outlineLevel="0" collapsed="false">
      <c r="D705" s="110"/>
    </row>
    <row r="706" customFormat="false" ht="12.75" hidden="false" customHeight="false" outlineLevel="0" collapsed="false">
      <c r="D706" s="110"/>
    </row>
    <row r="707" customFormat="false" ht="12.75" hidden="false" customHeight="false" outlineLevel="0" collapsed="false">
      <c r="D707" s="110"/>
    </row>
    <row r="708" customFormat="false" ht="12.75" hidden="false" customHeight="false" outlineLevel="0" collapsed="false">
      <c r="D708" s="110"/>
    </row>
    <row r="709" customFormat="false" ht="12.75" hidden="false" customHeight="false" outlineLevel="0" collapsed="false">
      <c r="D709" s="110"/>
    </row>
    <row r="710" customFormat="false" ht="12.75" hidden="false" customHeight="false" outlineLevel="0" collapsed="false">
      <c r="D710" s="110"/>
    </row>
    <row r="711" customFormat="false" ht="12.75" hidden="false" customHeight="false" outlineLevel="0" collapsed="false">
      <c r="D711" s="110"/>
    </row>
    <row r="712" customFormat="false" ht="12.75" hidden="false" customHeight="false" outlineLevel="0" collapsed="false">
      <c r="D712" s="110"/>
    </row>
    <row r="713" customFormat="false" ht="12.75" hidden="false" customHeight="false" outlineLevel="0" collapsed="false">
      <c r="D713" s="110"/>
    </row>
    <row r="714" customFormat="false" ht="12.75" hidden="false" customHeight="false" outlineLevel="0" collapsed="false">
      <c r="D714" s="110"/>
    </row>
    <row r="715" customFormat="false" ht="12.75" hidden="false" customHeight="false" outlineLevel="0" collapsed="false">
      <c r="D715" s="110"/>
    </row>
    <row r="716" customFormat="false" ht="12.75" hidden="false" customHeight="false" outlineLevel="0" collapsed="false">
      <c r="D716" s="110"/>
    </row>
    <row r="717" customFormat="false" ht="12.75" hidden="false" customHeight="false" outlineLevel="0" collapsed="false">
      <c r="D717" s="110"/>
    </row>
    <row r="718" customFormat="false" ht="12.75" hidden="false" customHeight="false" outlineLevel="0" collapsed="false">
      <c r="D718" s="110"/>
    </row>
    <row r="719" customFormat="false" ht="12.75" hidden="false" customHeight="false" outlineLevel="0" collapsed="false">
      <c r="D719" s="110"/>
    </row>
    <row r="720" customFormat="false" ht="12.75" hidden="false" customHeight="false" outlineLevel="0" collapsed="false">
      <c r="D720" s="110"/>
    </row>
    <row r="721" customFormat="false" ht="12.75" hidden="false" customHeight="false" outlineLevel="0" collapsed="false">
      <c r="D721" s="110"/>
    </row>
    <row r="722" customFormat="false" ht="12.75" hidden="false" customHeight="false" outlineLevel="0" collapsed="false">
      <c r="D722" s="110"/>
    </row>
    <row r="723" customFormat="false" ht="12.75" hidden="false" customHeight="false" outlineLevel="0" collapsed="false">
      <c r="D723" s="110"/>
    </row>
    <row r="724" customFormat="false" ht="12.75" hidden="false" customHeight="false" outlineLevel="0" collapsed="false">
      <c r="D724" s="110"/>
    </row>
    <row r="725" customFormat="false" ht="12.75" hidden="false" customHeight="false" outlineLevel="0" collapsed="false">
      <c r="D725" s="110"/>
    </row>
    <row r="726" customFormat="false" ht="12.75" hidden="false" customHeight="false" outlineLevel="0" collapsed="false">
      <c r="D726" s="110"/>
    </row>
    <row r="727" customFormat="false" ht="12.75" hidden="false" customHeight="false" outlineLevel="0" collapsed="false">
      <c r="D727" s="110"/>
    </row>
    <row r="728" customFormat="false" ht="12.75" hidden="false" customHeight="false" outlineLevel="0" collapsed="false">
      <c r="D728" s="110"/>
    </row>
    <row r="729" customFormat="false" ht="12.75" hidden="false" customHeight="false" outlineLevel="0" collapsed="false">
      <c r="D729" s="110"/>
    </row>
    <row r="730" customFormat="false" ht="12.75" hidden="false" customHeight="false" outlineLevel="0" collapsed="false">
      <c r="D730" s="110"/>
    </row>
    <row r="731" customFormat="false" ht="12.75" hidden="false" customHeight="false" outlineLevel="0" collapsed="false">
      <c r="D731" s="110"/>
    </row>
    <row r="732" customFormat="false" ht="12.75" hidden="false" customHeight="false" outlineLevel="0" collapsed="false">
      <c r="D732" s="110"/>
    </row>
    <row r="733" customFormat="false" ht="12.75" hidden="false" customHeight="false" outlineLevel="0" collapsed="false">
      <c r="D733" s="110"/>
    </row>
    <row r="734" customFormat="false" ht="12.75" hidden="false" customHeight="false" outlineLevel="0" collapsed="false">
      <c r="D734" s="110"/>
    </row>
    <row r="735" customFormat="false" ht="12.75" hidden="false" customHeight="false" outlineLevel="0" collapsed="false">
      <c r="D735" s="110"/>
    </row>
    <row r="736" customFormat="false" ht="12.75" hidden="false" customHeight="false" outlineLevel="0" collapsed="false">
      <c r="D736" s="110"/>
    </row>
    <row r="737" customFormat="false" ht="12.75" hidden="false" customHeight="false" outlineLevel="0" collapsed="false">
      <c r="D737" s="110"/>
    </row>
    <row r="738" customFormat="false" ht="12.75" hidden="false" customHeight="false" outlineLevel="0" collapsed="false">
      <c r="D738" s="110"/>
    </row>
    <row r="739" customFormat="false" ht="12.75" hidden="false" customHeight="false" outlineLevel="0" collapsed="false">
      <c r="D739" s="110"/>
    </row>
    <row r="740" customFormat="false" ht="12.75" hidden="false" customHeight="false" outlineLevel="0" collapsed="false">
      <c r="D740" s="110"/>
    </row>
    <row r="741" customFormat="false" ht="12.75" hidden="false" customHeight="false" outlineLevel="0" collapsed="false">
      <c r="D741" s="110"/>
    </row>
    <row r="742" customFormat="false" ht="12.75" hidden="false" customHeight="false" outlineLevel="0" collapsed="false">
      <c r="D742" s="110"/>
    </row>
    <row r="743" customFormat="false" ht="12.75" hidden="false" customHeight="false" outlineLevel="0" collapsed="false">
      <c r="D743" s="110"/>
    </row>
    <row r="744" customFormat="false" ht="12.75" hidden="false" customHeight="false" outlineLevel="0" collapsed="false">
      <c r="D744" s="110"/>
    </row>
    <row r="745" customFormat="false" ht="12.75" hidden="false" customHeight="false" outlineLevel="0" collapsed="false">
      <c r="D745" s="110"/>
    </row>
    <row r="746" customFormat="false" ht="12.75" hidden="false" customHeight="false" outlineLevel="0" collapsed="false">
      <c r="D746" s="110"/>
    </row>
    <row r="747" customFormat="false" ht="12.75" hidden="false" customHeight="false" outlineLevel="0" collapsed="false">
      <c r="D747" s="110"/>
    </row>
    <row r="748" customFormat="false" ht="12.75" hidden="false" customHeight="false" outlineLevel="0" collapsed="false">
      <c r="D748" s="110"/>
    </row>
    <row r="749" customFormat="false" ht="12.75" hidden="false" customHeight="false" outlineLevel="0" collapsed="false">
      <c r="D749" s="110"/>
    </row>
    <row r="750" customFormat="false" ht="12.75" hidden="false" customHeight="false" outlineLevel="0" collapsed="false">
      <c r="D750" s="110"/>
    </row>
    <row r="751" customFormat="false" ht="12.75" hidden="false" customHeight="false" outlineLevel="0" collapsed="false">
      <c r="D751" s="110"/>
    </row>
    <row r="752" customFormat="false" ht="12.75" hidden="false" customHeight="false" outlineLevel="0" collapsed="false">
      <c r="D752" s="110"/>
    </row>
    <row r="753" customFormat="false" ht="12.75" hidden="false" customHeight="false" outlineLevel="0" collapsed="false">
      <c r="D753" s="110"/>
    </row>
    <row r="754" customFormat="false" ht="12.75" hidden="false" customHeight="false" outlineLevel="0" collapsed="false">
      <c r="D754" s="110"/>
    </row>
    <row r="755" customFormat="false" ht="12.75" hidden="false" customHeight="false" outlineLevel="0" collapsed="false">
      <c r="D755" s="110"/>
    </row>
    <row r="756" customFormat="false" ht="12.75" hidden="false" customHeight="false" outlineLevel="0" collapsed="false">
      <c r="D756" s="110"/>
    </row>
    <row r="757" customFormat="false" ht="12.75" hidden="false" customHeight="false" outlineLevel="0" collapsed="false">
      <c r="D757" s="110"/>
    </row>
    <row r="758" customFormat="false" ht="12.75" hidden="false" customHeight="false" outlineLevel="0" collapsed="false">
      <c r="D758" s="110"/>
    </row>
    <row r="759" customFormat="false" ht="12.75" hidden="false" customHeight="false" outlineLevel="0" collapsed="false">
      <c r="D759" s="110"/>
    </row>
    <row r="760" customFormat="false" ht="12.75" hidden="false" customHeight="false" outlineLevel="0" collapsed="false">
      <c r="D760" s="110"/>
    </row>
    <row r="761" customFormat="false" ht="12.75" hidden="false" customHeight="false" outlineLevel="0" collapsed="false">
      <c r="D761" s="110"/>
    </row>
    <row r="762" customFormat="false" ht="12.75" hidden="false" customHeight="false" outlineLevel="0" collapsed="false">
      <c r="D762" s="110"/>
    </row>
    <row r="763" customFormat="false" ht="12.75" hidden="false" customHeight="false" outlineLevel="0" collapsed="false">
      <c r="D763" s="110"/>
    </row>
    <row r="764" customFormat="false" ht="12.75" hidden="false" customHeight="false" outlineLevel="0" collapsed="false">
      <c r="D764" s="110"/>
    </row>
    <row r="765" customFormat="false" ht="12.75" hidden="false" customHeight="false" outlineLevel="0" collapsed="false">
      <c r="D765" s="110"/>
    </row>
    <row r="766" customFormat="false" ht="12.75" hidden="false" customHeight="false" outlineLevel="0" collapsed="false">
      <c r="D766" s="110"/>
    </row>
    <row r="767" customFormat="false" ht="12.75" hidden="false" customHeight="false" outlineLevel="0" collapsed="false">
      <c r="D767" s="110"/>
    </row>
    <row r="768" customFormat="false" ht="12.75" hidden="false" customHeight="false" outlineLevel="0" collapsed="false">
      <c r="D768" s="110"/>
    </row>
    <row r="769" customFormat="false" ht="12.75" hidden="false" customHeight="false" outlineLevel="0" collapsed="false">
      <c r="D769" s="110"/>
    </row>
    <row r="770" customFormat="false" ht="12.75" hidden="false" customHeight="false" outlineLevel="0" collapsed="false">
      <c r="D770" s="110"/>
    </row>
    <row r="771" customFormat="false" ht="12.75" hidden="false" customHeight="false" outlineLevel="0" collapsed="false">
      <c r="D771" s="110"/>
    </row>
    <row r="772" customFormat="false" ht="12.75" hidden="false" customHeight="false" outlineLevel="0" collapsed="false">
      <c r="D772" s="110"/>
    </row>
    <row r="773" customFormat="false" ht="12.75" hidden="false" customHeight="false" outlineLevel="0" collapsed="false">
      <c r="D773" s="110"/>
    </row>
    <row r="774" customFormat="false" ht="12.75" hidden="false" customHeight="false" outlineLevel="0" collapsed="false">
      <c r="D774" s="110"/>
    </row>
    <row r="775" customFormat="false" ht="12.75" hidden="false" customHeight="false" outlineLevel="0" collapsed="false">
      <c r="D775" s="110"/>
    </row>
    <row r="776" customFormat="false" ht="12.75" hidden="false" customHeight="false" outlineLevel="0" collapsed="false">
      <c r="D776" s="110"/>
    </row>
    <row r="777" customFormat="false" ht="12.75" hidden="false" customHeight="false" outlineLevel="0" collapsed="false">
      <c r="D777" s="110"/>
    </row>
    <row r="778" customFormat="false" ht="12.75" hidden="false" customHeight="false" outlineLevel="0" collapsed="false">
      <c r="D778" s="110"/>
    </row>
    <row r="779" customFormat="false" ht="12.75" hidden="false" customHeight="false" outlineLevel="0" collapsed="false">
      <c r="D779" s="110"/>
    </row>
    <row r="780" customFormat="false" ht="12.75" hidden="false" customHeight="false" outlineLevel="0" collapsed="false">
      <c r="D780" s="110"/>
    </row>
    <row r="781" customFormat="false" ht="12.75" hidden="false" customHeight="false" outlineLevel="0" collapsed="false">
      <c r="D781" s="110"/>
    </row>
    <row r="782" customFormat="false" ht="12.75" hidden="false" customHeight="false" outlineLevel="0" collapsed="false">
      <c r="D782" s="110"/>
    </row>
    <row r="783" customFormat="false" ht="12.75" hidden="false" customHeight="false" outlineLevel="0" collapsed="false">
      <c r="D783" s="110"/>
    </row>
    <row r="784" customFormat="false" ht="12.75" hidden="false" customHeight="false" outlineLevel="0" collapsed="false">
      <c r="D784" s="110"/>
    </row>
    <row r="785" customFormat="false" ht="12.75" hidden="false" customHeight="false" outlineLevel="0" collapsed="false">
      <c r="D785" s="110"/>
    </row>
    <row r="786" customFormat="false" ht="12.75" hidden="false" customHeight="false" outlineLevel="0" collapsed="false">
      <c r="D786" s="110"/>
    </row>
    <row r="787" customFormat="false" ht="12.75" hidden="false" customHeight="false" outlineLevel="0" collapsed="false">
      <c r="D787" s="110"/>
    </row>
    <row r="788" customFormat="false" ht="12.75" hidden="false" customHeight="false" outlineLevel="0" collapsed="false">
      <c r="D788" s="110"/>
    </row>
    <row r="789" customFormat="false" ht="12.75" hidden="false" customHeight="false" outlineLevel="0" collapsed="false">
      <c r="D789" s="110"/>
    </row>
    <row r="790" customFormat="false" ht="12.75" hidden="false" customHeight="false" outlineLevel="0" collapsed="false">
      <c r="D790" s="110"/>
    </row>
    <row r="791" customFormat="false" ht="12.75" hidden="false" customHeight="false" outlineLevel="0" collapsed="false">
      <c r="D791" s="110"/>
    </row>
    <row r="792" customFormat="false" ht="12.75" hidden="false" customHeight="false" outlineLevel="0" collapsed="false">
      <c r="D792" s="110"/>
    </row>
    <row r="793" customFormat="false" ht="12.75" hidden="false" customHeight="false" outlineLevel="0" collapsed="false">
      <c r="D793" s="110"/>
    </row>
    <row r="794" customFormat="false" ht="12.75" hidden="false" customHeight="false" outlineLevel="0" collapsed="false">
      <c r="D794" s="110"/>
    </row>
    <row r="795" customFormat="false" ht="12.75" hidden="false" customHeight="false" outlineLevel="0" collapsed="false">
      <c r="D795" s="110"/>
    </row>
    <row r="796" customFormat="false" ht="12.75" hidden="false" customHeight="false" outlineLevel="0" collapsed="false">
      <c r="D796" s="110"/>
    </row>
    <row r="797" customFormat="false" ht="12.75" hidden="false" customHeight="false" outlineLevel="0" collapsed="false">
      <c r="D797" s="110"/>
    </row>
    <row r="798" customFormat="false" ht="12.75" hidden="false" customHeight="false" outlineLevel="0" collapsed="false">
      <c r="D798" s="110"/>
    </row>
    <row r="799" customFormat="false" ht="12.75" hidden="false" customHeight="false" outlineLevel="0" collapsed="false">
      <c r="D799" s="110"/>
    </row>
    <row r="800" customFormat="false" ht="12.75" hidden="false" customHeight="false" outlineLevel="0" collapsed="false">
      <c r="D800" s="110"/>
    </row>
    <row r="801" customFormat="false" ht="12.75" hidden="false" customHeight="false" outlineLevel="0" collapsed="false">
      <c r="D801" s="110"/>
    </row>
    <row r="802" customFormat="false" ht="12.75" hidden="false" customHeight="false" outlineLevel="0" collapsed="false">
      <c r="D802" s="110"/>
    </row>
    <row r="803" customFormat="false" ht="12.75" hidden="false" customHeight="false" outlineLevel="0" collapsed="false">
      <c r="D803" s="110"/>
    </row>
    <row r="804" customFormat="false" ht="12.75" hidden="false" customHeight="false" outlineLevel="0" collapsed="false">
      <c r="D804" s="110"/>
    </row>
    <row r="805" customFormat="false" ht="12.75" hidden="false" customHeight="false" outlineLevel="0" collapsed="false">
      <c r="D805" s="110"/>
    </row>
    <row r="806" customFormat="false" ht="12.75" hidden="false" customHeight="false" outlineLevel="0" collapsed="false">
      <c r="D806" s="110"/>
    </row>
    <row r="807" customFormat="false" ht="12.75" hidden="false" customHeight="false" outlineLevel="0" collapsed="false">
      <c r="D807" s="110"/>
    </row>
    <row r="808" customFormat="false" ht="12.75" hidden="false" customHeight="false" outlineLevel="0" collapsed="false">
      <c r="D808" s="110"/>
    </row>
    <row r="809" customFormat="false" ht="12.75" hidden="false" customHeight="false" outlineLevel="0" collapsed="false">
      <c r="D809" s="110"/>
    </row>
    <row r="810" customFormat="false" ht="12.75" hidden="false" customHeight="false" outlineLevel="0" collapsed="false">
      <c r="D810" s="110"/>
    </row>
    <row r="811" customFormat="false" ht="12.75" hidden="false" customHeight="false" outlineLevel="0" collapsed="false">
      <c r="D811" s="110"/>
    </row>
    <row r="812" customFormat="false" ht="12.75" hidden="false" customHeight="false" outlineLevel="0" collapsed="false">
      <c r="D812" s="110"/>
    </row>
    <row r="813" customFormat="false" ht="12.75" hidden="false" customHeight="false" outlineLevel="0" collapsed="false">
      <c r="D813" s="110"/>
    </row>
    <row r="814" customFormat="false" ht="12.75" hidden="false" customHeight="false" outlineLevel="0" collapsed="false">
      <c r="D814" s="110"/>
    </row>
    <row r="815" customFormat="false" ht="12.75" hidden="false" customHeight="false" outlineLevel="0" collapsed="false">
      <c r="D815" s="110"/>
    </row>
    <row r="816" customFormat="false" ht="12.75" hidden="false" customHeight="false" outlineLevel="0" collapsed="false">
      <c r="D816" s="110"/>
    </row>
    <row r="817" customFormat="false" ht="12.75" hidden="false" customHeight="false" outlineLevel="0" collapsed="false">
      <c r="D817" s="110"/>
    </row>
    <row r="818" customFormat="false" ht="12.75" hidden="false" customHeight="false" outlineLevel="0" collapsed="false">
      <c r="D818" s="110"/>
    </row>
    <row r="819" customFormat="false" ht="12.75" hidden="false" customHeight="false" outlineLevel="0" collapsed="false">
      <c r="D819" s="110"/>
    </row>
    <row r="820" customFormat="false" ht="12.75" hidden="false" customHeight="false" outlineLevel="0" collapsed="false">
      <c r="D820" s="110"/>
    </row>
    <row r="821" customFormat="false" ht="12.75" hidden="false" customHeight="false" outlineLevel="0" collapsed="false">
      <c r="D821" s="110"/>
    </row>
    <row r="822" customFormat="false" ht="12.75" hidden="false" customHeight="false" outlineLevel="0" collapsed="false">
      <c r="D822" s="110"/>
    </row>
    <row r="823" customFormat="false" ht="12.75" hidden="false" customHeight="false" outlineLevel="0" collapsed="false">
      <c r="D823" s="110"/>
    </row>
    <row r="824" customFormat="false" ht="12.75" hidden="false" customHeight="false" outlineLevel="0" collapsed="false">
      <c r="D824" s="110"/>
    </row>
    <row r="825" customFormat="false" ht="12.75" hidden="false" customHeight="false" outlineLevel="0" collapsed="false">
      <c r="D825" s="110"/>
    </row>
    <row r="826" customFormat="false" ht="12.75" hidden="false" customHeight="false" outlineLevel="0" collapsed="false">
      <c r="D826" s="110"/>
    </row>
    <row r="827" customFormat="false" ht="12.75" hidden="false" customHeight="false" outlineLevel="0" collapsed="false">
      <c r="D827" s="110"/>
    </row>
    <row r="828" customFormat="false" ht="12.75" hidden="false" customHeight="false" outlineLevel="0" collapsed="false">
      <c r="D828" s="110"/>
    </row>
    <row r="829" customFormat="false" ht="12.75" hidden="false" customHeight="false" outlineLevel="0" collapsed="false">
      <c r="D829" s="110"/>
    </row>
    <row r="830" customFormat="false" ht="12.75" hidden="false" customHeight="false" outlineLevel="0" collapsed="false">
      <c r="D830" s="110"/>
    </row>
    <row r="831" customFormat="false" ht="12.75" hidden="false" customHeight="false" outlineLevel="0" collapsed="false">
      <c r="D831" s="110"/>
    </row>
    <row r="832" customFormat="false" ht="12.75" hidden="false" customHeight="false" outlineLevel="0" collapsed="false">
      <c r="D832" s="110"/>
    </row>
    <row r="833" customFormat="false" ht="12.75" hidden="false" customHeight="false" outlineLevel="0" collapsed="false">
      <c r="D833" s="110"/>
    </row>
    <row r="834" customFormat="false" ht="12.75" hidden="false" customHeight="false" outlineLevel="0" collapsed="false">
      <c r="D834" s="110"/>
    </row>
    <row r="835" customFormat="false" ht="12.75" hidden="false" customHeight="false" outlineLevel="0" collapsed="false">
      <c r="D835" s="110"/>
    </row>
    <row r="836" customFormat="false" ht="12.75" hidden="false" customHeight="false" outlineLevel="0" collapsed="false">
      <c r="D836" s="110"/>
    </row>
    <row r="837" customFormat="false" ht="12.75" hidden="false" customHeight="false" outlineLevel="0" collapsed="false">
      <c r="D837" s="110"/>
    </row>
    <row r="838" customFormat="false" ht="12.75" hidden="false" customHeight="false" outlineLevel="0" collapsed="false">
      <c r="D838" s="110"/>
    </row>
    <row r="839" customFormat="false" ht="12.75" hidden="false" customHeight="false" outlineLevel="0" collapsed="false">
      <c r="D839" s="110"/>
    </row>
    <row r="840" customFormat="false" ht="12.75" hidden="false" customHeight="false" outlineLevel="0" collapsed="false">
      <c r="D840" s="110"/>
    </row>
    <row r="841" customFormat="false" ht="12.75" hidden="false" customHeight="false" outlineLevel="0" collapsed="false">
      <c r="D841" s="110"/>
    </row>
    <row r="842" customFormat="false" ht="12.75" hidden="false" customHeight="false" outlineLevel="0" collapsed="false">
      <c r="D842" s="110"/>
    </row>
    <row r="843" customFormat="false" ht="12.75" hidden="false" customHeight="false" outlineLevel="0" collapsed="false">
      <c r="D843" s="110"/>
    </row>
    <row r="844" customFormat="false" ht="12.75" hidden="false" customHeight="false" outlineLevel="0" collapsed="false">
      <c r="D844" s="110"/>
    </row>
    <row r="845" customFormat="false" ht="12.75" hidden="false" customHeight="false" outlineLevel="0" collapsed="false">
      <c r="D845" s="110"/>
    </row>
    <row r="846" customFormat="false" ht="12.75" hidden="false" customHeight="false" outlineLevel="0" collapsed="false">
      <c r="D846" s="110"/>
    </row>
    <row r="847" customFormat="false" ht="12.75" hidden="false" customHeight="false" outlineLevel="0" collapsed="false">
      <c r="D847" s="110"/>
    </row>
    <row r="848" customFormat="false" ht="12.75" hidden="false" customHeight="false" outlineLevel="0" collapsed="false">
      <c r="D848" s="110"/>
    </row>
    <row r="849" customFormat="false" ht="12.75" hidden="false" customHeight="false" outlineLevel="0" collapsed="false">
      <c r="D849" s="110"/>
    </row>
    <row r="850" customFormat="false" ht="12.75" hidden="false" customHeight="false" outlineLevel="0" collapsed="false">
      <c r="D850" s="110"/>
    </row>
    <row r="851" customFormat="false" ht="12.75" hidden="false" customHeight="false" outlineLevel="0" collapsed="false">
      <c r="D851" s="110"/>
    </row>
    <row r="852" customFormat="false" ht="12.75" hidden="false" customHeight="false" outlineLevel="0" collapsed="false">
      <c r="D852" s="110"/>
    </row>
    <row r="853" customFormat="false" ht="12.75" hidden="false" customHeight="false" outlineLevel="0" collapsed="false">
      <c r="D853" s="110"/>
    </row>
    <row r="854" customFormat="false" ht="12.75" hidden="false" customHeight="false" outlineLevel="0" collapsed="false">
      <c r="D854" s="110"/>
    </row>
    <row r="855" customFormat="false" ht="12.75" hidden="false" customHeight="false" outlineLevel="0" collapsed="false">
      <c r="D855" s="110"/>
    </row>
    <row r="856" customFormat="false" ht="12.75" hidden="false" customHeight="false" outlineLevel="0" collapsed="false">
      <c r="D856" s="110"/>
    </row>
    <row r="857" customFormat="false" ht="12.75" hidden="false" customHeight="false" outlineLevel="0" collapsed="false">
      <c r="D857" s="110"/>
    </row>
    <row r="858" customFormat="false" ht="12.75" hidden="false" customHeight="false" outlineLevel="0" collapsed="false">
      <c r="D858" s="110"/>
    </row>
    <row r="859" customFormat="false" ht="12.75" hidden="false" customHeight="false" outlineLevel="0" collapsed="false">
      <c r="D859" s="110"/>
    </row>
    <row r="860" customFormat="false" ht="12.75" hidden="false" customHeight="false" outlineLevel="0" collapsed="false">
      <c r="D860" s="110"/>
    </row>
    <row r="861" customFormat="false" ht="12.75" hidden="false" customHeight="false" outlineLevel="0" collapsed="false">
      <c r="D861" s="110"/>
    </row>
    <row r="862" customFormat="false" ht="12.75" hidden="false" customHeight="false" outlineLevel="0" collapsed="false">
      <c r="D862" s="110"/>
    </row>
    <row r="863" customFormat="false" ht="12.75" hidden="false" customHeight="false" outlineLevel="0" collapsed="false">
      <c r="D863" s="110"/>
    </row>
    <row r="864" customFormat="false" ht="12.75" hidden="false" customHeight="false" outlineLevel="0" collapsed="false">
      <c r="D864" s="110"/>
    </row>
    <row r="865" customFormat="false" ht="12.75" hidden="false" customHeight="false" outlineLevel="0" collapsed="false">
      <c r="D865" s="110"/>
    </row>
    <row r="866" customFormat="false" ht="12.75" hidden="false" customHeight="false" outlineLevel="0" collapsed="false">
      <c r="D866" s="110"/>
    </row>
    <row r="867" customFormat="false" ht="12.75" hidden="false" customHeight="false" outlineLevel="0" collapsed="false">
      <c r="D867" s="110"/>
    </row>
    <row r="868" customFormat="false" ht="12.75" hidden="false" customHeight="false" outlineLevel="0" collapsed="false">
      <c r="D868" s="110"/>
    </row>
    <row r="869" customFormat="false" ht="12.75" hidden="false" customHeight="false" outlineLevel="0" collapsed="false">
      <c r="D869" s="110"/>
    </row>
    <row r="870" customFormat="false" ht="12.75" hidden="false" customHeight="false" outlineLevel="0" collapsed="false">
      <c r="D870" s="110"/>
    </row>
    <row r="871" customFormat="false" ht="12.75" hidden="false" customHeight="false" outlineLevel="0" collapsed="false">
      <c r="D871" s="110"/>
    </row>
    <row r="872" customFormat="false" ht="12.75" hidden="false" customHeight="false" outlineLevel="0" collapsed="false">
      <c r="D872" s="110"/>
    </row>
    <row r="873" customFormat="false" ht="12.75" hidden="false" customHeight="false" outlineLevel="0" collapsed="false">
      <c r="D873" s="110"/>
    </row>
    <row r="874" customFormat="false" ht="12.75" hidden="false" customHeight="false" outlineLevel="0" collapsed="false">
      <c r="D874" s="110"/>
    </row>
    <row r="875" customFormat="false" ht="12.75" hidden="false" customHeight="false" outlineLevel="0" collapsed="false">
      <c r="D875" s="110"/>
    </row>
    <row r="876" customFormat="false" ht="12.75" hidden="false" customHeight="false" outlineLevel="0" collapsed="false">
      <c r="D876" s="110"/>
    </row>
    <row r="877" customFormat="false" ht="12.75" hidden="false" customHeight="false" outlineLevel="0" collapsed="false">
      <c r="D877" s="110"/>
    </row>
    <row r="878" customFormat="false" ht="12.75" hidden="false" customHeight="false" outlineLevel="0" collapsed="false">
      <c r="D878" s="110"/>
    </row>
    <row r="879" customFormat="false" ht="12.75" hidden="false" customHeight="false" outlineLevel="0" collapsed="false">
      <c r="D879" s="110"/>
    </row>
    <row r="880" customFormat="false" ht="12.75" hidden="false" customHeight="false" outlineLevel="0" collapsed="false">
      <c r="D880" s="110"/>
    </row>
    <row r="881" customFormat="false" ht="12.75" hidden="false" customHeight="false" outlineLevel="0" collapsed="false">
      <c r="D881" s="110"/>
    </row>
    <row r="882" customFormat="false" ht="12.75" hidden="false" customHeight="false" outlineLevel="0" collapsed="false">
      <c r="D882" s="110"/>
    </row>
    <row r="883" customFormat="false" ht="12.75" hidden="false" customHeight="false" outlineLevel="0" collapsed="false">
      <c r="D883" s="110"/>
    </row>
    <row r="884" customFormat="false" ht="12.75" hidden="false" customHeight="false" outlineLevel="0" collapsed="false">
      <c r="D884" s="110"/>
    </row>
    <row r="885" customFormat="false" ht="12.75" hidden="false" customHeight="false" outlineLevel="0" collapsed="false">
      <c r="D885" s="110"/>
    </row>
    <row r="886" customFormat="false" ht="12.75" hidden="false" customHeight="false" outlineLevel="0" collapsed="false">
      <c r="D886" s="110"/>
    </row>
    <row r="887" customFormat="false" ht="12.75" hidden="false" customHeight="false" outlineLevel="0" collapsed="false">
      <c r="D887" s="110"/>
    </row>
    <row r="888" customFormat="false" ht="12.75" hidden="false" customHeight="false" outlineLevel="0" collapsed="false">
      <c r="D888" s="110"/>
    </row>
    <row r="889" customFormat="false" ht="12.75" hidden="false" customHeight="false" outlineLevel="0" collapsed="false">
      <c r="D889" s="110"/>
    </row>
    <row r="890" customFormat="false" ht="12.75" hidden="false" customHeight="false" outlineLevel="0" collapsed="false">
      <c r="D890" s="110"/>
    </row>
    <row r="891" customFormat="false" ht="12.75" hidden="false" customHeight="false" outlineLevel="0" collapsed="false">
      <c r="D891" s="110"/>
    </row>
    <row r="892" customFormat="false" ht="12.75" hidden="false" customHeight="false" outlineLevel="0" collapsed="false">
      <c r="D892" s="110"/>
    </row>
    <row r="893" customFormat="false" ht="12.75" hidden="false" customHeight="false" outlineLevel="0" collapsed="false">
      <c r="D893" s="110"/>
    </row>
    <row r="894" customFormat="false" ht="12.75" hidden="false" customHeight="false" outlineLevel="0" collapsed="false">
      <c r="D894" s="110"/>
    </row>
    <row r="895" customFormat="false" ht="12.75" hidden="false" customHeight="false" outlineLevel="0" collapsed="false">
      <c r="D895" s="110"/>
    </row>
    <row r="896" customFormat="false" ht="12.75" hidden="false" customHeight="false" outlineLevel="0" collapsed="false">
      <c r="D896" s="110"/>
    </row>
    <row r="897" customFormat="false" ht="12.75" hidden="false" customHeight="false" outlineLevel="0" collapsed="false">
      <c r="D897" s="110"/>
    </row>
    <row r="898" customFormat="false" ht="12.75" hidden="false" customHeight="false" outlineLevel="0" collapsed="false">
      <c r="D898" s="110"/>
    </row>
    <row r="899" customFormat="false" ht="12.75" hidden="false" customHeight="false" outlineLevel="0" collapsed="false">
      <c r="D899" s="110"/>
    </row>
    <row r="900" customFormat="false" ht="12.75" hidden="false" customHeight="false" outlineLevel="0" collapsed="false">
      <c r="D900" s="110"/>
    </row>
    <row r="901" customFormat="false" ht="12.75" hidden="false" customHeight="false" outlineLevel="0" collapsed="false">
      <c r="D901" s="110"/>
    </row>
    <row r="902" customFormat="false" ht="12.75" hidden="false" customHeight="false" outlineLevel="0" collapsed="false">
      <c r="D902" s="110"/>
    </row>
    <row r="903" customFormat="false" ht="12.75" hidden="false" customHeight="false" outlineLevel="0" collapsed="false">
      <c r="D903" s="110"/>
    </row>
    <row r="904" customFormat="false" ht="12.75" hidden="false" customHeight="false" outlineLevel="0" collapsed="false">
      <c r="D904" s="110"/>
    </row>
    <row r="905" customFormat="false" ht="12.75" hidden="false" customHeight="false" outlineLevel="0" collapsed="false">
      <c r="D905" s="110"/>
    </row>
    <row r="906" customFormat="false" ht="12.75" hidden="false" customHeight="false" outlineLevel="0" collapsed="false">
      <c r="D906" s="110"/>
    </row>
    <row r="907" customFormat="false" ht="12.75" hidden="false" customHeight="false" outlineLevel="0" collapsed="false">
      <c r="D907" s="110"/>
    </row>
    <row r="908" customFormat="false" ht="12.75" hidden="false" customHeight="false" outlineLevel="0" collapsed="false">
      <c r="D908" s="110"/>
    </row>
    <row r="909" customFormat="false" ht="12.75" hidden="false" customHeight="false" outlineLevel="0" collapsed="false">
      <c r="D909" s="110"/>
    </row>
    <row r="910" customFormat="false" ht="12.75" hidden="false" customHeight="false" outlineLevel="0" collapsed="false">
      <c r="D910" s="110"/>
    </row>
    <row r="911" customFormat="false" ht="12.75" hidden="false" customHeight="false" outlineLevel="0" collapsed="false">
      <c r="D911" s="110"/>
    </row>
    <row r="912" customFormat="false" ht="12.75" hidden="false" customHeight="false" outlineLevel="0" collapsed="false">
      <c r="D912" s="110"/>
    </row>
    <row r="913" customFormat="false" ht="12.75" hidden="false" customHeight="false" outlineLevel="0" collapsed="false">
      <c r="D913" s="110"/>
    </row>
    <row r="914" customFormat="false" ht="12.75" hidden="false" customHeight="false" outlineLevel="0" collapsed="false">
      <c r="D914" s="110"/>
    </row>
    <row r="915" customFormat="false" ht="12.75" hidden="false" customHeight="false" outlineLevel="0" collapsed="false">
      <c r="D915" s="110"/>
    </row>
    <row r="916" customFormat="false" ht="12.75" hidden="false" customHeight="false" outlineLevel="0" collapsed="false">
      <c r="D916" s="110"/>
    </row>
    <row r="917" customFormat="false" ht="12.75" hidden="false" customHeight="false" outlineLevel="0" collapsed="false">
      <c r="D917" s="110"/>
    </row>
    <row r="918" customFormat="false" ht="12.75" hidden="false" customHeight="false" outlineLevel="0" collapsed="false">
      <c r="D918" s="110"/>
    </row>
    <row r="919" customFormat="false" ht="12.75" hidden="false" customHeight="false" outlineLevel="0" collapsed="false">
      <c r="D919" s="110"/>
    </row>
    <row r="920" customFormat="false" ht="12.75" hidden="false" customHeight="false" outlineLevel="0" collapsed="false">
      <c r="D920" s="110"/>
    </row>
    <row r="921" customFormat="false" ht="12.75" hidden="false" customHeight="false" outlineLevel="0" collapsed="false">
      <c r="D921" s="110"/>
    </row>
    <row r="922" customFormat="false" ht="12.75" hidden="false" customHeight="false" outlineLevel="0" collapsed="false">
      <c r="D922" s="110"/>
    </row>
    <row r="923" customFormat="false" ht="12.75" hidden="false" customHeight="false" outlineLevel="0" collapsed="false">
      <c r="D923" s="110"/>
    </row>
    <row r="924" customFormat="false" ht="12.75" hidden="false" customHeight="false" outlineLevel="0" collapsed="false">
      <c r="D924" s="110"/>
    </row>
    <row r="925" customFormat="false" ht="12.75" hidden="false" customHeight="false" outlineLevel="0" collapsed="false">
      <c r="D925" s="110"/>
    </row>
    <row r="926" customFormat="false" ht="12.75" hidden="false" customHeight="false" outlineLevel="0" collapsed="false">
      <c r="D926" s="110"/>
    </row>
    <row r="927" customFormat="false" ht="12.75" hidden="false" customHeight="false" outlineLevel="0" collapsed="false">
      <c r="D927" s="110"/>
    </row>
    <row r="928" customFormat="false" ht="12.75" hidden="false" customHeight="false" outlineLevel="0" collapsed="false">
      <c r="D928" s="110"/>
    </row>
    <row r="929" customFormat="false" ht="12.75" hidden="false" customHeight="false" outlineLevel="0" collapsed="false">
      <c r="D929" s="110"/>
    </row>
    <row r="930" customFormat="false" ht="12.75" hidden="false" customHeight="false" outlineLevel="0" collapsed="false">
      <c r="D930" s="110"/>
    </row>
    <row r="931" customFormat="false" ht="12.75" hidden="false" customHeight="false" outlineLevel="0" collapsed="false">
      <c r="D931" s="110"/>
    </row>
    <row r="932" customFormat="false" ht="12.75" hidden="false" customHeight="false" outlineLevel="0" collapsed="false">
      <c r="D932" s="110"/>
    </row>
    <row r="933" customFormat="false" ht="12.75" hidden="false" customHeight="false" outlineLevel="0" collapsed="false">
      <c r="D933" s="110"/>
    </row>
    <row r="934" customFormat="false" ht="12.75" hidden="false" customHeight="false" outlineLevel="0" collapsed="false">
      <c r="D934" s="110"/>
    </row>
    <row r="935" customFormat="false" ht="12.75" hidden="false" customHeight="false" outlineLevel="0" collapsed="false">
      <c r="D935" s="110"/>
    </row>
    <row r="936" customFormat="false" ht="12.75" hidden="false" customHeight="false" outlineLevel="0" collapsed="false">
      <c r="D936" s="110"/>
    </row>
    <row r="937" customFormat="false" ht="12.75" hidden="false" customHeight="false" outlineLevel="0" collapsed="false">
      <c r="D937" s="110"/>
    </row>
    <row r="938" customFormat="false" ht="12.75" hidden="false" customHeight="false" outlineLevel="0" collapsed="false">
      <c r="D938" s="110"/>
    </row>
    <row r="939" customFormat="false" ht="12.75" hidden="false" customHeight="false" outlineLevel="0" collapsed="false">
      <c r="D939" s="110"/>
    </row>
    <row r="940" customFormat="false" ht="12.75" hidden="false" customHeight="false" outlineLevel="0" collapsed="false">
      <c r="D940" s="110"/>
    </row>
    <row r="941" customFormat="false" ht="12.75" hidden="false" customHeight="false" outlineLevel="0" collapsed="false">
      <c r="D941" s="110"/>
    </row>
    <row r="942" customFormat="false" ht="12.75" hidden="false" customHeight="false" outlineLevel="0" collapsed="false">
      <c r="D942" s="110"/>
    </row>
    <row r="943" customFormat="false" ht="12.75" hidden="false" customHeight="false" outlineLevel="0" collapsed="false">
      <c r="D943" s="110"/>
    </row>
    <row r="944" customFormat="false" ht="12.75" hidden="false" customHeight="false" outlineLevel="0" collapsed="false">
      <c r="D944" s="110"/>
    </row>
    <row r="945" customFormat="false" ht="12.75" hidden="false" customHeight="false" outlineLevel="0" collapsed="false">
      <c r="D945" s="110"/>
    </row>
    <row r="946" customFormat="false" ht="12.75" hidden="false" customHeight="false" outlineLevel="0" collapsed="false">
      <c r="D946" s="110"/>
    </row>
    <row r="947" customFormat="false" ht="12.75" hidden="false" customHeight="false" outlineLevel="0" collapsed="false">
      <c r="D947" s="110"/>
    </row>
    <row r="948" customFormat="false" ht="12.75" hidden="false" customHeight="false" outlineLevel="0" collapsed="false">
      <c r="D948" s="110"/>
    </row>
    <row r="949" customFormat="false" ht="12.75" hidden="false" customHeight="false" outlineLevel="0" collapsed="false">
      <c r="D949" s="110"/>
    </row>
    <row r="950" customFormat="false" ht="12.75" hidden="false" customHeight="false" outlineLevel="0" collapsed="false">
      <c r="D950" s="110"/>
    </row>
    <row r="951" customFormat="false" ht="12.75" hidden="false" customHeight="false" outlineLevel="0" collapsed="false">
      <c r="D951" s="110"/>
    </row>
    <row r="952" customFormat="false" ht="12.75" hidden="false" customHeight="false" outlineLevel="0" collapsed="false">
      <c r="D952" s="110"/>
    </row>
    <row r="953" customFormat="false" ht="12.75" hidden="false" customHeight="false" outlineLevel="0" collapsed="false">
      <c r="D953" s="110"/>
    </row>
    <row r="954" customFormat="false" ht="12.75" hidden="false" customHeight="false" outlineLevel="0" collapsed="false">
      <c r="D954" s="110"/>
    </row>
    <row r="955" customFormat="false" ht="12.75" hidden="false" customHeight="false" outlineLevel="0" collapsed="false">
      <c r="D955" s="110"/>
    </row>
    <row r="956" customFormat="false" ht="12.75" hidden="false" customHeight="false" outlineLevel="0" collapsed="false">
      <c r="D956" s="110"/>
    </row>
    <row r="957" customFormat="false" ht="12.75" hidden="false" customHeight="false" outlineLevel="0" collapsed="false">
      <c r="D957" s="110"/>
    </row>
    <row r="958" customFormat="false" ht="12.75" hidden="false" customHeight="false" outlineLevel="0" collapsed="false">
      <c r="D958" s="110"/>
    </row>
    <row r="959" customFormat="false" ht="12.75" hidden="false" customHeight="false" outlineLevel="0" collapsed="false">
      <c r="D959" s="110"/>
    </row>
    <row r="960" customFormat="false" ht="12.75" hidden="false" customHeight="false" outlineLevel="0" collapsed="false">
      <c r="D960" s="110"/>
    </row>
    <row r="961" customFormat="false" ht="12.75" hidden="false" customHeight="false" outlineLevel="0" collapsed="false">
      <c r="D961" s="110"/>
    </row>
    <row r="962" customFormat="false" ht="12.75" hidden="false" customHeight="false" outlineLevel="0" collapsed="false">
      <c r="D962" s="110"/>
    </row>
    <row r="963" customFormat="false" ht="12.75" hidden="false" customHeight="false" outlineLevel="0" collapsed="false">
      <c r="D963" s="110"/>
    </row>
    <row r="964" customFormat="false" ht="12.75" hidden="false" customHeight="false" outlineLevel="0" collapsed="false">
      <c r="D964" s="110"/>
    </row>
    <row r="965" customFormat="false" ht="12.75" hidden="false" customHeight="false" outlineLevel="0" collapsed="false">
      <c r="D965" s="110"/>
    </row>
    <row r="966" customFormat="false" ht="12.75" hidden="false" customHeight="false" outlineLevel="0" collapsed="false">
      <c r="D966" s="110"/>
    </row>
    <row r="967" customFormat="false" ht="12.75" hidden="false" customHeight="false" outlineLevel="0" collapsed="false">
      <c r="D967" s="110"/>
    </row>
    <row r="968" customFormat="false" ht="12.75" hidden="false" customHeight="false" outlineLevel="0" collapsed="false">
      <c r="D968" s="110"/>
    </row>
    <row r="969" customFormat="false" ht="12.75" hidden="false" customHeight="false" outlineLevel="0" collapsed="false">
      <c r="D969" s="110"/>
    </row>
    <row r="970" customFormat="false" ht="12.75" hidden="false" customHeight="false" outlineLevel="0" collapsed="false">
      <c r="D970" s="110"/>
    </row>
    <row r="971" customFormat="false" ht="12.75" hidden="false" customHeight="false" outlineLevel="0" collapsed="false">
      <c r="D971" s="110"/>
    </row>
    <row r="972" customFormat="false" ht="12.75" hidden="false" customHeight="false" outlineLevel="0" collapsed="false">
      <c r="D972" s="110"/>
    </row>
    <row r="973" customFormat="false" ht="12.75" hidden="false" customHeight="false" outlineLevel="0" collapsed="false">
      <c r="D973" s="110"/>
    </row>
    <row r="974" customFormat="false" ht="12.75" hidden="false" customHeight="false" outlineLevel="0" collapsed="false">
      <c r="D974" s="110"/>
    </row>
    <row r="975" customFormat="false" ht="12.75" hidden="false" customHeight="false" outlineLevel="0" collapsed="false">
      <c r="D975" s="110"/>
    </row>
    <row r="976" customFormat="false" ht="12.75" hidden="false" customHeight="false" outlineLevel="0" collapsed="false">
      <c r="D976" s="110"/>
    </row>
    <row r="977" customFormat="false" ht="12.75" hidden="false" customHeight="false" outlineLevel="0" collapsed="false">
      <c r="D977" s="110"/>
    </row>
    <row r="978" customFormat="false" ht="12.75" hidden="false" customHeight="false" outlineLevel="0" collapsed="false">
      <c r="D978" s="110"/>
    </row>
    <row r="979" customFormat="false" ht="12.75" hidden="false" customHeight="false" outlineLevel="0" collapsed="false">
      <c r="D979" s="110"/>
    </row>
    <row r="980" customFormat="false" ht="12.75" hidden="false" customHeight="false" outlineLevel="0" collapsed="false">
      <c r="D980" s="110"/>
    </row>
    <row r="981" customFormat="false" ht="12.75" hidden="false" customHeight="false" outlineLevel="0" collapsed="false">
      <c r="D981" s="110"/>
    </row>
    <row r="982" customFormat="false" ht="12.75" hidden="false" customHeight="false" outlineLevel="0" collapsed="false">
      <c r="D982" s="110"/>
    </row>
    <row r="983" customFormat="false" ht="12.75" hidden="false" customHeight="false" outlineLevel="0" collapsed="false">
      <c r="D983" s="110"/>
    </row>
    <row r="984" customFormat="false" ht="12.75" hidden="false" customHeight="false" outlineLevel="0" collapsed="false">
      <c r="D984" s="110"/>
    </row>
    <row r="985" customFormat="false" ht="12.75" hidden="false" customHeight="false" outlineLevel="0" collapsed="false">
      <c r="D985" s="110"/>
    </row>
    <row r="986" customFormat="false" ht="12.75" hidden="false" customHeight="false" outlineLevel="0" collapsed="false">
      <c r="D986" s="110"/>
    </row>
    <row r="987" customFormat="false" ht="12.75" hidden="false" customHeight="false" outlineLevel="0" collapsed="false">
      <c r="D987" s="110"/>
    </row>
    <row r="988" customFormat="false" ht="12.75" hidden="false" customHeight="false" outlineLevel="0" collapsed="false">
      <c r="D988" s="110"/>
    </row>
    <row r="989" customFormat="false" ht="12.75" hidden="false" customHeight="false" outlineLevel="0" collapsed="false">
      <c r="D989" s="110"/>
    </row>
    <row r="990" customFormat="false" ht="12.75" hidden="false" customHeight="false" outlineLevel="0" collapsed="false">
      <c r="D990" s="110"/>
    </row>
    <row r="991" customFormat="false" ht="12.75" hidden="false" customHeight="false" outlineLevel="0" collapsed="false">
      <c r="D991" s="110"/>
    </row>
    <row r="992" customFormat="false" ht="12.75" hidden="false" customHeight="false" outlineLevel="0" collapsed="false">
      <c r="D992" s="110"/>
    </row>
    <row r="993" customFormat="false" ht="12.75" hidden="false" customHeight="false" outlineLevel="0" collapsed="false">
      <c r="D993" s="110"/>
    </row>
    <row r="994" customFormat="false" ht="12.75" hidden="false" customHeight="false" outlineLevel="0" collapsed="false">
      <c r="D994" s="110"/>
    </row>
    <row r="995" customFormat="false" ht="12.75" hidden="false" customHeight="false" outlineLevel="0" collapsed="false">
      <c r="D995" s="110"/>
    </row>
    <row r="996" customFormat="false" ht="12.75" hidden="false" customHeight="false" outlineLevel="0" collapsed="false">
      <c r="D996" s="110"/>
    </row>
    <row r="997" customFormat="false" ht="12.75" hidden="false" customHeight="false" outlineLevel="0" collapsed="false">
      <c r="D997" s="110"/>
    </row>
    <row r="998" customFormat="false" ht="12.75" hidden="false" customHeight="false" outlineLevel="0" collapsed="false">
      <c r="D998" s="110"/>
    </row>
    <row r="999" customFormat="false" ht="12.75" hidden="false" customHeight="false" outlineLevel="0" collapsed="false">
      <c r="D999" s="110"/>
    </row>
    <row r="1000" customFormat="false" ht="12.75" hidden="false" customHeight="false" outlineLevel="0" collapsed="false">
      <c r="D1000" s="110"/>
    </row>
    <row r="1001" customFormat="false" ht="12.75" hidden="false" customHeight="false" outlineLevel="0" collapsed="false">
      <c r="D1001" s="110"/>
    </row>
    <row r="1002" customFormat="false" ht="12.75" hidden="false" customHeight="false" outlineLevel="0" collapsed="false">
      <c r="D1002" s="110"/>
    </row>
    <row r="1003" customFormat="false" ht="12.75" hidden="false" customHeight="false" outlineLevel="0" collapsed="false">
      <c r="D1003" s="110"/>
    </row>
    <row r="1004" customFormat="false" ht="12.75" hidden="false" customHeight="false" outlineLevel="0" collapsed="false">
      <c r="D1004" s="110"/>
    </row>
    <row r="1005" customFormat="false" ht="12.75" hidden="false" customHeight="false" outlineLevel="0" collapsed="false">
      <c r="D1005" s="110"/>
    </row>
    <row r="1006" customFormat="false" ht="12.75" hidden="false" customHeight="false" outlineLevel="0" collapsed="false">
      <c r="D1006" s="110"/>
    </row>
    <row r="1007" customFormat="false" ht="12.75" hidden="false" customHeight="false" outlineLevel="0" collapsed="false">
      <c r="D1007" s="110"/>
    </row>
    <row r="1008" customFormat="false" ht="12.75" hidden="false" customHeight="false" outlineLevel="0" collapsed="false">
      <c r="D1008" s="110"/>
    </row>
    <row r="1009" customFormat="false" ht="12.75" hidden="false" customHeight="false" outlineLevel="0" collapsed="false">
      <c r="D1009" s="110"/>
    </row>
    <row r="1010" customFormat="false" ht="12.75" hidden="false" customHeight="false" outlineLevel="0" collapsed="false">
      <c r="D1010" s="110"/>
    </row>
    <row r="1011" customFormat="false" ht="12.75" hidden="false" customHeight="false" outlineLevel="0" collapsed="false">
      <c r="D1011" s="110"/>
    </row>
    <row r="1012" customFormat="false" ht="12.75" hidden="false" customHeight="false" outlineLevel="0" collapsed="false">
      <c r="D1012" s="110"/>
    </row>
    <row r="1013" customFormat="false" ht="12.75" hidden="false" customHeight="false" outlineLevel="0" collapsed="false">
      <c r="D1013" s="110"/>
    </row>
    <row r="1014" customFormat="false" ht="12.75" hidden="false" customHeight="false" outlineLevel="0" collapsed="false">
      <c r="D1014" s="110"/>
    </row>
    <row r="1015" customFormat="false" ht="12.75" hidden="false" customHeight="false" outlineLevel="0" collapsed="false">
      <c r="D1015" s="110"/>
    </row>
    <row r="1016" customFormat="false" ht="12.75" hidden="false" customHeight="false" outlineLevel="0" collapsed="false">
      <c r="D1016" s="110"/>
    </row>
    <row r="1017" customFormat="false" ht="12.75" hidden="false" customHeight="false" outlineLevel="0" collapsed="false">
      <c r="D1017" s="110"/>
    </row>
    <row r="1018" customFormat="false" ht="12.75" hidden="false" customHeight="false" outlineLevel="0" collapsed="false">
      <c r="D1018" s="110"/>
    </row>
    <row r="1019" customFormat="false" ht="12.75" hidden="false" customHeight="false" outlineLevel="0" collapsed="false">
      <c r="D1019" s="110"/>
    </row>
    <row r="1020" customFormat="false" ht="12.75" hidden="false" customHeight="false" outlineLevel="0" collapsed="false">
      <c r="D1020" s="110"/>
    </row>
    <row r="1021" customFormat="false" ht="12.75" hidden="false" customHeight="false" outlineLevel="0" collapsed="false">
      <c r="D1021" s="110"/>
    </row>
    <row r="1022" customFormat="false" ht="12.75" hidden="false" customHeight="false" outlineLevel="0" collapsed="false">
      <c r="D1022" s="110"/>
    </row>
    <row r="1023" customFormat="false" ht="12.75" hidden="false" customHeight="false" outlineLevel="0" collapsed="false">
      <c r="D1023" s="110"/>
    </row>
    <row r="1024" customFormat="false" ht="12.75" hidden="false" customHeight="false" outlineLevel="0" collapsed="false">
      <c r="D1024" s="110"/>
    </row>
    <row r="1025" customFormat="false" ht="12.75" hidden="false" customHeight="false" outlineLevel="0" collapsed="false">
      <c r="D1025" s="110"/>
    </row>
    <row r="1026" customFormat="false" ht="12.75" hidden="false" customHeight="false" outlineLevel="0" collapsed="false">
      <c r="D1026" s="110"/>
    </row>
    <row r="1027" customFormat="false" ht="12.75" hidden="false" customHeight="false" outlineLevel="0" collapsed="false">
      <c r="D1027" s="110"/>
    </row>
    <row r="1028" customFormat="false" ht="12.75" hidden="false" customHeight="false" outlineLevel="0" collapsed="false">
      <c r="D1028" s="110"/>
    </row>
    <row r="1029" customFormat="false" ht="12.75" hidden="false" customHeight="false" outlineLevel="0" collapsed="false">
      <c r="D1029" s="110"/>
    </row>
    <row r="1030" customFormat="false" ht="12.75" hidden="false" customHeight="false" outlineLevel="0" collapsed="false">
      <c r="D1030" s="110"/>
    </row>
    <row r="1031" customFormat="false" ht="12.75" hidden="false" customHeight="false" outlineLevel="0" collapsed="false">
      <c r="D1031" s="110"/>
    </row>
    <row r="1032" customFormat="false" ht="12.75" hidden="false" customHeight="false" outlineLevel="0" collapsed="false">
      <c r="D1032" s="110"/>
    </row>
    <row r="1033" customFormat="false" ht="12.75" hidden="false" customHeight="false" outlineLevel="0" collapsed="false">
      <c r="D1033" s="110"/>
    </row>
    <row r="1034" customFormat="false" ht="12.75" hidden="false" customHeight="false" outlineLevel="0" collapsed="false">
      <c r="D1034" s="110"/>
    </row>
    <row r="1035" customFormat="false" ht="12.75" hidden="false" customHeight="false" outlineLevel="0" collapsed="false">
      <c r="D1035" s="110"/>
    </row>
    <row r="1036" customFormat="false" ht="12.75" hidden="false" customHeight="false" outlineLevel="0" collapsed="false">
      <c r="D1036" s="110"/>
    </row>
    <row r="1037" customFormat="false" ht="12.75" hidden="false" customHeight="false" outlineLevel="0" collapsed="false">
      <c r="D1037" s="110"/>
    </row>
    <row r="1038" customFormat="false" ht="12.75" hidden="false" customHeight="false" outlineLevel="0" collapsed="false">
      <c r="D1038" s="110"/>
    </row>
    <row r="1039" customFormat="false" ht="12.75" hidden="false" customHeight="false" outlineLevel="0" collapsed="false">
      <c r="D1039" s="110"/>
    </row>
    <row r="1040" customFormat="false" ht="12.75" hidden="false" customHeight="false" outlineLevel="0" collapsed="false">
      <c r="D1040" s="110"/>
    </row>
    <row r="1041" customFormat="false" ht="12.75" hidden="false" customHeight="false" outlineLevel="0" collapsed="false">
      <c r="D1041" s="110"/>
    </row>
    <row r="1042" customFormat="false" ht="12.75" hidden="false" customHeight="false" outlineLevel="0" collapsed="false">
      <c r="D1042" s="110"/>
    </row>
    <row r="1043" customFormat="false" ht="12.75" hidden="false" customHeight="false" outlineLevel="0" collapsed="false">
      <c r="D1043" s="110"/>
    </row>
    <row r="1044" customFormat="false" ht="12.75" hidden="false" customHeight="false" outlineLevel="0" collapsed="false">
      <c r="D1044" s="110"/>
    </row>
    <row r="1045" customFormat="false" ht="12.75" hidden="false" customHeight="false" outlineLevel="0" collapsed="false">
      <c r="D1045" s="110"/>
    </row>
    <row r="1046" customFormat="false" ht="12.75" hidden="false" customHeight="false" outlineLevel="0" collapsed="false">
      <c r="D1046" s="110"/>
    </row>
    <row r="1047" customFormat="false" ht="12.75" hidden="false" customHeight="false" outlineLevel="0" collapsed="false">
      <c r="D1047" s="110"/>
    </row>
    <row r="1048" customFormat="false" ht="12.75" hidden="false" customHeight="false" outlineLevel="0" collapsed="false">
      <c r="D1048" s="110"/>
    </row>
    <row r="1049" customFormat="false" ht="12.75" hidden="false" customHeight="false" outlineLevel="0" collapsed="false">
      <c r="D1049" s="110"/>
    </row>
    <row r="1050" customFormat="false" ht="12.75" hidden="false" customHeight="false" outlineLevel="0" collapsed="false">
      <c r="D1050" s="110"/>
    </row>
    <row r="1051" customFormat="false" ht="12.75" hidden="false" customHeight="false" outlineLevel="0" collapsed="false">
      <c r="D1051" s="110"/>
    </row>
    <row r="1052" customFormat="false" ht="12.75" hidden="false" customHeight="false" outlineLevel="0" collapsed="false">
      <c r="D1052" s="110"/>
    </row>
    <row r="1053" customFormat="false" ht="12.75" hidden="false" customHeight="false" outlineLevel="0" collapsed="false">
      <c r="D1053" s="110"/>
    </row>
    <row r="1054" customFormat="false" ht="12.75" hidden="false" customHeight="false" outlineLevel="0" collapsed="false">
      <c r="D1054" s="110"/>
    </row>
    <row r="1055" customFormat="false" ht="12.75" hidden="false" customHeight="false" outlineLevel="0" collapsed="false">
      <c r="D1055" s="110"/>
    </row>
    <row r="1056" customFormat="false" ht="12.75" hidden="false" customHeight="false" outlineLevel="0" collapsed="false">
      <c r="D1056" s="110"/>
    </row>
    <row r="1057" customFormat="false" ht="12.75" hidden="false" customHeight="false" outlineLevel="0" collapsed="false">
      <c r="D1057" s="110"/>
    </row>
    <row r="1058" customFormat="false" ht="12.75" hidden="false" customHeight="false" outlineLevel="0" collapsed="false">
      <c r="D1058" s="110"/>
    </row>
    <row r="1059" customFormat="false" ht="12.75" hidden="false" customHeight="false" outlineLevel="0" collapsed="false">
      <c r="D1059" s="110"/>
    </row>
    <row r="1060" customFormat="false" ht="12.75" hidden="false" customHeight="false" outlineLevel="0" collapsed="false">
      <c r="D1060" s="110"/>
    </row>
    <row r="1061" customFormat="false" ht="12.75" hidden="false" customHeight="false" outlineLevel="0" collapsed="false">
      <c r="D1061" s="110"/>
    </row>
    <row r="1062" customFormat="false" ht="12.75" hidden="false" customHeight="false" outlineLevel="0" collapsed="false">
      <c r="D1062" s="110"/>
    </row>
    <row r="1063" customFormat="false" ht="12.75" hidden="false" customHeight="false" outlineLevel="0" collapsed="false">
      <c r="D1063" s="110"/>
    </row>
    <row r="1064" customFormat="false" ht="12.75" hidden="false" customHeight="false" outlineLevel="0" collapsed="false">
      <c r="D1064" s="110"/>
    </row>
    <row r="1065" customFormat="false" ht="12.75" hidden="false" customHeight="false" outlineLevel="0" collapsed="false">
      <c r="D1065" s="110"/>
    </row>
    <row r="1066" customFormat="false" ht="12.75" hidden="false" customHeight="false" outlineLevel="0" collapsed="false">
      <c r="D1066" s="110"/>
    </row>
    <row r="1067" customFormat="false" ht="12.75" hidden="false" customHeight="false" outlineLevel="0" collapsed="false">
      <c r="D1067" s="110"/>
    </row>
    <row r="1068" customFormat="false" ht="12.75" hidden="false" customHeight="false" outlineLevel="0" collapsed="false">
      <c r="D1068" s="110"/>
    </row>
    <row r="1069" customFormat="false" ht="12.75" hidden="false" customHeight="false" outlineLevel="0" collapsed="false">
      <c r="D1069" s="110"/>
    </row>
    <row r="1070" customFormat="false" ht="12.75" hidden="false" customHeight="false" outlineLevel="0" collapsed="false">
      <c r="D1070" s="110"/>
    </row>
    <row r="1071" customFormat="false" ht="12.75" hidden="false" customHeight="false" outlineLevel="0" collapsed="false">
      <c r="D1071" s="110"/>
    </row>
    <row r="1072" customFormat="false" ht="12.75" hidden="false" customHeight="false" outlineLevel="0" collapsed="false">
      <c r="D1072" s="110"/>
    </row>
    <row r="1073" customFormat="false" ht="12.75" hidden="false" customHeight="false" outlineLevel="0" collapsed="false">
      <c r="D1073" s="110"/>
    </row>
    <row r="1074" customFormat="false" ht="12.75" hidden="false" customHeight="false" outlineLevel="0" collapsed="false">
      <c r="D1074" s="110"/>
    </row>
    <row r="1075" customFormat="false" ht="12.75" hidden="false" customHeight="false" outlineLevel="0" collapsed="false">
      <c r="D1075" s="110"/>
    </row>
    <row r="1076" customFormat="false" ht="12.75" hidden="false" customHeight="false" outlineLevel="0" collapsed="false">
      <c r="D1076" s="110"/>
    </row>
    <row r="1077" customFormat="false" ht="12.75" hidden="false" customHeight="false" outlineLevel="0" collapsed="false">
      <c r="D1077" s="110"/>
    </row>
    <row r="1078" customFormat="false" ht="12.75" hidden="false" customHeight="false" outlineLevel="0" collapsed="false">
      <c r="D1078" s="110"/>
    </row>
    <row r="1079" customFormat="false" ht="12.75" hidden="false" customHeight="false" outlineLevel="0" collapsed="false">
      <c r="D1079" s="110"/>
    </row>
    <row r="1080" customFormat="false" ht="12.75" hidden="false" customHeight="false" outlineLevel="0" collapsed="false">
      <c r="D1080" s="110"/>
    </row>
    <row r="1081" customFormat="false" ht="12.75" hidden="false" customHeight="false" outlineLevel="0" collapsed="false">
      <c r="D1081" s="110"/>
    </row>
    <row r="1082" customFormat="false" ht="12.75" hidden="false" customHeight="false" outlineLevel="0" collapsed="false">
      <c r="D1082" s="110"/>
    </row>
    <row r="1083" customFormat="false" ht="12.75" hidden="false" customHeight="false" outlineLevel="0" collapsed="false">
      <c r="D1083" s="110"/>
    </row>
    <row r="1084" customFormat="false" ht="12.75" hidden="false" customHeight="false" outlineLevel="0" collapsed="false">
      <c r="D1084" s="110"/>
    </row>
    <row r="1085" customFormat="false" ht="12.75" hidden="false" customHeight="false" outlineLevel="0" collapsed="false">
      <c r="D1085" s="110"/>
    </row>
    <row r="1086" customFormat="false" ht="12.75" hidden="false" customHeight="false" outlineLevel="0" collapsed="false">
      <c r="D1086" s="110"/>
    </row>
    <row r="1087" customFormat="false" ht="12.75" hidden="false" customHeight="false" outlineLevel="0" collapsed="false">
      <c r="D1087" s="110"/>
    </row>
    <row r="1088" customFormat="false" ht="12.75" hidden="false" customHeight="false" outlineLevel="0" collapsed="false">
      <c r="D1088" s="110"/>
    </row>
    <row r="1089" customFormat="false" ht="12.75" hidden="false" customHeight="false" outlineLevel="0" collapsed="false">
      <c r="D1089" s="110"/>
    </row>
    <row r="1090" customFormat="false" ht="12.75" hidden="false" customHeight="false" outlineLevel="0" collapsed="false">
      <c r="D1090" s="110"/>
    </row>
    <row r="1091" customFormat="false" ht="12.75" hidden="false" customHeight="false" outlineLevel="0" collapsed="false">
      <c r="D1091" s="110"/>
    </row>
    <row r="1092" customFormat="false" ht="12.75" hidden="false" customHeight="false" outlineLevel="0" collapsed="false">
      <c r="D1092" s="110"/>
    </row>
    <row r="1093" customFormat="false" ht="12.75" hidden="false" customHeight="false" outlineLevel="0" collapsed="false">
      <c r="D1093" s="110"/>
    </row>
    <row r="1094" customFormat="false" ht="12.75" hidden="false" customHeight="false" outlineLevel="0" collapsed="false">
      <c r="D1094" s="110"/>
    </row>
    <row r="1095" customFormat="false" ht="12.75" hidden="false" customHeight="false" outlineLevel="0" collapsed="false">
      <c r="D1095" s="110"/>
    </row>
    <row r="1096" customFormat="false" ht="12.75" hidden="false" customHeight="false" outlineLevel="0" collapsed="false">
      <c r="D1096" s="110"/>
    </row>
    <row r="1097" customFormat="false" ht="12.75" hidden="false" customHeight="false" outlineLevel="0" collapsed="false">
      <c r="D1097" s="110"/>
    </row>
    <row r="1098" customFormat="false" ht="12.75" hidden="false" customHeight="false" outlineLevel="0" collapsed="false">
      <c r="D1098" s="110"/>
    </row>
    <row r="1099" customFormat="false" ht="12.75" hidden="false" customHeight="false" outlineLevel="0" collapsed="false">
      <c r="D1099" s="110"/>
    </row>
    <row r="1100" customFormat="false" ht="12.75" hidden="false" customHeight="false" outlineLevel="0" collapsed="false">
      <c r="D1100" s="110"/>
    </row>
    <row r="1101" customFormat="false" ht="12.75" hidden="false" customHeight="false" outlineLevel="0" collapsed="false">
      <c r="D1101" s="110"/>
    </row>
    <row r="1102" customFormat="false" ht="12.75" hidden="false" customHeight="false" outlineLevel="0" collapsed="false">
      <c r="D1102" s="110"/>
    </row>
    <row r="1103" customFormat="false" ht="12.75" hidden="false" customHeight="false" outlineLevel="0" collapsed="false">
      <c r="D1103" s="110"/>
    </row>
    <row r="1104" customFormat="false" ht="12.75" hidden="false" customHeight="false" outlineLevel="0" collapsed="false">
      <c r="D1104" s="110"/>
    </row>
    <row r="1105" customFormat="false" ht="12.75" hidden="false" customHeight="false" outlineLevel="0" collapsed="false">
      <c r="D1105" s="110"/>
    </row>
    <row r="1106" customFormat="false" ht="12.75" hidden="false" customHeight="false" outlineLevel="0" collapsed="false">
      <c r="D1106" s="110"/>
    </row>
    <row r="1107" customFormat="false" ht="12.75" hidden="false" customHeight="false" outlineLevel="0" collapsed="false">
      <c r="D1107" s="110"/>
    </row>
    <row r="1108" customFormat="false" ht="12.75" hidden="false" customHeight="false" outlineLevel="0" collapsed="false">
      <c r="D1108" s="110"/>
    </row>
    <row r="1109" customFormat="false" ht="12.75" hidden="false" customHeight="false" outlineLevel="0" collapsed="false">
      <c r="D1109" s="110"/>
    </row>
    <row r="1110" customFormat="false" ht="12.75" hidden="false" customHeight="false" outlineLevel="0" collapsed="false">
      <c r="D1110" s="110"/>
    </row>
    <row r="1111" customFormat="false" ht="12.75" hidden="false" customHeight="false" outlineLevel="0" collapsed="false">
      <c r="D1111" s="110"/>
    </row>
    <row r="1112" customFormat="false" ht="12.75" hidden="false" customHeight="false" outlineLevel="0" collapsed="false">
      <c r="D1112" s="110"/>
    </row>
    <row r="1113" customFormat="false" ht="12.75" hidden="false" customHeight="false" outlineLevel="0" collapsed="false">
      <c r="D1113" s="110"/>
    </row>
    <row r="1114" customFormat="false" ht="12.75" hidden="false" customHeight="false" outlineLevel="0" collapsed="false">
      <c r="D1114" s="110"/>
    </row>
    <row r="1115" customFormat="false" ht="12.75" hidden="false" customHeight="false" outlineLevel="0" collapsed="false">
      <c r="D1115" s="110"/>
    </row>
    <row r="1116" customFormat="false" ht="12.75" hidden="false" customHeight="false" outlineLevel="0" collapsed="false">
      <c r="D1116" s="110"/>
    </row>
    <row r="1117" customFormat="false" ht="12.75" hidden="false" customHeight="false" outlineLevel="0" collapsed="false">
      <c r="D1117" s="110"/>
    </row>
    <row r="1118" customFormat="false" ht="12.75" hidden="false" customHeight="false" outlineLevel="0" collapsed="false">
      <c r="D1118" s="110"/>
    </row>
    <row r="1119" customFormat="false" ht="12.75" hidden="false" customHeight="false" outlineLevel="0" collapsed="false">
      <c r="D1119" s="110"/>
    </row>
    <row r="1120" customFormat="false" ht="12.75" hidden="false" customHeight="false" outlineLevel="0" collapsed="false">
      <c r="D1120" s="110"/>
    </row>
  </sheetData>
  <sheetProtection algorithmName="SHA-512" hashValue="CDBwDkCQw4BDOdbcdiQd7MKRDmBynIaJI3UiFI61NkbvdrDa+XSIaX1JB++UK3Tqw+THXGc1IiLPBeiPE73iEw==" saltValue="lUh2yS/GdN9OFZjB2W4jfQ==" spinCount="100000" sheet="true"/>
  <mergeCells count="19">
    <mergeCell ref="A1:G1"/>
    <mergeCell ref="C2:G2"/>
    <mergeCell ref="C3:G3"/>
    <mergeCell ref="C4:G4"/>
    <mergeCell ref="C10:G10"/>
    <mergeCell ref="C11:G11"/>
    <mergeCell ref="C19:G19"/>
    <mergeCell ref="C20:G20"/>
    <mergeCell ref="C24:G24"/>
    <mergeCell ref="C25:G25"/>
    <mergeCell ref="C38:G38"/>
    <mergeCell ref="C42:G42"/>
    <mergeCell ref="C57:G57"/>
    <mergeCell ref="C61:G61"/>
    <mergeCell ref="C69:G69"/>
    <mergeCell ref="C73:G73"/>
    <mergeCell ref="C88:G88"/>
    <mergeCell ref="C95:G95"/>
    <mergeCell ref="C99:G99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875"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75" width="12.71"/>
    <col collapsed="false" customWidth="true" hidden="false" outlineLevel="0" max="3" min="3" style="175" width="63.29"/>
    <col collapsed="false" customWidth="true" hidden="false" outlineLevel="0" max="4" min="4" style="0" width="4.86"/>
    <col collapsed="false" customWidth="true" hidden="false" outlineLevel="0" max="5" min="5" style="0" width="10.71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4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  <col collapsed="false" customWidth="true" hidden="false" outlineLevel="0" max="53" min="53" style="0" width="98.7"/>
  </cols>
  <sheetData>
    <row r="1" customFormat="false" ht="15.75" hidden="false" customHeight="true" outlineLevel="0" collapsed="false">
      <c r="A1" s="176" t="s">
        <v>179</v>
      </c>
      <c r="B1" s="176"/>
      <c r="C1" s="176"/>
      <c r="D1" s="176"/>
      <c r="E1" s="176"/>
      <c r="F1" s="176"/>
      <c r="G1" s="176"/>
      <c r="AG1" s="0" t="s">
        <v>180</v>
      </c>
    </row>
    <row r="2" customFormat="false" ht="25.15" hidden="false" customHeight="true" outlineLevel="0" collapsed="false">
      <c r="A2" s="169" t="s">
        <v>176</v>
      </c>
      <c r="B2" s="170" t="s">
        <v>5</v>
      </c>
      <c r="C2" s="177" t="s">
        <v>6</v>
      </c>
      <c r="D2" s="177"/>
      <c r="E2" s="177"/>
      <c r="F2" s="177"/>
      <c r="G2" s="177"/>
      <c r="AG2" s="0" t="s">
        <v>181</v>
      </c>
    </row>
    <row r="3" customFormat="false" ht="25.15" hidden="false" customHeight="true" outlineLevel="0" collapsed="false">
      <c r="A3" s="169" t="s">
        <v>177</v>
      </c>
      <c r="B3" s="170" t="s">
        <v>45</v>
      </c>
      <c r="C3" s="177" t="s">
        <v>46</v>
      </c>
      <c r="D3" s="177"/>
      <c r="E3" s="177"/>
      <c r="F3" s="177"/>
      <c r="G3" s="177"/>
      <c r="AC3" s="175" t="s">
        <v>181</v>
      </c>
      <c r="AG3" s="0" t="s">
        <v>182</v>
      </c>
    </row>
    <row r="4" customFormat="false" ht="25.15" hidden="false" customHeight="true" outlineLevel="0" collapsed="false">
      <c r="A4" s="178" t="s">
        <v>178</v>
      </c>
      <c r="B4" s="179" t="s">
        <v>52</v>
      </c>
      <c r="C4" s="180" t="s">
        <v>53</v>
      </c>
      <c r="D4" s="180"/>
      <c r="E4" s="180"/>
      <c r="F4" s="180"/>
      <c r="G4" s="180"/>
      <c r="AG4" s="0" t="s">
        <v>183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81" t="s">
        <v>184</v>
      </c>
      <c r="B6" s="182" t="s">
        <v>185</v>
      </c>
      <c r="C6" s="182" t="s">
        <v>186</v>
      </c>
      <c r="D6" s="183" t="s">
        <v>187</v>
      </c>
      <c r="E6" s="181" t="s">
        <v>188</v>
      </c>
      <c r="F6" s="184" t="s">
        <v>189</v>
      </c>
      <c r="G6" s="181" t="s">
        <v>14</v>
      </c>
      <c r="H6" s="185" t="s">
        <v>190</v>
      </c>
      <c r="I6" s="185" t="s">
        <v>191</v>
      </c>
      <c r="J6" s="185" t="s">
        <v>192</v>
      </c>
      <c r="K6" s="185" t="s">
        <v>193</v>
      </c>
      <c r="L6" s="185" t="s">
        <v>194</v>
      </c>
      <c r="M6" s="185" t="s">
        <v>195</v>
      </c>
      <c r="N6" s="185" t="s">
        <v>196</v>
      </c>
      <c r="O6" s="185" t="s">
        <v>197</v>
      </c>
      <c r="P6" s="185" t="s">
        <v>198</v>
      </c>
      <c r="Q6" s="185" t="s">
        <v>199</v>
      </c>
      <c r="R6" s="185" t="s">
        <v>200</v>
      </c>
      <c r="S6" s="185" t="s">
        <v>201</v>
      </c>
      <c r="T6" s="185" t="s">
        <v>202</v>
      </c>
      <c r="U6" s="185" t="s">
        <v>203</v>
      </c>
      <c r="V6" s="185" t="s">
        <v>204</v>
      </c>
      <c r="W6" s="185" t="s">
        <v>205</v>
      </c>
      <c r="X6" s="185" t="s">
        <v>206</v>
      </c>
    </row>
    <row r="7" customFormat="false" ht="12.75" hidden="true" customHeight="false" outlineLevel="0" collapsed="false">
      <c r="A7" s="166"/>
      <c r="B7" s="172"/>
      <c r="C7" s="172"/>
      <c r="D7" s="174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customFormat="false" ht="12.75" hidden="false" customHeight="false" outlineLevel="0" collapsed="false">
      <c r="A8" s="188" t="s">
        <v>207</v>
      </c>
      <c r="B8" s="189" t="s">
        <v>87</v>
      </c>
      <c r="C8" s="190" t="s">
        <v>88</v>
      </c>
      <c r="D8" s="191"/>
      <c r="E8" s="192"/>
      <c r="F8" s="193"/>
      <c r="G8" s="193" t="n">
        <f aca="false">SUMIF(AG9:AG53,"&lt;&gt;NOR",G9:G53)</f>
        <v>0</v>
      </c>
      <c r="H8" s="193"/>
      <c r="I8" s="193" t="n">
        <f aca="false">SUM(I9:I53)</f>
        <v>0</v>
      </c>
      <c r="J8" s="193"/>
      <c r="K8" s="193" t="n">
        <f aca="false">SUM(K9:K53)</f>
        <v>0</v>
      </c>
      <c r="L8" s="193"/>
      <c r="M8" s="193" t="n">
        <f aca="false">SUM(M9:M53)</f>
        <v>0</v>
      </c>
      <c r="N8" s="193"/>
      <c r="O8" s="193" t="n">
        <f aca="false">SUM(O9:O53)</f>
        <v>24.68</v>
      </c>
      <c r="P8" s="193"/>
      <c r="Q8" s="193" t="n">
        <f aca="false">SUM(Q9:Q53)</f>
        <v>0</v>
      </c>
      <c r="R8" s="193"/>
      <c r="S8" s="193"/>
      <c r="T8" s="194"/>
      <c r="U8" s="195"/>
      <c r="V8" s="195" t="n">
        <f aca="false">SUM(V9:V53)</f>
        <v>950.28</v>
      </c>
      <c r="W8" s="195"/>
      <c r="X8" s="195"/>
      <c r="AG8" s="0" t="s">
        <v>208</v>
      </c>
    </row>
    <row r="9" customFormat="false" ht="22.5" hidden="false" customHeight="false" outlineLevel="1" collapsed="false">
      <c r="A9" s="196" t="n">
        <v>1</v>
      </c>
      <c r="B9" s="197" t="s">
        <v>1621</v>
      </c>
      <c r="C9" s="198" t="s">
        <v>1622</v>
      </c>
      <c r="D9" s="199" t="s">
        <v>294</v>
      </c>
      <c r="E9" s="200" t="n">
        <v>734.4</v>
      </c>
      <c r="F9" s="201"/>
      <c r="G9" s="202" t="n">
        <f aca="false">ROUND(E9*F9,2)</f>
        <v>0</v>
      </c>
      <c r="H9" s="201"/>
      <c r="I9" s="202" t="n">
        <f aca="false">ROUND(E9*H9,2)</f>
        <v>0</v>
      </c>
      <c r="J9" s="201"/>
      <c r="K9" s="202" t="n">
        <f aca="false">ROUND(E9*J9,2)</f>
        <v>0</v>
      </c>
      <c r="L9" s="202" t="n">
        <v>21</v>
      </c>
      <c r="M9" s="202" t="n">
        <f aca="false">G9*(1+L9/100)</f>
        <v>0</v>
      </c>
      <c r="N9" s="202" t="n">
        <v>0.00779</v>
      </c>
      <c r="O9" s="202" t="n">
        <f aca="false">ROUND(E9*N9,2)</f>
        <v>5.72</v>
      </c>
      <c r="P9" s="202" t="n">
        <v>0</v>
      </c>
      <c r="Q9" s="202" t="n">
        <f aca="false">ROUND(E9*P9,2)</f>
        <v>0</v>
      </c>
      <c r="R9" s="202" t="s">
        <v>273</v>
      </c>
      <c r="S9" s="202" t="s">
        <v>213</v>
      </c>
      <c r="T9" s="203" t="s">
        <v>213</v>
      </c>
      <c r="U9" s="204" t="n">
        <v>0.415</v>
      </c>
      <c r="V9" s="204" t="n">
        <f aca="false">ROUND(E9*U9,2)</f>
        <v>304.78</v>
      </c>
      <c r="W9" s="204"/>
      <c r="X9" s="204" t="s">
        <v>165</v>
      </c>
      <c r="Y9" s="205"/>
      <c r="Z9" s="205"/>
      <c r="AA9" s="205"/>
      <c r="AB9" s="205"/>
      <c r="AC9" s="205"/>
      <c r="AD9" s="205"/>
      <c r="AE9" s="205"/>
      <c r="AF9" s="205"/>
      <c r="AG9" s="205" t="s">
        <v>214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customFormat="false" ht="12.75" hidden="false" customHeight="true" outlineLevel="1" collapsed="false">
      <c r="A10" s="206"/>
      <c r="B10" s="207"/>
      <c r="C10" s="208" t="s">
        <v>534</v>
      </c>
      <c r="D10" s="208"/>
      <c r="E10" s="208"/>
      <c r="F10" s="208"/>
      <c r="G10" s="208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5"/>
      <c r="Z10" s="205"/>
      <c r="AA10" s="205"/>
      <c r="AB10" s="205"/>
      <c r="AC10" s="205"/>
      <c r="AD10" s="205"/>
      <c r="AE10" s="205"/>
      <c r="AF10" s="205"/>
      <c r="AG10" s="205" t="s">
        <v>216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customFormat="false" ht="12.75" hidden="false" customHeight="true" outlineLevel="1" collapsed="false">
      <c r="A11" s="206"/>
      <c r="B11" s="207"/>
      <c r="C11" s="209" t="s">
        <v>534</v>
      </c>
      <c r="D11" s="209"/>
      <c r="E11" s="209"/>
      <c r="F11" s="209"/>
      <c r="G11" s="209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5"/>
      <c r="Z11" s="205"/>
      <c r="AA11" s="205"/>
      <c r="AB11" s="205"/>
      <c r="AC11" s="205"/>
      <c r="AD11" s="205"/>
      <c r="AE11" s="205"/>
      <c r="AF11" s="205"/>
      <c r="AG11" s="205" t="s">
        <v>217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customFormat="false" ht="12.75" hidden="false" customHeight="true" outlineLevel="1" collapsed="false">
      <c r="A12" s="206"/>
      <c r="B12" s="207"/>
      <c r="C12" s="209" t="s">
        <v>1623</v>
      </c>
      <c r="D12" s="209"/>
      <c r="E12" s="209"/>
      <c r="F12" s="209"/>
      <c r="G12" s="209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5"/>
      <c r="Z12" s="205"/>
      <c r="AA12" s="205"/>
      <c r="AB12" s="205"/>
      <c r="AC12" s="205"/>
      <c r="AD12" s="205"/>
      <c r="AE12" s="205"/>
      <c r="AF12" s="205"/>
      <c r="AG12" s="205" t="s">
        <v>217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customFormat="false" ht="22.5" hidden="false" customHeight="false" outlineLevel="1" collapsed="false">
      <c r="A13" s="196" t="n">
        <v>2</v>
      </c>
      <c r="B13" s="197" t="s">
        <v>1624</v>
      </c>
      <c r="C13" s="198" t="s">
        <v>1625</v>
      </c>
      <c r="D13" s="199" t="s">
        <v>294</v>
      </c>
      <c r="E13" s="200" t="n">
        <v>734.4</v>
      </c>
      <c r="F13" s="201"/>
      <c r="G13" s="202" t="n">
        <f aca="false">ROUND(E13*F13,2)</f>
        <v>0</v>
      </c>
      <c r="H13" s="201"/>
      <c r="I13" s="202" t="n">
        <f aca="false">ROUND(E13*H13,2)</f>
        <v>0</v>
      </c>
      <c r="J13" s="201"/>
      <c r="K13" s="202" t="n">
        <f aca="false">ROUND(E13*J13,2)</f>
        <v>0</v>
      </c>
      <c r="L13" s="202" t="n">
        <v>21</v>
      </c>
      <c r="M13" s="202" t="n">
        <f aca="false">G13*(1+L13/100)</f>
        <v>0</v>
      </c>
      <c r="N13" s="202" t="n">
        <v>0.0003</v>
      </c>
      <c r="O13" s="202" t="n">
        <f aca="false">ROUND(E13*N13,2)</f>
        <v>0.22</v>
      </c>
      <c r="P13" s="202" t="n">
        <v>0</v>
      </c>
      <c r="Q13" s="202" t="n">
        <f aca="false">ROUND(E13*P13,2)</f>
        <v>0</v>
      </c>
      <c r="R13" s="202" t="s">
        <v>273</v>
      </c>
      <c r="S13" s="202" t="s">
        <v>213</v>
      </c>
      <c r="T13" s="203" t="s">
        <v>213</v>
      </c>
      <c r="U13" s="204" t="n">
        <v>0.089</v>
      </c>
      <c r="V13" s="204" t="n">
        <f aca="false">ROUND(E13*U13,2)</f>
        <v>65.36</v>
      </c>
      <c r="W13" s="204"/>
      <c r="X13" s="204" t="s">
        <v>165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214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customFormat="false" ht="12.75" hidden="false" customHeight="true" outlineLevel="1" collapsed="false">
      <c r="A14" s="206"/>
      <c r="B14" s="207"/>
      <c r="C14" s="208" t="s">
        <v>534</v>
      </c>
      <c r="D14" s="208"/>
      <c r="E14" s="208"/>
      <c r="F14" s="208"/>
      <c r="G14" s="208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5"/>
      <c r="Z14" s="205"/>
      <c r="AA14" s="205"/>
      <c r="AB14" s="205"/>
      <c r="AC14" s="205"/>
      <c r="AD14" s="205"/>
      <c r="AE14" s="205"/>
      <c r="AF14" s="205"/>
      <c r="AG14" s="205" t="s">
        <v>216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customFormat="false" ht="12.75" hidden="false" customHeight="true" outlineLevel="1" collapsed="false">
      <c r="A15" s="206"/>
      <c r="B15" s="207"/>
      <c r="C15" s="209" t="s">
        <v>534</v>
      </c>
      <c r="D15" s="209"/>
      <c r="E15" s="209"/>
      <c r="F15" s="209"/>
      <c r="G15" s="209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5"/>
      <c r="Z15" s="205"/>
      <c r="AA15" s="205"/>
      <c r="AB15" s="205"/>
      <c r="AC15" s="205"/>
      <c r="AD15" s="205"/>
      <c r="AE15" s="205"/>
      <c r="AF15" s="205"/>
      <c r="AG15" s="205" t="s">
        <v>217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customFormat="false" ht="12.75" hidden="false" customHeight="false" outlineLevel="1" collapsed="false">
      <c r="A16" s="206"/>
      <c r="B16" s="207"/>
      <c r="C16" s="210" t="s">
        <v>1626</v>
      </c>
      <c r="D16" s="211"/>
      <c r="E16" s="21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5"/>
      <c r="Z16" s="205"/>
      <c r="AA16" s="205"/>
      <c r="AB16" s="205"/>
      <c r="AC16" s="205"/>
      <c r="AD16" s="205"/>
      <c r="AE16" s="205"/>
      <c r="AF16" s="205"/>
      <c r="AG16" s="205" t="s">
        <v>220</v>
      </c>
      <c r="AH16" s="205" t="n">
        <v>0</v>
      </c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customFormat="false" ht="12.75" hidden="false" customHeight="false" outlineLevel="1" collapsed="false">
      <c r="A17" s="206"/>
      <c r="B17" s="207"/>
      <c r="C17" s="210" t="s">
        <v>1627</v>
      </c>
      <c r="D17" s="211"/>
      <c r="E17" s="212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5"/>
      <c r="Z17" s="205"/>
      <c r="AA17" s="205"/>
      <c r="AB17" s="205"/>
      <c r="AC17" s="205"/>
      <c r="AD17" s="205"/>
      <c r="AE17" s="205"/>
      <c r="AF17" s="205"/>
      <c r="AG17" s="205" t="s">
        <v>220</v>
      </c>
      <c r="AH17" s="205" t="n">
        <v>0</v>
      </c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customFormat="false" ht="12.75" hidden="false" customHeight="false" outlineLevel="1" collapsed="false">
      <c r="A18" s="206"/>
      <c r="B18" s="207"/>
      <c r="C18" s="210" t="s">
        <v>1628</v>
      </c>
      <c r="D18" s="211"/>
      <c r="E18" s="212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5"/>
      <c r="Z18" s="205"/>
      <c r="AA18" s="205"/>
      <c r="AB18" s="205"/>
      <c r="AC18" s="205"/>
      <c r="AD18" s="205"/>
      <c r="AE18" s="205"/>
      <c r="AF18" s="205"/>
      <c r="AG18" s="205" t="s">
        <v>220</v>
      </c>
      <c r="AH18" s="205" t="n">
        <v>0</v>
      </c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customFormat="false" ht="12.75" hidden="false" customHeight="false" outlineLevel="1" collapsed="false">
      <c r="A19" s="206"/>
      <c r="B19" s="207"/>
      <c r="C19" s="210" t="s">
        <v>1629</v>
      </c>
      <c r="D19" s="211"/>
      <c r="E19" s="212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5"/>
      <c r="AA19" s="205"/>
      <c r="AB19" s="205"/>
      <c r="AC19" s="205"/>
      <c r="AD19" s="205"/>
      <c r="AE19" s="205"/>
      <c r="AF19" s="205"/>
      <c r="AG19" s="205" t="s">
        <v>220</v>
      </c>
      <c r="AH19" s="205" t="n">
        <v>0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customFormat="false" ht="12.75" hidden="false" customHeight="false" outlineLevel="1" collapsed="false">
      <c r="A20" s="206"/>
      <c r="B20" s="207"/>
      <c r="C20" s="210" t="s">
        <v>1630</v>
      </c>
      <c r="D20" s="211"/>
      <c r="E20" s="212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5"/>
      <c r="Z20" s="205"/>
      <c r="AA20" s="205"/>
      <c r="AB20" s="205"/>
      <c r="AC20" s="205"/>
      <c r="AD20" s="205"/>
      <c r="AE20" s="205"/>
      <c r="AF20" s="205"/>
      <c r="AG20" s="205" t="s">
        <v>220</v>
      </c>
      <c r="AH20" s="205" t="n">
        <v>0</v>
      </c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customFormat="false" ht="12.75" hidden="false" customHeight="false" outlineLevel="1" collapsed="false">
      <c r="A21" s="206"/>
      <c r="B21" s="207"/>
      <c r="C21" s="210" t="s">
        <v>1631</v>
      </c>
      <c r="D21" s="211"/>
      <c r="E21" s="212" t="n">
        <v>734.4</v>
      </c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5"/>
      <c r="Z21" s="205"/>
      <c r="AA21" s="205"/>
      <c r="AB21" s="205"/>
      <c r="AC21" s="205"/>
      <c r="AD21" s="205"/>
      <c r="AE21" s="205"/>
      <c r="AF21" s="205"/>
      <c r="AG21" s="205" t="s">
        <v>220</v>
      </c>
      <c r="AH21" s="205" t="n">
        <v>0</v>
      </c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customFormat="false" ht="22.5" hidden="false" customHeight="false" outlineLevel="1" collapsed="false">
      <c r="A22" s="196" t="n">
        <v>3</v>
      </c>
      <c r="B22" s="197" t="s">
        <v>532</v>
      </c>
      <c r="C22" s="198" t="s">
        <v>533</v>
      </c>
      <c r="D22" s="199" t="s">
        <v>294</v>
      </c>
      <c r="E22" s="200" t="n">
        <v>1313.975</v>
      </c>
      <c r="F22" s="201"/>
      <c r="G22" s="202" t="n">
        <f aca="false">ROUND(E22*F22,2)</f>
        <v>0</v>
      </c>
      <c r="H22" s="201"/>
      <c r="I22" s="202" t="n">
        <f aca="false">ROUND(E22*H22,2)</f>
        <v>0</v>
      </c>
      <c r="J22" s="201"/>
      <c r="K22" s="202" t="n">
        <f aca="false">ROUND(E22*J22,2)</f>
        <v>0</v>
      </c>
      <c r="L22" s="202" t="n">
        <v>21</v>
      </c>
      <c r="M22" s="202" t="n">
        <f aca="false">G22*(1+L22/100)</f>
        <v>0</v>
      </c>
      <c r="N22" s="202" t="n">
        <v>0.007</v>
      </c>
      <c r="O22" s="202" t="n">
        <f aca="false">ROUND(E22*N22,2)</f>
        <v>9.2</v>
      </c>
      <c r="P22" s="202" t="n">
        <v>0</v>
      </c>
      <c r="Q22" s="202" t="n">
        <f aca="false">ROUND(E22*P22,2)</f>
        <v>0</v>
      </c>
      <c r="R22" s="202" t="s">
        <v>273</v>
      </c>
      <c r="S22" s="202" t="s">
        <v>213</v>
      </c>
      <c r="T22" s="203" t="s">
        <v>213</v>
      </c>
      <c r="U22" s="204" t="n">
        <v>0.295</v>
      </c>
      <c r="V22" s="204" t="n">
        <f aca="false">ROUND(E22*U22,2)</f>
        <v>387.62</v>
      </c>
      <c r="W22" s="204"/>
      <c r="X22" s="204" t="s">
        <v>165</v>
      </c>
      <c r="Y22" s="205"/>
      <c r="Z22" s="205"/>
      <c r="AA22" s="205"/>
      <c r="AB22" s="205"/>
      <c r="AC22" s="205"/>
      <c r="AD22" s="205"/>
      <c r="AE22" s="205"/>
      <c r="AF22" s="205"/>
      <c r="AG22" s="205" t="s">
        <v>214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customFormat="false" ht="12.75" hidden="false" customHeight="true" outlineLevel="1" collapsed="false">
      <c r="A23" s="206"/>
      <c r="B23" s="207"/>
      <c r="C23" s="208" t="s">
        <v>534</v>
      </c>
      <c r="D23" s="208"/>
      <c r="E23" s="208"/>
      <c r="F23" s="208"/>
      <c r="G23" s="208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5"/>
      <c r="Z23" s="205"/>
      <c r="AA23" s="205"/>
      <c r="AB23" s="205"/>
      <c r="AC23" s="205"/>
      <c r="AD23" s="205"/>
      <c r="AE23" s="205"/>
      <c r="AF23" s="205"/>
      <c r="AG23" s="205" t="s">
        <v>216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customFormat="false" ht="12.75" hidden="false" customHeight="true" outlineLevel="1" collapsed="false">
      <c r="A24" s="206"/>
      <c r="B24" s="207"/>
      <c r="C24" s="209" t="s">
        <v>534</v>
      </c>
      <c r="D24" s="209"/>
      <c r="E24" s="209"/>
      <c r="F24" s="209"/>
      <c r="G24" s="209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5"/>
      <c r="Z24" s="205"/>
      <c r="AA24" s="205"/>
      <c r="AB24" s="205"/>
      <c r="AC24" s="205"/>
      <c r="AD24" s="205"/>
      <c r="AE24" s="205"/>
      <c r="AF24" s="205"/>
      <c r="AG24" s="205" t="s">
        <v>217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customFormat="false" ht="12.75" hidden="false" customHeight="false" outlineLevel="1" collapsed="false">
      <c r="A25" s="206"/>
      <c r="B25" s="207"/>
      <c r="C25" s="210" t="s">
        <v>1632</v>
      </c>
      <c r="D25" s="211"/>
      <c r="E25" s="212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5"/>
      <c r="AA25" s="205"/>
      <c r="AB25" s="205"/>
      <c r="AC25" s="205"/>
      <c r="AD25" s="205"/>
      <c r="AE25" s="205"/>
      <c r="AF25" s="205"/>
      <c r="AG25" s="205" t="s">
        <v>220</v>
      </c>
      <c r="AH25" s="205" t="n">
        <v>0</v>
      </c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customFormat="false" ht="12.75" hidden="false" customHeight="false" outlineLevel="1" collapsed="false">
      <c r="A26" s="206"/>
      <c r="B26" s="207"/>
      <c r="C26" s="210" t="s">
        <v>1633</v>
      </c>
      <c r="D26" s="211"/>
      <c r="E26" s="212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5"/>
      <c r="Z26" s="205"/>
      <c r="AA26" s="205"/>
      <c r="AB26" s="205"/>
      <c r="AC26" s="205"/>
      <c r="AD26" s="205"/>
      <c r="AE26" s="205"/>
      <c r="AF26" s="205"/>
      <c r="AG26" s="205" t="s">
        <v>220</v>
      </c>
      <c r="AH26" s="205" t="n">
        <v>0</v>
      </c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customFormat="false" ht="33.75" hidden="false" customHeight="false" outlineLevel="1" collapsed="false">
      <c r="A27" s="206"/>
      <c r="B27" s="207"/>
      <c r="C27" s="210" t="s">
        <v>1634</v>
      </c>
      <c r="D27" s="211"/>
      <c r="E27" s="212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5"/>
      <c r="Z27" s="205"/>
      <c r="AA27" s="205"/>
      <c r="AB27" s="205"/>
      <c r="AC27" s="205"/>
      <c r="AD27" s="205"/>
      <c r="AE27" s="205"/>
      <c r="AF27" s="205"/>
      <c r="AG27" s="205" t="s">
        <v>220</v>
      </c>
      <c r="AH27" s="205" t="n">
        <v>0</v>
      </c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customFormat="false" ht="12.75" hidden="false" customHeight="false" outlineLevel="1" collapsed="false">
      <c r="A28" s="206"/>
      <c r="B28" s="207"/>
      <c r="C28" s="210" t="s">
        <v>1635</v>
      </c>
      <c r="D28" s="211"/>
      <c r="E28" s="212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205"/>
      <c r="AA28" s="205"/>
      <c r="AB28" s="205"/>
      <c r="AC28" s="205"/>
      <c r="AD28" s="205"/>
      <c r="AE28" s="205"/>
      <c r="AF28" s="205"/>
      <c r="AG28" s="205" t="s">
        <v>220</v>
      </c>
      <c r="AH28" s="205" t="n">
        <v>0</v>
      </c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customFormat="false" ht="12.75" hidden="false" customHeight="false" outlineLevel="1" collapsed="false">
      <c r="A29" s="206"/>
      <c r="B29" s="207"/>
      <c r="C29" s="210" t="s">
        <v>1636</v>
      </c>
      <c r="D29" s="211"/>
      <c r="E29" s="212" t="n">
        <v>1313.97</v>
      </c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5"/>
      <c r="Z29" s="205"/>
      <c r="AA29" s="205"/>
      <c r="AB29" s="205"/>
      <c r="AC29" s="205"/>
      <c r="AD29" s="205"/>
      <c r="AE29" s="205"/>
      <c r="AF29" s="205"/>
      <c r="AG29" s="205" t="s">
        <v>220</v>
      </c>
      <c r="AH29" s="205" t="n">
        <v>0</v>
      </c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customFormat="false" ht="22.5" hidden="false" customHeight="false" outlineLevel="1" collapsed="false">
      <c r="A30" s="196" t="n">
        <v>4</v>
      </c>
      <c r="B30" s="197" t="s">
        <v>1637</v>
      </c>
      <c r="C30" s="198" t="s">
        <v>1638</v>
      </c>
      <c r="D30" s="199" t="s">
        <v>294</v>
      </c>
      <c r="E30" s="200" t="n">
        <v>1313.975</v>
      </c>
      <c r="F30" s="201"/>
      <c r="G30" s="202" t="n">
        <f aca="false">ROUND(E30*F30,2)</f>
        <v>0</v>
      </c>
      <c r="H30" s="201"/>
      <c r="I30" s="202" t="n">
        <f aca="false">ROUND(E30*H30,2)</f>
        <v>0</v>
      </c>
      <c r="J30" s="201"/>
      <c r="K30" s="202" t="n">
        <f aca="false">ROUND(E30*J30,2)</f>
        <v>0</v>
      </c>
      <c r="L30" s="202" t="n">
        <v>21</v>
      </c>
      <c r="M30" s="202" t="n">
        <f aca="false">G30*(1+L30/100)</f>
        <v>0</v>
      </c>
      <c r="N30" s="202" t="n">
        <v>0.0003</v>
      </c>
      <c r="O30" s="202" t="n">
        <f aca="false">ROUND(E30*N30,2)</f>
        <v>0.39</v>
      </c>
      <c r="P30" s="202" t="n">
        <v>0</v>
      </c>
      <c r="Q30" s="202" t="n">
        <f aca="false">ROUND(E30*P30,2)</f>
        <v>0</v>
      </c>
      <c r="R30" s="202" t="s">
        <v>273</v>
      </c>
      <c r="S30" s="202" t="s">
        <v>213</v>
      </c>
      <c r="T30" s="203" t="s">
        <v>213</v>
      </c>
      <c r="U30" s="204" t="n">
        <v>0.07</v>
      </c>
      <c r="V30" s="204" t="n">
        <f aca="false">ROUND(E30*U30,2)</f>
        <v>91.98</v>
      </c>
      <c r="W30" s="204"/>
      <c r="X30" s="204" t="s">
        <v>165</v>
      </c>
      <c r="Y30" s="205"/>
      <c r="Z30" s="205"/>
      <c r="AA30" s="205"/>
      <c r="AB30" s="205"/>
      <c r="AC30" s="205"/>
      <c r="AD30" s="205"/>
      <c r="AE30" s="205"/>
      <c r="AF30" s="205"/>
      <c r="AG30" s="205" t="s">
        <v>214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customFormat="false" ht="12.75" hidden="false" customHeight="true" outlineLevel="1" collapsed="false">
      <c r="A31" s="206"/>
      <c r="B31" s="207"/>
      <c r="C31" s="208" t="s">
        <v>534</v>
      </c>
      <c r="D31" s="208"/>
      <c r="E31" s="208"/>
      <c r="F31" s="208"/>
      <c r="G31" s="208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5"/>
      <c r="AA31" s="205"/>
      <c r="AB31" s="205"/>
      <c r="AC31" s="205"/>
      <c r="AD31" s="205"/>
      <c r="AE31" s="205"/>
      <c r="AF31" s="205"/>
      <c r="AG31" s="205" t="s">
        <v>216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customFormat="false" ht="12.75" hidden="false" customHeight="true" outlineLevel="1" collapsed="false">
      <c r="A32" s="206"/>
      <c r="B32" s="207"/>
      <c r="C32" s="209" t="s">
        <v>534</v>
      </c>
      <c r="D32" s="209"/>
      <c r="E32" s="209"/>
      <c r="F32" s="209"/>
      <c r="G32" s="209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5"/>
      <c r="Z32" s="205"/>
      <c r="AA32" s="205"/>
      <c r="AB32" s="205"/>
      <c r="AC32" s="205"/>
      <c r="AD32" s="205"/>
      <c r="AE32" s="205"/>
      <c r="AF32" s="205"/>
      <c r="AG32" s="205" t="s">
        <v>217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customFormat="false" ht="12.75" hidden="false" customHeight="false" outlineLevel="1" collapsed="false">
      <c r="A33" s="206"/>
      <c r="B33" s="207"/>
      <c r="C33" s="210" t="s">
        <v>1632</v>
      </c>
      <c r="D33" s="211"/>
      <c r="E33" s="212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5"/>
      <c r="Z33" s="205"/>
      <c r="AA33" s="205"/>
      <c r="AB33" s="205"/>
      <c r="AC33" s="205"/>
      <c r="AD33" s="205"/>
      <c r="AE33" s="205"/>
      <c r="AF33" s="205"/>
      <c r="AG33" s="205" t="s">
        <v>220</v>
      </c>
      <c r="AH33" s="205" t="n">
        <v>0</v>
      </c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customFormat="false" ht="12.75" hidden="false" customHeight="false" outlineLevel="1" collapsed="false">
      <c r="A34" s="206"/>
      <c r="B34" s="207"/>
      <c r="C34" s="210" t="s">
        <v>1633</v>
      </c>
      <c r="D34" s="211"/>
      <c r="E34" s="212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5"/>
      <c r="Z34" s="205"/>
      <c r="AA34" s="205"/>
      <c r="AB34" s="205"/>
      <c r="AC34" s="205"/>
      <c r="AD34" s="205"/>
      <c r="AE34" s="205"/>
      <c r="AF34" s="205"/>
      <c r="AG34" s="205" t="s">
        <v>220</v>
      </c>
      <c r="AH34" s="205" t="n">
        <v>0</v>
      </c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customFormat="false" ht="33.75" hidden="false" customHeight="false" outlineLevel="1" collapsed="false">
      <c r="A35" s="206"/>
      <c r="B35" s="207"/>
      <c r="C35" s="210" t="s">
        <v>1634</v>
      </c>
      <c r="D35" s="211"/>
      <c r="E35" s="212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5"/>
      <c r="Z35" s="205"/>
      <c r="AA35" s="205"/>
      <c r="AB35" s="205"/>
      <c r="AC35" s="205"/>
      <c r="AD35" s="205"/>
      <c r="AE35" s="205"/>
      <c r="AF35" s="205"/>
      <c r="AG35" s="205" t="s">
        <v>220</v>
      </c>
      <c r="AH35" s="205" t="n">
        <v>0</v>
      </c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customFormat="false" ht="12.75" hidden="false" customHeight="false" outlineLevel="1" collapsed="false">
      <c r="A36" s="206"/>
      <c r="B36" s="207"/>
      <c r="C36" s="210" t="s">
        <v>1635</v>
      </c>
      <c r="D36" s="211"/>
      <c r="E36" s="212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5"/>
      <c r="Z36" s="205"/>
      <c r="AA36" s="205"/>
      <c r="AB36" s="205"/>
      <c r="AC36" s="205"/>
      <c r="AD36" s="205"/>
      <c r="AE36" s="205"/>
      <c r="AF36" s="205"/>
      <c r="AG36" s="205" t="s">
        <v>220</v>
      </c>
      <c r="AH36" s="205" t="n">
        <v>0</v>
      </c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customFormat="false" ht="12.75" hidden="false" customHeight="false" outlineLevel="1" collapsed="false">
      <c r="A37" s="206"/>
      <c r="B37" s="207"/>
      <c r="C37" s="210" t="s">
        <v>1636</v>
      </c>
      <c r="D37" s="211"/>
      <c r="E37" s="212" t="n">
        <v>1313.97</v>
      </c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5"/>
      <c r="Z37" s="205"/>
      <c r="AA37" s="205"/>
      <c r="AB37" s="205"/>
      <c r="AC37" s="205"/>
      <c r="AD37" s="205"/>
      <c r="AE37" s="205"/>
      <c r="AF37" s="205"/>
      <c r="AG37" s="205" t="s">
        <v>220</v>
      </c>
      <c r="AH37" s="205" t="n">
        <v>0</v>
      </c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customFormat="false" ht="12.75" hidden="false" customHeight="false" outlineLevel="1" collapsed="false">
      <c r="A38" s="196" t="n">
        <v>5</v>
      </c>
      <c r="B38" s="197" t="s">
        <v>538</v>
      </c>
      <c r="C38" s="198" t="s">
        <v>539</v>
      </c>
      <c r="D38" s="199" t="s">
        <v>294</v>
      </c>
      <c r="E38" s="200" t="n">
        <v>152.22</v>
      </c>
      <c r="F38" s="201"/>
      <c r="G38" s="202" t="n">
        <f aca="false">ROUND(E38*F38,2)</f>
        <v>0</v>
      </c>
      <c r="H38" s="201"/>
      <c r="I38" s="202" t="n">
        <f aca="false">ROUND(E38*H38,2)</f>
        <v>0</v>
      </c>
      <c r="J38" s="201"/>
      <c r="K38" s="202" t="n">
        <f aca="false">ROUND(E38*J38,2)</f>
        <v>0</v>
      </c>
      <c r="L38" s="202" t="n">
        <v>21</v>
      </c>
      <c r="M38" s="202" t="n">
        <f aca="false">G38*(1+L38/100)</f>
        <v>0</v>
      </c>
      <c r="N38" s="202" t="n">
        <v>4E-005</v>
      </c>
      <c r="O38" s="202" t="n">
        <f aca="false">ROUND(E38*N38,2)</f>
        <v>0.01</v>
      </c>
      <c r="P38" s="202" t="n">
        <v>0</v>
      </c>
      <c r="Q38" s="202" t="n">
        <f aca="false">ROUND(E38*P38,2)</f>
        <v>0</v>
      </c>
      <c r="R38" s="202" t="s">
        <v>273</v>
      </c>
      <c r="S38" s="202" t="s">
        <v>213</v>
      </c>
      <c r="T38" s="203" t="s">
        <v>213</v>
      </c>
      <c r="U38" s="204" t="n">
        <v>0.078</v>
      </c>
      <c r="V38" s="204" t="n">
        <f aca="false">ROUND(E38*U38,2)</f>
        <v>11.87</v>
      </c>
      <c r="W38" s="204"/>
      <c r="X38" s="204" t="s">
        <v>165</v>
      </c>
      <c r="Y38" s="205"/>
      <c r="Z38" s="205"/>
      <c r="AA38" s="205"/>
      <c r="AB38" s="205"/>
      <c r="AC38" s="205"/>
      <c r="AD38" s="205"/>
      <c r="AE38" s="205"/>
      <c r="AF38" s="205"/>
      <c r="AG38" s="205" t="s">
        <v>214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customFormat="false" ht="22.5" hidden="false" customHeight="true" outlineLevel="1" collapsed="false">
      <c r="A39" s="206"/>
      <c r="B39" s="207"/>
      <c r="C39" s="208" t="s">
        <v>540</v>
      </c>
      <c r="D39" s="208"/>
      <c r="E39" s="208"/>
      <c r="F39" s="208"/>
      <c r="G39" s="208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5"/>
      <c r="Z39" s="205"/>
      <c r="AA39" s="205"/>
      <c r="AB39" s="205"/>
      <c r="AC39" s="205"/>
      <c r="AD39" s="205"/>
      <c r="AE39" s="205"/>
      <c r="AF39" s="205"/>
      <c r="AG39" s="205" t="s">
        <v>216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13" t="str">
        <f aca="false">C39</f>
        <v>které se zřizují před úpravami povrchu, a obalení osazených dveřních zárubní před znečištěním při úpravách povrchu nástřikem plastických maltovin včetně pozdějšího odkrytí,</v>
      </c>
      <c r="BB39" s="205"/>
      <c r="BC39" s="205"/>
      <c r="BD39" s="205"/>
      <c r="BE39" s="205"/>
      <c r="BF39" s="205"/>
      <c r="BG39" s="205"/>
      <c r="BH39" s="205"/>
    </row>
    <row r="40" customFormat="false" ht="22.5" hidden="false" customHeight="true" outlineLevel="1" collapsed="false">
      <c r="A40" s="206"/>
      <c r="B40" s="207"/>
      <c r="C40" s="209" t="s">
        <v>540</v>
      </c>
      <c r="D40" s="209"/>
      <c r="E40" s="209"/>
      <c r="F40" s="209"/>
      <c r="G40" s="209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5"/>
      <c r="Z40" s="205"/>
      <c r="AA40" s="205"/>
      <c r="AB40" s="205"/>
      <c r="AC40" s="205"/>
      <c r="AD40" s="205"/>
      <c r="AE40" s="205"/>
      <c r="AF40" s="205"/>
      <c r="AG40" s="205" t="s">
        <v>217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13" t="str">
        <f aca="false">C40</f>
        <v>které se zřizují před úpravami povrchu, a obalení osazených dveřních zárubní před znečištěním při úpravách povrchu nástřikem plastických maltovin včetně pozdějšího odkrytí,</v>
      </c>
      <c r="BB40" s="205"/>
      <c r="BC40" s="205"/>
      <c r="BD40" s="205"/>
      <c r="BE40" s="205"/>
      <c r="BF40" s="205"/>
      <c r="BG40" s="205"/>
      <c r="BH40" s="205"/>
    </row>
    <row r="41" customFormat="false" ht="12.75" hidden="false" customHeight="false" outlineLevel="1" collapsed="false">
      <c r="A41" s="206"/>
      <c r="B41" s="207"/>
      <c r="C41" s="210" t="s">
        <v>1639</v>
      </c>
      <c r="D41" s="211"/>
      <c r="E41" s="212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5"/>
      <c r="Z41" s="205"/>
      <c r="AA41" s="205"/>
      <c r="AB41" s="205"/>
      <c r="AC41" s="205"/>
      <c r="AD41" s="205"/>
      <c r="AE41" s="205"/>
      <c r="AF41" s="205"/>
      <c r="AG41" s="205" t="s">
        <v>220</v>
      </c>
      <c r="AH41" s="205" t="n">
        <v>0</v>
      </c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customFormat="false" ht="12.75" hidden="false" customHeight="false" outlineLevel="1" collapsed="false">
      <c r="A42" s="206"/>
      <c r="B42" s="207"/>
      <c r="C42" s="210" t="s">
        <v>1640</v>
      </c>
      <c r="D42" s="211"/>
      <c r="E42" s="212" t="n">
        <v>152.22</v>
      </c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5"/>
      <c r="Z42" s="205"/>
      <c r="AA42" s="205"/>
      <c r="AB42" s="205"/>
      <c r="AC42" s="205"/>
      <c r="AD42" s="205"/>
      <c r="AE42" s="205"/>
      <c r="AF42" s="205"/>
      <c r="AG42" s="205" t="s">
        <v>220</v>
      </c>
      <c r="AH42" s="205" t="n">
        <v>0</v>
      </c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customFormat="false" ht="12.75" hidden="false" customHeight="false" outlineLevel="1" collapsed="false">
      <c r="A43" s="196" t="n">
        <v>6</v>
      </c>
      <c r="B43" s="197" t="s">
        <v>550</v>
      </c>
      <c r="C43" s="198" t="s">
        <v>551</v>
      </c>
      <c r="D43" s="199" t="s">
        <v>294</v>
      </c>
      <c r="E43" s="200" t="n">
        <v>33.415</v>
      </c>
      <c r="F43" s="201"/>
      <c r="G43" s="202" t="n">
        <f aca="false">ROUND(E43*F43,2)</f>
        <v>0</v>
      </c>
      <c r="H43" s="201"/>
      <c r="I43" s="202" t="n">
        <f aca="false">ROUND(E43*H43,2)</f>
        <v>0</v>
      </c>
      <c r="J43" s="201"/>
      <c r="K43" s="202" t="n">
        <f aca="false">ROUND(E43*J43,2)</f>
        <v>0</v>
      </c>
      <c r="L43" s="202" t="n">
        <v>21</v>
      </c>
      <c r="M43" s="202" t="n">
        <f aca="false">G43*(1+L43/100)</f>
        <v>0</v>
      </c>
      <c r="N43" s="202" t="n">
        <v>0.10712</v>
      </c>
      <c r="O43" s="202" t="n">
        <f aca="false">ROUND(E43*N43,2)</f>
        <v>3.58</v>
      </c>
      <c r="P43" s="202" t="n">
        <v>0</v>
      </c>
      <c r="Q43" s="202" t="n">
        <f aca="false">ROUND(E43*P43,2)</f>
        <v>0</v>
      </c>
      <c r="R43" s="202" t="s">
        <v>303</v>
      </c>
      <c r="S43" s="202" t="s">
        <v>213</v>
      </c>
      <c r="T43" s="203" t="s">
        <v>213</v>
      </c>
      <c r="U43" s="204" t="n">
        <v>0.80545</v>
      </c>
      <c r="V43" s="204" t="n">
        <f aca="false">ROUND(E43*U43,2)</f>
        <v>26.91</v>
      </c>
      <c r="W43" s="204"/>
      <c r="X43" s="204" t="s">
        <v>165</v>
      </c>
      <c r="Y43" s="205"/>
      <c r="Z43" s="205"/>
      <c r="AA43" s="205"/>
      <c r="AB43" s="205"/>
      <c r="AC43" s="205"/>
      <c r="AD43" s="205"/>
      <c r="AE43" s="205"/>
      <c r="AF43" s="205"/>
      <c r="AG43" s="205" t="s">
        <v>214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customFormat="false" ht="12.75" hidden="false" customHeight="false" outlineLevel="1" collapsed="false">
      <c r="A44" s="206"/>
      <c r="B44" s="207"/>
      <c r="C44" s="210" t="s">
        <v>1641</v>
      </c>
      <c r="D44" s="211"/>
      <c r="E44" s="212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5"/>
      <c r="Z44" s="205"/>
      <c r="AA44" s="205"/>
      <c r="AB44" s="205"/>
      <c r="AC44" s="205"/>
      <c r="AD44" s="205"/>
      <c r="AE44" s="205"/>
      <c r="AF44" s="205"/>
      <c r="AG44" s="205" t="s">
        <v>220</v>
      </c>
      <c r="AH44" s="205" t="n">
        <v>0</v>
      </c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customFormat="false" ht="12.75" hidden="false" customHeight="false" outlineLevel="1" collapsed="false">
      <c r="A45" s="206"/>
      <c r="B45" s="207"/>
      <c r="C45" s="210" t="s">
        <v>1642</v>
      </c>
      <c r="D45" s="211"/>
      <c r="E45" s="212" t="n">
        <v>33.41</v>
      </c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5"/>
      <c r="Z45" s="205"/>
      <c r="AA45" s="205"/>
      <c r="AB45" s="205"/>
      <c r="AC45" s="205"/>
      <c r="AD45" s="205"/>
      <c r="AE45" s="205"/>
      <c r="AF45" s="205"/>
      <c r="AG45" s="205" t="s">
        <v>220</v>
      </c>
      <c r="AH45" s="205" t="n">
        <v>0</v>
      </c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customFormat="false" ht="22.5" hidden="false" customHeight="false" outlineLevel="1" collapsed="false">
      <c r="A46" s="196" t="n">
        <v>7</v>
      </c>
      <c r="B46" s="197" t="s">
        <v>1643</v>
      </c>
      <c r="C46" s="198" t="s">
        <v>1644</v>
      </c>
      <c r="D46" s="199" t="s">
        <v>294</v>
      </c>
      <c r="E46" s="200" t="n">
        <v>65.69875</v>
      </c>
      <c r="F46" s="201"/>
      <c r="G46" s="202" t="n">
        <f aca="false">ROUND(E46*F46,2)</f>
        <v>0</v>
      </c>
      <c r="H46" s="201"/>
      <c r="I46" s="202" t="n">
        <f aca="false">ROUND(E46*H46,2)</f>
        <v>0</v>
      </c>
      <c r="J46" s="201"/>
      <c r="K46" s="202" t="n">
        <f aca="false">ROUND(E46*J46,2)</f>
        <v>0</v>
      </c>
      <c r="L46" s="202" t="n">
        <v>21</v>
      </c>
      <c r="M46" s="202" t="n">
        <f aca="false">G46*(1+L46/100)</f>
        <v>0</v>
      </c>
      <c r="N46" s="202" t="n">
        <v>0.068</v>
      </c>
      <c r="O46" s="202" t="n">
        <f aca="false">ROUND(E46*N46,2)</f>
        <v>4.47</v>
      </c>
      <c r="P46" s="202" t="n">
        <v>0</v>
      </c>
      <c r="Q46" s="202" t="n">
        <f aca="false">ROUND(E46*P46,2)</f>
        <v>0</v>
      </c>
      <c r="R46" s="202" t="s">
        <v>303</v>
      </c>
      <c r="S46" s="202" t="s">
        <v>213</v>
      </c>
      <c r="T46" s="203" t="s">
        <v>213</v>
      </c>
      <c r="U46" s="204" t="n">
        <v>0.71398</v>
      </c>
      <c r="V46" s="204" t="n">
        <f aca="false">ROUND(E46*U46,2)</f>
        <v>46.91</v>
      </c>
      <c r="W46" s="204"/>
      <c r="X46" s="204" t="s">
        <v>165</v>
      </c>
      <c r="Y46" s="205"/>
      <c r="Z46" s="205"/>
      <c r="AA46" s="205"/>
      <c r="AB46" s="205"/>
      <c r="AC46" s="205"/>
      <c r="AD46" s="205"/>
      <c r="AE46" s="205"/>
      <c r="AF46" s="205"/>
      <c r="AG46" s="205" t="s">
        <v>214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customFormat="false" ht="12.75" hidden="false" customHeight="true" outlineLevel="1" collapsed="false">
      <c r="A47" s="206"/>
      <c r="B47" s="207"/>
      <c r="C47" s="208" t="s">
        <v>574</v>
      </c>
      <c r="D47" s="208"/>
      <c r="E47" s="208"/>
      <c r="F47" s="208"/>
      <c r="G47" s="208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5"/>
      <c r="Z47" s="205"/>
      <c r="AA47" s="205"/>
      <c r="AB47" s="205"/>
      <c r="AC47" s="205"/>
      <c r="AD47" s="205"/>
      <c r="AE47" s="205"/>
      <c r="AF47" s="205"/>
      <c r="AG47" s="205" t="s">
        <v>216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customFormat="false" ht="12.75" hidden="false" customHeight="true" outlineLevel="1" collapsed="false">
      <c r="A48" s="206"/>
      <c r="B48" s="207"/>
      <c r="C48" s="209" t="s">
        <v>574</v>
      </c>
      <c r="D48" s="209"/>
      <c r="E48" s="209"/>
      <c r="F48" s="209"/>
      <c r="G48" s="209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5"/>
      <c r="Z48" s="205"/>
      <c r="AA48" s="205"/>
      <c r="AB48" s="205"/>
      <c r="AC48" s="205"/>
      <c r="AD48" s="205"/>
      <c r="AE48" s="205"/>
      <c r="AF48" s="205"/>
      <c r="AG48" s="205" t="s">
        <v>217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customFormat="false" ht="12.75" hidden="false" customHeight="false" outlineLevel="1" collapsed="false">
      <c r="A49" s="206"/>
      <c r="B49" s="207"/>
      <c r="C49" s="210" t="s">
        <v>1645</v>
      </c>
      <c r="D49" s="211"/>
      <c r="E49" s="212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5"/>
      <c r="Z49" s="205"/>
      <c r="AA49" s="205"/>
      <c r="AB49" s="205"/>
      <c r="AC49" s="205"/>
      <c r="AD49" s="205"/>
      <c r="AE49" s="205"/>
      <c r="AF49" s="205"/>
      <c r="AG49" s="205" t="s">
        <v>220</v>
      </c>
      <c r="AH49" s="205" t="n">
        <v>0</v>
      </c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customFormat="false" ht="12.75" hidden="false" customHeight="false" outlineLevel="1" collapsed="false">
      <c r="A50" s="206"/>
      <c r="B50" s="207"/>
      <c r="C50" s="210" t="s">
        <v>1646</v>
      </c>
      <c r="D50" s="211"/>
      <c r="E50" s="212" t="n">
        <v>65.7</v>
      </c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5"/>
      <c r="Z50" s="205"/>
      <c r="AA50" s="205"/>
      <c r="AB50" s="205"/>
      <c r="AC50" s="205"/>
      <c r="AD50" s="205"/>
      <c r="AE50" s="205"/>
      <c r="AF50" s="205"/>
      <c r="AG50" s="205" t="s">
        <v>220</v>
      </c>
      <c r="AH50" s="205" t="n">
        <v>0</v>
      </c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customFormat="false" ht="12.75" hidden="false" customHeight="false" outlineLevel="1" collapsed="false">
      <c r="A51" s="196" t="n">
        <v>8</v>
      </c>
      <c r="B51" s="197" t="s">
        <v>1647</v>
      </c>
      <c r="C51" s="198" t="s">
        <v>1648</v>
      </c>
      <c r="D51" s="199" t="s">
        <v>294</v>
      </c>
      <c r="E51" s="200" t="n">
        <v>24.75</v>
      </c>
      <c r="F51" s="201"/>
      <c r="G51" s="202" t="n">
        <f aca="false">ROUND(E51*F51,2)</f>
        <v>0</v>
      </c>
      <c r="H51" s="201"/>
      <c r="I51" s="202" t="n">
        <f aca="false">ROUND(E51*H51,2)</f>
        <v>0</v>
      </c>
      <c r="J51" s="201"/>
      <c r="K51" s="202" t="n">
        <f aca="false">ROUND(E51*J51,2)</f>
        <v>0</v>
      </c>
      <c r="L51" s="202" t="n">
        <v>21</v>
      </c>
      <c r="M51" s="202" t="n">
        <f aca="false">G51*(1+L51/100)</f>
        <v>0</v>
      </c>
      <c r="N51" s="202" t="n">
        <v>0.04414</v>
      </c>
      <c r="O51" s="202" t="n">
        <f aca="false">ROUND(E51*N51,2)</f>
        <v>1.09</v>
      </c>
      <c r="P51" s="202" t="n">
        <v>0</v>
      </c>
      <c r="Q51" s="202" t="n">
        <f aca="false">ROUND(E51*P51,2)</f>
        <v>0</v>
      </c>
      <c r="R51" s="202" t="s">
        <v>273</v>
      </c>
      <c r="S51" s="202" t="s">
        <v>213</v>
      </c>
      <c r="T51" s="203" t="s">
        <v>213</v>
      </c>
      <c r="U51" s="204" t="n">
        <v>0.6</v>
      </c>
      <c r="V51" s="204" t="n">
        <f aca="false">ROUND(E51*U51,2)</f>
        <v>14.85</v>
      </c>
      <c r="W51" s="204"/>
      <c r="X51" s="204" t="s">
        <v>165</v>
      </c>
      <c r="Y51" s="205"/>
      <c r="Z51" s="205"/>
      <c r="AA51" s="205"/>
      <c r="AB51" s="205"/>
      <c r="AC51" s="205"/>
      <c r="AD51" s="205"/>
      <c r="AE51" s="205"/>
      <c r="AF51" s="205"/>
      <c r="AG51" s="205" t="s">
        <v>214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customFormat="false" ht="12.75" hidden="false" customHeight="false" outlineLevel="1" collapsed="false">
      <c r="A52" s="206"/>
      <c r="B52" s="207"/>
      <c r="C52" s="210" t="s">
        <v>1649</v>
      </c>
      <c r="D52" s="211"/>
      <c r="E52" s="212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5"/>
      <c r="Z52" s="205"/>
      <c r="AA52" s="205"/>
      <c r="AB52" s="205"/>
      <c r="AC52" s="205"/>
      <c r="AD52" s="205"/>
      <c r="AE52" s="205"/>
      <c r="AF52" s="205"/>
      <c r="AG52" s="205" t="s">
        <v>220</v>
      </c>
      <c r="AH52" s="205" t="n">
        <v>0</v>
      </c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customFormat="false" ht="12.75" hidden="false" customHeight="false" outlineLevel="1" collapsed="false">
      <c r="A53" s="206"/>
      <c r="B53" s="207"/>
      <c r="C53" s="210" t="s">
        <v>1650</v>
      </c>
      <c r="D53" s="211"/>
      <c r="E53" s="212" t="n">
        <v>24.75</v>
      </c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5"/>
      <c r="Z53" s="205"/>
      <c r="AA53" s="205"/>
      <c r="AB53" s="205"/>
      <c r="AC53" s="205"/>
      <c r="AD53" s="205"/>
      <c r="AE53" s="205"/>
      <c r="AF53" s="205"/>
      <c r="AG53" s="205" t="s">
        <v>220</v>
      </c>
      <c r="AH53" s="205" t="n">
        <v>0</v>
      </c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customFormat="false" ht="12.75" hidden="false" customHeight="false" outlineLevel="0" collapsed="false">
      <c r="A54" s="188" t="s">
        <v>207</v>
      </c>
      <c r="B54" s="189" t="s">
        <v>99</v>
      </c>
      <c r="C54" s="190" t="s">
        <v>100</v>
      </c>
      <c r="D54" s="191"/>
      <c r="E54" s="192"/>
      <c r="F54" s="193"/>
      <c r="G54" s="193" t="n">
        <f aca="false">SUMIF(AG55:AG55,"&lt;&gt;NOR",G55:G55)</f>
        <v>0</v>
      </c>
      <c r="H54" s="193"/>
      <c r="I54" s="193" t="n">
        <f aca="false">SUM(I55:I55)</f>
        <v>0</v>
      </c>
      <c r="J54" s="193"/>
      <c r="K54" s="193" t="n">
        <f aca="false">SUM(K55:K55)</f>
        <v>0</v>
      </c>
      <c r="L54" s="193"/>
      <c r="M54" s="193" t="n">
        <f aca="false">SUM(M55:M55)</f>
        <v>0</v>
      </c>
      <c r="N54" s="193"/>
      <c r="O54" s="193" t="n">
        <f aca="false">SUM(O55:O55)</f>
        <v>0.89</v>
      </c>
      <c r="P54" s="193"/>
      <c r="Q54" s="193" t="n">
        <f aca="false">SUM(Q55:Q55)</f>
        <v>0</v>
      </c>
      <c r="R54" s="193"/>
      <c r="S54" s="193"/>
      <c r="T54" s="194"/>
      <c r="U54" s="195"/>
      <c r="V54" s="195" t="n">
        <f aca="false">SUM(V55:V55)</f>
        <v>129.99</v>
      </c>
      <c r="W54" s="195"/>
      <c r="X54" s="195"/>
      <c r="AG54" s="0" t="s">
        <v>208</v>
      </c>
    </row>
    <row r="55" customFormat="false" ht="12.75" hidden="false" customHeight="false" outlineLevel="1" collapsed="false">
      <c r="A55" s="214" t="n">
        <v>9</v>
      </c>
      <c r="B55" s="215" t="s">
        <v>754</v>
      </c>
      <c r="C55" s="216" t="s">
        <v>755</v>
      </c>
      <c r="D55" s="217" t="s">
        <v>294</v>
      </c>
      <c r="E55" s="218" t="n">
        <v>734.4</v>
      </c>
      <c r="F55" s="219"/>
      <c r="G55" s="220" t="n">
        <f aca="false">ROUND(E55*F55,2)</f>
        <v>0</v>
      </c>
      <c r="H55" s="219"/>
      <c r="I55" s="220" t="n">
        <f aca="false">ROUND(E55*H55,2)</f>
        <v>0</v>
      </c>
      <c r="J55" s="219"/>
      <c r="K55" s="220" t="n">
        <f aca="false">ROUND(E55*J55,2)</f>
        <v>0</v>
      </c>
      <c r="L55" s="220" t="n">
        <v>21</v>
      </c>
      <c r="M55" s="220" t="n">
        <f aca="false">G55*(1+L55/100)</f>
        <v>0</v>
      </c>
      <c r="N55" s="220" t="n">
        <v>0.00121</v>
      </c>
      <c r="O55" s="220" t="n">
        <f aca="false">ROUND(E55*N55,2)</f>
        <v>0.89</v>
      </c>
      <c r="P55" s="220" t="n">
        <v>0</v>
      </c>
      <c r="Q55" s="220" t="n">
        <f aca="false">ROUND(E55*P55,2)</f>
        <v>0</v>
      </c>
      <c r="R55" s="220" t="s">
        <v>734</v>
      </c>
      <c r="S55" s="220" t="s">
        <v>213</v>
      </c>
      <c r="T55" s="221" t="s">
        <v>213</v>
      </c>
      <c r="U55" s="204" t="n">
        <v>0.177</v>
      </c>
      <c r="V55" s="204" t="n">
        <f aca="false">ROUND(E55*U55,2)</f>
        <v>129.99</v>
      </c>
      <c r="W55" s="204"/>
      <c r="X55" s="204" t="s">
        <v>165</v>
      </c>
      <c r="Y55" s="205"/>
      <c r="Z55" s="205"/>
      <c r="AA55" s="205"/>
      <c r="AB55" s="205"/>
      <c r="AC55" s="205"/>
      <c r="AD55" s="205"/>
      <c r="AE55" s="205"/>
      <c r="AF55" s="205"/>
      <c r="AG55" s="205" t="s">
        <v>214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customFormat="false" ht="12.75" hidden="false" customHeight="false" outlineLevel="0" collapsed="false">
      <c r="A56" s="188" t="s">
        <v>207</v>
      </c>
      <c r="B56" s="189" t="s">
        <v>101</v>
      </c>
      <c r="C56" s="190" t="s">
        <v>102</v>
      </c>
      <c r="D56" s="191"/>
      <c r="E56" s="192"/>
      <c r="F56" s="193"/>
      <c r="G56" s="193" t="n">
        <f aca="false">SUMIF(AG57:AG58,"&lt;&gt;NOR",G57:G58)</f>
        <v>0</v>
      </c>
      <c r="H56" s="193"/>
      <c r="I56" s="193" t="n">
        <f aca="false">SUM(I57:I58)</f>
        <v>0</v>
      </c>
      <c r="J56" s="193"/>
      <c r="K56" s="193" t="n">
        <f aca="false">SUM(K57:K58)</f>
        <v>0</v>
      </c>
      <c r="L56" s="193"/>
      <c r="M56" s="193" t="n">
        <f aca="false">SUM(M57:M58)</f>
        <v>0</v>
      </c>
      <c r="N56" s="193"/>
      <c r="O56" s="193" t="n">
        <f aca="false">SUM(O57:O58)</f>
        <v>0.03</v>
      </c>
      <c r="P56" s="193"/>
      <c r="Q56" s="193" t="n">
        <f aca="false">SUM(Q57:Q58)</f>
        <v>0</v>
      </c>
      <c r="R56" s="193"/>
      <c r="S56" s="193"/>
      <c r="T56" s="194"/>
      <c r="U56" s="195"/>
      <c r="V56" s="195" t="n">
        <f aca="false">SUM(V57:V58)</f>
        <v>226.2</v>
      </c>
      <c r="W56" s="195"/>
      <c r="X56" s="195"/>
      <c r="AG56" s="0" t="s">
        <v>208</v>
      </c>
    </row>
    <row r="57" customFormat="false" ht="56.25" hidden="false" customHeight="false" outlineLevel="1" collapsed="false">
      <c r="A57" s="196" t="n">
        <v>10</v>
      </c>
      <c r="B57" s="197" t="s">
        <v>795</v>
      </c>
      <c r="C57" s="198" t="s">
        <v>796</v>
      </c>
      <c r="D57" s="199" t="s">
        <v>294</v>
      </c>
      <c r="E57" s="200" t="n">
        <v>734.4</v>
      </c>
      <c r="F57" s="201"/>
      <c r="G57" s="202" t="n">
        <f aca="false">ROUND(E57*F57,2)</f>
        <v>0</v>
      </c>
      <c r="H57" s="201"/>
      <c r="I57" s="202" t="n">
        <f aca="false">ROUND(E57*H57,2)</f>
        <v>0</v>
      </c>
      <c r="J57" s="201"/>
      <c r="K57" s="202" t="n">
        <f aca="false">ROUND(E57*J57,2)</f>
        <v>0</v>
      </c>
      <c r="L57" s="202" t="n">
        <v>21</v>
      </c>
      <c r="M57" s="202" t="n">
        <f aca="false">G57*(1+L57/100)</f>
        <v>0</v>
      </c>
      <c r="N57" s="202" t="n">
        <v>4E-005</v>
      </c>
      <c r="O57" s="202" t="n">
        <f aca="false">ROUND(E57*N57,2)</f>
        <v>0.03</v>
      </c>
      <c r="P57" s="202" t="n">
        <v>0</v>
      </c>
      <c r="Q57" s="202" t="n">
        <f aca="false">ROUND(E57*P57,2)</f>
        <v>0</v>
      </c>
      <c r="R57" s="202" t="s">
        <v>273</v>
      </c>
      <c r="S57" s="202" t="s">
        <v>213</v>
      </c>
      <c r="T57" s="203" t="s">
        <v>213</v>
      </c>
      <c r="U57" s="204" t="n">
        <v>0.308</v>
      </c>
      <c r="V57" s="204" t="n">
        <f aca="false">ROUND(E57*U57,2)</f>
        <v>226.2</v>
      </c>
      <c r="W57" s="204"/>
      <c r="X57" s="204" t="s">
        <v>165</v>
      </c>
      <c r="Y57" s="205"/>
      <c r="Z57" s="205"/>
      <c r="AA57" s="205"/>
      <c r="AB57" s="205"/>
      <c r="AC57" s="205"/>
      <c r="AD57" s="205"/>
      <c r="AE57" s="205"/>
      <c r="AF57" s="205"/>
      <c r="AG57" s="205" t="s">
        <v>214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customFormat="false" ht="22.5" hidden="false" customHeight="true" outlineLevel="1" collapsed="false">
      <c r="A58" s="206"/>
      <c r="B58" s="207"/>
      <c r="C58" s="222" t="s">
        <v>797</v>
      </c>
      <c r="D58" s="222"/>
      <c r="E58" s="222"/>
      <c r="F58" s="222"/>
      <c r="G58" s="222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5"/>
      <c r="Z58" s="205"/>
      <c r="AA58" s="205"/>
      <c r="AB58" s="205"/>
      <c r="AC58" s="205"/>
      <c r="AD58" s="205"/>
      <c r="AE58" s="205"/>
      <c r="AF58" s="205"/>
      <c r="AG58" s="205" t="s">
        <v>217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13" t="str">
        <f aca="false">C58</f>
        <v>zárubněmi, umytí a vyčištění jiných zasklených a natíraných ploch a zařizovacích předmětů před předáním do užívání světlá výška podlaží do 4 m</v>
      </c>
      <c r="BB58" s="205"/>
      <c r="BC58" s="205"/>
      <c r="BD58" s="205"/>
      <c r="BE58" s="205"/>
      <c r="BF58" s="205"/>
      <c r="BG58" s="205"/>
      <c r="BH58" s="205"/>
    </row>
    <row r="59" customFormat="false" ht="12.75" hidden="false" customHeight="false" outlineLevel="0" collapsed="false">
      <c r="A59" s="188" t="s">
        <v>207</v>
      </c>
      <c r="B59" s="189" t="s">
        <v>103</v>
      </c>
      <c r="C59" s="190" t="s">
        <v>104</v>
      </c>
      <c r="D59" s="191"/>
      <c r="E59" s="192"/>
      <c r="F59" s="193"/>
      <c r="G59" s="193" t="n">
        <f aca="false">SUMIF(AG60:AG64,"&lt;&gt;NOR",G60:G64)</f>
        <v>0</v>
      </c>
      <c r="H59" s="193"/>
      <c r="I59" s="193" t="n">
        <f aca="false">SUM(I60:I64)</f>
        <v>0</v>
      </c>
      <c r="J59" s="193"/>
      <c r="K59" s="193" t="n">
        <f aca="false">SUM(K60:K64)</f>
        <v>0</v>
      </c>
      <c r="L59" s="193"/>
      <c r="M59" s="193" t="n">
        <f aca="false">SUM(M60:M64)</f>
        <v>0</v>
      </c>
      <c r="N59" s="193"/>
      <c r="O59" s="193" t="n">
        <f aca="false">SUM(O60:O64)</f>
        <v>0</v>
      </c>
      <c r="P59" s="193"/>
      <c r="Q59" s="193" t="n">
        <f aca="false">SUM(Q60:Q64)</f>
        <v>1.68</v>
      </c>
      <c r="R59" s="193"/>
      <c r="S59" s="193"/>
      <c r="T59" s="194"/>
      <c r="U59" s="195"/>
      <c r="V59" s="195" t="n">
        <f aca="false">SUM(V60:V64)</f>
        <v>11.88</v>
      </c>
      <c r="W59" s="195"/>
      <c r="X59" s="195"/>
      <c r="AG59" s="0" t="s">
        <v>208</v>
      </c>
    </row>
    <row r="60" customFormat="false" ht="22.5" hidden="false" customHeight="false" outlineLevel="1" collapsed="false">
      <c r="A60" s="196" t="n">
        <v>11</v>
      </c>
      <c r="B60" s="197" t="s">
        <v>1651</v>
      </c>
      <c r="C60" s="198" t="s">
        <v>1652</v>
      </c>
      <c r="D60" s="199" t="s">
        <v>294</v>
      </c>
      <c r="E60" s="200" t="n">
        <v>24.75</v>
      </c>
      <c r="F60" s="201"/>
      <c r="G60" s="202" t="n">
        <f aca="false">ROUND(E60*F60,2)</f>
        <v>0</v>
      </c>
      <c r="H60" s="201"/>
      <c r="I60" s="202" t="n">
        <f aca="false">ROUND(E60*H60,2)</f>
        <v>0</v>
      </c>
      <c r="J60" s="201"/>
      <c r="K60" s="202" t="n">
        <f aca="false">ROUND(E60*J60,2)</f>
        <v>0</v>
      </c>
      <c r="L60" s="202" t="n">
        <v>21</v>
      </c>
      <c r="M60" s="202" t="n">
        <f aca="false">G60*(1+L60/100)</f>
        <v>0</v>
      </c>
      <c r="N60" s="202" t="n">
        <v>0</v>
      </c>
      <c r="O60" s="202" t="n">
        <f aca="false">ROUND(E60*N60,2)</f>
        <v>0</v>
      </c>
      <c r="P60" s="202" t="n">
        <v>0.068</v>
      </c>
      <c r="Q60" s="202" t="n">
        <f aca="false">ROUND(E60*P60,2)</f>
        <v>1.68</v>
      </c>
      <c r="R60" s="202" t="s">
        <v>813</v>
      </c>
      <c r="S60" s="202" t="s">
        <v>213</v>
      </c>
      <c r="T60" s="203" t="s">
        <v>213</v>
      </c>
      <c r="U60" s="204" t="n">
        <v>0.48</v>
      </c>
      <c r="V60" s="204" t="n">
        <f aca="false">ROUND(E60*U60,2)</f>
        <v>11.88</v>
      </c>
      <c r="W60" s="204"/>
      <c r="X60" s="204" t="s">
        <v>165</v>
      </c>
      <c r="Y60" s="205"/>
      <c r="Z60" s="205"/>
      <c r="AA60" s="205"/>
      <c r="AB60" s="205"/>
      <c r="AC60" s="205"/>
      <c r="AD60" s="205"/>
      <c r="AE60" s="205"/>
      <c r="AF60" s="205"/>
      <c r="AG60" s="205" t="s">
        <v>214</v>
      </c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customFormat="false" ht="12.75" hidden="false" customHeight="true" outlineLevel="1" collapsed="false">
      <c r="A61" s="206"/>
      <c r="B61" s="207"/>
      <c r="C61" s="208" t="s">
        <v>1653</v>
      </c>
      <c r="D61" s="208"/>
      <c r="E61" s="208"/>
      <c r="F61" s="208"/>
      <c r="G61" s="208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5"/>
      <c r="Z61" s="205"/>
      <c r="AA61" s="205"/>
      <c r="AB61" s="205"/>
      <c r="AC61" s="205"/>
      <c r="AD61" s="205"/>
      <c r="AE61" s="205"/>
      <c r="AF61" s="205"/>
      <c r="AG61" s="205" t="s">
        <v>216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customFormat="false" ht="12.75" hidden="false" customHeight="true" outlineLevel="1" collapsed="false">
      <c r="A62" s="206"/>
      <c r="B62" s="207"/>
      <c r="C62" s="209" t="s">
        <v>1653</v>
      </c>
      <c r="D62" s="209"/>
      <c r="E62" s="209"/>
      <c r="F62" s="209"/>
      <c r="G62" s="209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5"/>
      <c r="Z62" s="205"/>
      <c r="AA62" s="205"/>
      <c r="AB62" s="205"/>
      <c r="AC62" s="205"/>
      <c r="AD62" s="205"/>
      <c r="AE62" s="205"/>
      <c r="AF62" s="205"/>
      <c r="AG62" s="205" t="s">
        <v>217</v>
      </c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customFormat="false" ht="12.75" hidden="false" customHeight="false" outlineLevel="1" collapsed="false">
      <c r="A63" s="206"/>
      <c r="B63" s="207"/>
      <c r="C63" s="210" t="s">
        <v>1654</v>
      </c>
      <c r="D63" s="211"/>
      <c r="E63" s="212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5"/>
      <c r="Z63" s="205"/>
      <c r="AA63" s="205"/>
      <c r="AB63" s="205"/>
      <c r="AC63" s="205"/>
      <c r="AD63" s="205"/>
      <c r="AE63" s="205"/>
      <c r="AF63" s="205"/>
      <c r="AG63" s="205" t="s">
        <v>220</v>
      </c>
      <c r="AH63" s="205" t="n">
        <v>0</v>
      </c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customFormat="false" ht="12.75" hidden="false" customHeight="false" outlineLevel="1" collapsed="false">
      <c r="A64" s="206"/>
      <c r="B64" s="207"/>
      <c r="C64" s="210" t="s">
        <v>1650</v>
      </c>
      <c r="D64" s="211"/>
      <c r="E64" s="212" t="n">
        <v>24.75</v>
      </c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5"/>
      <c r="Z64" s="205"/>
      <c r="AA64" s="205"/>
      <c r="AB64" s="205"/>
      <c r="AC64" s="205"/>
      <c r="AD64" s="205"/>
      <c r="AE64" s="205"/>
      <c r="AF64" s="205"/>
      <c r="AG64" s="205" t="s">
        <v>220</v>
      </c>
      <c r="AH64" s="205" t="n">
        <v>0</v>
      </c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customFormat="false" ht="12.75" hidden="false" customHeight="false" outlineLevel="0" collapsed="false">
      <c r="A65" s="188" t="s">
        <v>207</v>
      </c>
      <c r="B65" s="189" t="s">
        <v>105</v>
      </c>
      <c r="C65" s="190" t="s">
        <v>106</v>
      </c>
      <c r="D65" s="191"/>
      <c r="E65" s="192"/>
      <c r="F65" s="193"/>
      <c r="G65" s="193" t="n">
        <f aca="false">SUMIF(AG66:AG67,"&lt;&gt;NOR",G66:G67)</f>
        <v>0</v>
      </c>
      <c r="H65" s="193"/>
      <c r="I65" s="193" t="n">
        <f aca="false">SUM(I66:I67)</f>
        <v>0</v>
      </c>
      <c r="J65" s="193"/>
      <c r="K65" s="193" t="n">
        <f aca="false">SUM(K66:K67)</f>
        <v>0</v>
      </c>
      <c r="L65" s="193"/>
      <c r="M65" s="193" t="n">
        <f aca="false">SUM(M66:M67)</f>
        <v>0</v>
      </c>
      <c r="N65" s="193"/>
      <c r="O65" s="193" t="n">
        <f aca="false">SUM(O66:O67)</f>
        <v>0</v>
      </c>
      <c r="P65" s="193"/>
      <c r="Q65" s="193" t="n">
        <f aca="false">SUM(Q66:Q67)</f>
        <v>0</v>
      </c>
      <c r="R65" s="193"/>
      <c r="S65" s="193"/>
      <c r="T65" s="194"/>
      <c r="U65" s="195"/>
      <c r="V65" s="195" t="n">
        <f aca="false">SUM(V66:V67)</f>
        <v>65.96</v>
      </c>
      <c r="W65" s="195"/>
      <c r="X65" s="195"/>
      <c r="AG65" s="0" t="s">
        <v>208</v>
      </c>
    </row>
    <row r="66" customFormat="false" ht="33.75" hidden="false" customHeight="false" outlineLevel="1" collapsed="false">
      <c r="A66" s="196" t="n">
        <v>12</v>
      </c>
      <c r="B66" s="197" t="s">
        <v>903</v>
      </c>
      <c r="C66" s="198" t="s">
        <v>904</v>
      </c>
      <c r="D66" s="199" t="s">
        <v>261</v>
      </c>
      <c r="E66" s="200" t="n">
        <v>25.5968</v>
      </c>
      <c r="F66" s="201"/>
      <c r="G66" s="202" t="n">
        <f aca="false">ROUND(E66*F66,2)</f>
        <v>0</v>
      </c>
      <c r="H66" s="201"/>
      <c r="I66" s="202" t="n">
        <f aca="false">ROUND(E66*H66,2)</f>
        <v>0</v>
      </c>
      <c r="J66" s="201"/>
      <c r="K66" s="202" t="n">
        <f aca="false">ROUND(E66*J66,2)</f>
        <v>0</v>
      </c>
      <c r="L66" s="202" t="n">
        <v>21</v>
      </c>
      <c r="M66" s="202" t="n">
        <f aca="false">G66*(1+L66/100)</f>
        <v>0</v>
      </c>
      <c r="N66" s="202" t="n">
        <v>0</v>
      </c>
      <c r="O66" s="202" t="n">
        <f aca="false">ROUND(E66*N66,2)</f>
        <v>0</v>
      </c>
      <c r="P66" s="202" t="n">
        <v>0</v>
      </c>
      <c r="Q66" s="202" t="n">
        <f aca="false">ROUND(E66*P66,2)</f>
        <v>0</v>
      </c>
      <c r="R66" s="202" t="s">
        <v>303</v>
      </c>
      <c r="S66" s="202" t="s">
        <v>213</v>
      </c>
      <c r="T66" s="203" t="s">
        <v>213</v>
      </c>
      <c r="U66" s="204" t="n">
        <v>2.577</v>
      </c>
      <c r="V66" s="204" t="n">
        <f aca="false">ROUND(E66*U66,2)</f>
        <v>65.96</v>
      </c>
      <c r="W66" s="204"/>
      <c r="X66" s="204" t="s">
        <v>905</v>
      </c>
      <c r="Y66" s="205"/>
      <c r="Z66" s="205"/>
      <c r="AA66" s="205"/>
      <c r="AB66" s="205"/>
      <c r="AC66" s="205"/>
      <c r="AD66" s="205"/>
      <c r="AE66" s="205"/>
      <c r="AF66" s="205"/>
      <c r="AG66" s="205" t="s">
        <v>906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customFormat="false" ht="12.75" hidden="false" customHeight="true" outlineLevel="1" collapsed="false">
      <c r="A67" s="206"/>
      <c r="B67" s="207"/>
      <c r="C67" s="208" t="s">
        <v>907</v>
      </c>
      <c r="D67" s="208"/>
      <c r="E67" s="208"/>
      <c r="F67" s="208"/>
      <c r="G67" s="208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5"/>
      <c r="Z67" s="205"/>
      <c r="AA67" s="205"/>
      <c r="AB67" s="205"/>
      <c r="AC67" s="205"/>
      <c r="AD67" s="205"/>
      <c r="AE67" s="205"/>
      <c r="AF67" s="205"/>
      <c r="AG67" s="205" t="s">
        <v>216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customFormat="false" ht="12.75" hidden="false" customHeight="false" outlineLevel="0" collapsed="false">
      <c r="A68" s="188" t="s">
        <v>207</v>
      </c>
      <c r="B68" s="189" t="s">
        <v>111</v>
      </c>
      <c r="C68" s="190" t="s">
        <v>112</v>
      </c>
      <c r="D68" s="191"/>
      <c r="E68" s="192"/>
      <c r="F68" s="193"/>
      <c r="G68" s="193" t="n">
        <f aca="false">SUMIF(AG69:AG69,"&lt;&gt;NOR",G69:G69)</f>
        <v>0</v>
      </c>
      <c r="H68" s="193"/>
      <c r="I68" s="193" t="n">
        <f aca="false">SUM(I69:I69)</f>
        <v>0</v>
      </c>
      <c r="J68" s="193"/>
      <c r="K68" s="193" t="n">
        <f aca="false">SUM(K69:K69)</f>
        <v>0</v>
      </c>
      <c r="L68" s="193"/>
      <c r="M68" s="193" t="n">
        <f aca="false">SUM(M69:M69)</f>
        <v>0</v>
      </c>
      <c r="N68" s="193"/>
      <c r="O68" s="193" t="n">
        <f aca="false">SUM(O69:O69)</f>
        <v>0</v>
      </c>
      <c r="P68" s="193"/>
      <c r="Q68" s="193" t="n">
        <f aca="false">SUM(Q69:Q69)</f>
        <v>0</v>
      </c>
      <c r="R68" s="193"/>
      <c r="S68" s="193"/>
      <c r="T68" s="194"/>
      <c r="U68" s="195"/>
      <c r="V68" s="195" t="n">
        <f aca="false">SUM(V69:V69)</f>
        <v>0</v>
      </c>
      <c r="W68" s="195"/>
      <c r="X68" s="195"/>
      <c r="AG68" s="0" t="s">
        <v>208</v>
      </c>
    </row>
    <row r="69" customFormat="false" ht="12.75" hidden="false" customHeight="false" outlineLevel="1" collapsed="false">
      <c r="A69" s="214" t="n">
        <v>13</v>
      </c>
      <c r="B69" s="215" t="s">
        <v>1655</v>
      </c>
      <c r="C69" s="216" t="s">
        <v>1656</v>
      </c>
      <c r="D69" s="217" t="s">
        <v>343</v>
      </c>
      <c r="E69" s="218" t="n">
        <v>15</v>
      </c>
      <c r="F69" s="219"/>
      <c r="G69" s="220" t="n">
        <f aca="false">ROUND(E69*F69,2)</f>
        <v>0</v>
      </c>
      <c r="H69" s="219"/>
      <c r="I69" s="220" t="n">
        <f aca="false">ROUND(E69*H69,2)</f>
        <v>0</v>
      </c>
      <c r="J69" s="219"/>
      <c r="K69" s="220" t="n">
        <f aca="false">ROUND(E69*J69,2)</f>
        <v>0</v>
      </c>
      <c r="L69" s="220" t="n">
        <v>21</v>
      </c>
      <c r="M69" s="220" t="n">
        <f aca="false">G69*(1+L69/100)</f>
        <v>0</v>
      </c>
      <c r="N69" s="220" t="n">
        <v>0</v>
      </c>
      <c r="O69" s="220" t="n">
        <f aca="false">ROUND(E69*N69,2)</f>
        <v>0</v>
      </c>
      <c r="P69" s="220" t="n">
        <v>0</v>
      </c>
      <c r="Q69" s="220" t="n">
        <f aca="false">ROUND(E69*P69,2)</f>
        <v>0</v>
      </c>
      <c r="R69" s="220"/>
      <c r="S69" s="220" t="s">
        <v>417</v>
      </c>
      <c r="T69" s="221" t="s">
        <v>418</v>
      </c>
      <c r="U69" s="204" t="n">
        <v>0</v>
      </c>
      <c r="V69" s="204" t="n">
        <f aca="false">ROUND(E69*U69,2)</f>
        <v>0</v>
      </c>
      <c r="W69" s="204"/>
      <c r="X69" s="204" t="s">
        <v>165</v>
      </c>
      <c r="Y69" s="205"/>
      <c r="Z69" s="205"/>
      <c r="AA69" s="205"/>
      <c r="AB69" s="205"/>
      <c r="AC69" s="205"/>
      <c r="AD69" s="205"/>
      <c r="AE69" s="205"/>
      <c r="AF69" s="205"/>
      <c r="AG69" s="205" t="s">
        <v>920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customFormat="false" ht="12.75" hidden="false" customHeight="false" outlineLevel="0" collapsed="false">
      <c r="A70" s="188" t="s">
        <v>207</v>
      </c>
      <c r="B70" s="189" t="s">
        <v>113</v>
      </c>
      <c r="C70" s="190" t="s">
        <v>114</v>
      </c>
      <c r="D70" s="191"/>
      <c r="E70" s="192"/>
      <c r="F70" s="193"/>
      <c r="G70" s="193" t="n">
        <f aca="false">SUMIF(AG71:AG77,"&lt;&gt;NOR",G71:G77)</f>
        <v>0</v>
      </c>
      <c r="H70" s="193"/>
      <c r="I70" s="193" t="n">
        <f aca="false">SUM(I71:I77)</f>
        <v>0</v>
      </c>
      <c r="J70" s="193"/>
      <c r="K70" s="193" t="n">
        <f aca="false">SUM(K71:K77)</f>
        <v>0</v>
      </c>
      <c r="L70" s="193"/>
      <c r="M70" s="193" t="n">
        <f aca="false">SUM(M71:M77)</f>
        <v>0</v>
      </c>
      <c r="N70" s="193"/>
      <c r="O70" s="193" t="n">
        <f aca="false">SUM(O71:O77)</f>
        <v>0.27</v>
      </c>
      <c r="P70" s="193"/>
      <c r="Q70" s="193" t="n">
        <f aca="false">SUM(Q71:Q77)</f>
        <v>0.23</v>
      </c>
      <c r="R70" s="193"/>
      <c r="S70" s="193"/>
      <c r="T70" s="194"/>
      <c r="U70" s="195"/>
      <c r="V70" s="195" t="n">
        <f aca="false">SUM(V71:V77)</f>
        <v>32.01</v>
      </c>
      <c r="W70" s="195"/>
      <c r="X70" s="195"/>
      <c r="AG70" s="0" t="s">
        <v>208</v>
      </c>
    </row>
    <row r="71" customFormat="false" ht="12.75" hidden="false" customHeight="false" outlineLevel="1" collapsed="false">
      <c r="A71" s="214" t="n">
        <v>14</v>
      </c>
      <c r="B71" s="215" t="s">
        <v>1657</v>
      </c>
      <c r="C71" s="216" t="s">
        <v>1658</v>
      </c>
      <c r="D71" s="217" t="s">
        <v>991</v>
      </c>
      <c r="E71" s="218" t="n">
        <v>11</v>
      </c>
      <c r="F71" s="219"/>
      <c r="G71" s="220" t="n">
        <f aca="false">ROUND(E71*F71,2)</f>
        <v>0</v>
      </c>
      <c r="H71" s="219"/>
      <c r="I71" s="220" t="n">
        <f aca="false">ROUND(E71*H71,2)</f>
        <v>0</v>
      </c>
      <c r="J71" s="219"/>
      <c r="K71" s="220" t="n">
        <f aca="false">ROUND(E71*J71,2)</f>
        <v>0</v>
      </c>
      <c r="L71" s="220" t="n">
        <v>21</v>
      </c>
      <c r="M71" s="220" t="n">
        <f aca="false">G71*(1+L71/100)</f>
        <v>0</v>
      </c>
      <c r="N71" s="220" t="n">
        <v>0</v>
      </c>
      <c r="O71" s="220" t="n">
        <f aca="false">ROUND(E71*N71,2)</f>
        <v>0</v>
      </c>
      <c r="P71" s="220" t="n">
        <v>0.01946</v>
      </c>
      <c r="Q71" s="220" t="n">
        <f aca="false">ROUND(E71*P71,2)</f>
        <v>0.21</v>
      </c>
      <c r="R71" s="220" t="s">
        <v>992</v>
      </c>
      <c r="S71" s="220" t="s">
        <v>213</v>
      </c>
      <c r="T71" s="221" t="s">
        <v>213</v>
      </c>
      <c r="U71" s="204" t="n">
        <v>0.382</v>
      </c>
      <c r="V71" s="204" t="n">
        <f aca="false">ROUND(E71*U71,2)</f>
        <v>4.2</v>
      </c>
      <c r="W71" s="204"/>
      <c r="X71" s="204" t="s">
        <v>165</v>
      </c>
      <c r="Y71" s="205"/>
      <c r="Z71" s="205"/>
      <c r="AA71" s="205"/>
      <c r="AB71" s="205"/>
      <c r="AC71" s="205"/>
      <c r="AD71" s="205"/>
      <c r="AE71" s="205"/>
      <c r="AF71" s="205"/>
      <c r="AG71" s="205" t="s">
        <v>920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customFormat="false" ht="12.75" hidden="false" customHeight="false" outlineLevel="1" collapsed="false">
      <c r="A72" s="214" t="n">
        <v>15</v>
      </c>
      <c r="B72" s="215" t="s">
        <v>1659</v>
      </c>
      <c r="C72" s="216" t="s">
        <v>1660</v>
      </c>
      <c r="D72" s="217" t="s">
        <v>991</v>
      </c>
      <c r="E72" s="218" t="n">
        <v>15</v>
      </c>
      <c r="F72" s="219"/>
      <c r="G72" s="220" t="n">
        <f aca="false">ROUND(E72*F72,2)</f>
        <v>0</v>
      </c>
      <c r="H72" s="219"/>
      <c r="I72" s="220" t="n">
        <f aca="false">ROUND(E72*H72,2)</f>
        <v>0</v>
      </c>
      <c r="J72" s="219"/>
      <c r="K72" s="220" t="n">
        <f aca="false">ROUND(E72*J72,2)</f>
        <v>0</v>
      </c>
      <c r="L72" s="220" t="n">
        <v>21</v>
      </c>
      <c r="M72" s="220" t="n">
        <f aca="false">G72*(1+L72/100)</f>
        <v>0</v>
      </c>
      <c r="N72" s="220" t="n">
        <v>0.01651</v>
      </c>
      <c r="O72" s="220" t="n">
        <f aca="false">ROUND(E72*N72,2)</f>
        <v>0.25</v>
      </c>
      <c r="P72" s="220" t="n">
        <v>0</v>
      </c>
      <c r="Q72" s="220" t="n">
        <f aca="false">ROUND(E72*P72,2)</f>
        <v>0</v>
      </c>
      <c r="R72" s="220" t="s">
        <v>992</v>
      </c>
      <c r="S72" s="220" t="s">
        <v>213</v>
      </c>
      <c r="T72" s="221" t="s">
        <v>213</v>
      </c>
      <c r="U72" s="204" t="n">
        <v>1.189</v>
      </c>
      <c r="V72" s="204" t="n">
        <f aca="false">ROUND(E72*U72,2)</f>
        <v>17.84</v>
      </c>
      <c r="W72" s="204"/>
      <c r="X72" s="204" t="s">
        <v>165</v>
      </c>
      <c r="Y72" s="205"/>
      <c r="Z72" s="205"/>
      <c r="AA72" s="205"/>
      <c r="AB72" s="205"/>
      <c r="AC72" s="205"/>
      <c r="AD72" s="205"/>
      <c r="AE72" s="205"/>
      <c r="AF72" s="205"/>
      <c r="AG72" s="205" t="s">
        <v>920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customFormat="false" ht="12.75" hidden="false" customHeight="false" outlineLevel="1" collapsed="false">
      <c r="A73" s="214" t="n">
        <v>16</v>
      </c>
      <c r="B73" s="215" t="s">
        <v>1661</v>
      </c>
      <c r="C73" s="216" t="s">
        <v>1662</v>
      </c>
      <c r="D73" s="217" t="s">
        <v>991</v>
      </c>
      <c r="E73" s="218" t="n">
        <v>11</v>
      </c>
      <c r="F73" s="219"/>
      <c r="G73" s="220" t="n">
        <f aca="false">ROUND(E73*F73,2)</f>
        <v>0</v>
      </c>
      <c r="H73" s="219"/>
      <c r="I73" s="220" t="n">
        <f aca="false">ROUND(E73*H73,2)</f>
        <v>0</v>
      </c>
      <c r="J73" s="219"/>
      <c r="K73" s="220" t="n">
        <f aca="false">ROUND(E73*J73,2)</f>
        <v>0</v>
      </c>
      <c r="L73" s="220" t="n">
        <v>21</v>
      </c>
      <c r="M73" s="220" t="n">
        <f aca="false">G73*(1+L73/100)</f>
        <v>0</v>
      </c>
      <c r="N73" s="220" t="n">
        <v>0</v>
      </c>
      <c r="O73" s="220" t="n">
        <f aca="false">ROUND(E73*N73,2)</f>
        <v>0</v>
      </c>
      <c r="P73" s="220" t="n">
        <v>0.00156</v>
      </c>
      <c r="Q73" s="220" t="n">
        <f aca="false">ROUND(E73*P73,2)</f>
        <v>0.02</v>
      </c>
      <c r="R73" s="220" t="s">
        <v>992</v>
      </c>
      <c r="S73" s="220" t="s">
        <v>213</v>
      </c>
      <c r="T73" s="221" t="s">
        <v>213</v>
      </c>
      <c r="U73" s="204" t="n">
        <v>0.217</v>
      </c>
      <c r="V73" s="204" t="n">
        <f aca="false">ROUND(E73*U73,2)</f>
        <v>2.39</v>
      </c>
      <c r="W73" s="204"/>
      <c r="X73" s="204" t="s">
        <v>165</v>
      </c>
      <c r="Y73" s="205"/>
      <c r="Z73" s="205"/>
      <c r="AA73" s="205"/>
      <c r="AB73" s="205"/>
      <c r="AC73" s="205"/>
      <c r="AD73" s="205"/>
      <c r="AE73" s="205"/>
      <c r="AF73" s="205"/>
      <c r="AG73" s="205" t="s">
        <v>920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customFormat="false" ht="12.75" hidden="false" customHeight="false" outlineLevel="1" collapsed="false">
      <c r="A74" s="214" t="n">
        <v>17</v>
      </c>
      <c r="B74" s="215" t="s">
        <v>1663</v>
      </c>
      <c r="C74" s="216" t="s">
        <v>1664</v>
      </c>
      <c r="D74" s="217" t="s">
        <v>343</v>
      </c>
      <c r="E74" s="218" t="n">
        <v>15</v>
      </c>
      <c r="F74" s="219"/>
      <c r="G74" s="220" t="n">
        <f aca="false">ROUND(E74*F74,2)</f>
        <v>0</v>
      </c>
      <c r="H74" s="219"/>
      <c r="I74" s="220" t="n">
        <f aca="false">ROUND(E74*H74,2)</f>
        <v>0</v>
      </c>
      <c r="J74" s="219"/>
      <c r="K74" s="220" t="n">
        <f aca="false">ROUND(E74*J74,2)</f>
        <v>0</v>
      </c>
      <c r="L74" s="220" t="n">
        <v>21</v>
      </c>
      <c r="M74" s="220" t="n">
        <f aca="false">G74*(1+L74/100)</f>
        <v>0</v>
      </c>
      <c r="N74" s="220" t="n">
        <v>0.00018</v>
      </c>
      <c r="O74" s="220" t="n">
        <f aca="false">ROUND(E74*N74,2)</f>
        <v>0</v>
      </c>
      <c r="P74" s="220" t="n">
        <v>0</v>
      </c>
      <c r="Q74" s="220" t="n">
        <f aca="false">ROUND(E74*P74,2)</f>
        <v>0</v>
      </c>
      <c r="R74" s="220" t="s">
        <v>992</v>
      </c>
      <c r="S74" s="220" t="s">
        <v>213</v>
      </c>
      <c r="T74" s="221" t="s">
        <v>213</v>
      </c>
      <c r="U74" s="204" t="n">
        <v>0.476</v>
      </c>
      <c r="V74" s="204" t="n">
        <f aca="false">ROUND(E74*U74,2)</f>
        <v>7.14</v>
      </c>
      <c r="W74" s="204"/>
      <c r="X74" s="204" t="s">
        <v>165</v>
      </c>
      <c r="Y74" s="205"/>
      <c r="Z74" s="205"/>
      <c r="AA74" s="205"/>
      <c r="AB74" s="205"/>
      <c r="AC74" s="205"/>
      <c r="AD74" s="205"/>
      <c r="AE74" s="205"/>
      <c r="AF74" s="205"/>
      <c r="AG74" s="205" t="s">
        <v>920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customFormat="false" ht="22.5" hidden="false" customHeight="false" outlineLevel="1" collapsed="false">
      <c r="A75" s="214" t="n">
        <v>18</v>
      </c>
      <c r="B75" s="215" t="s">
        <v>1665</v>
      </c>
      <c r="C75" s="216" t="s">
        <v>1666</v>
      </c>
      <c r="D75" s="217" t="s">
        <v>343</v>
      </c>
      <c r="E75" s="218" t="n">
        <v>15</v>
      </c>
      <c r="F75" s="219"/>
      <c r="G75" s="220" t="n">
        <f aca="false">ROUND(E75*F75,2)</f>
        <v>0</v>
      </c>
      <c r="H75" s="219"/>
      <c r="I75" s="220" t="n">
        <f aca="false">ROUND(E75*H75,2)</f>
        <v>0</v>
      </c>
      <c r="J75" s="219"/>
      <c r="K75" s="220" t="n">
        <f aca="false">ROUND(E75*J75,2)</f>
        <v>0</v>
      </c>
      <c r="L75" s="220" t="n">
        <v>21</v>
      </c>
      <c r="M75" s="220" t="n">
        <f aca="false">G75*(1+L75/100)</f>
        <v>0</v>
      </c>
      <c r="N75" s="220" t="n">
        <v>0.0013</v>
      </c>
      <c r="O75" s="220" t="n">
        <f aca="false">ROUND(E75*N75,2)</f>
        <v>0.02</v>
      </c>
      <c r="P75" s="220" t="n">
        <v>0</v>
      </c>
      <c r="Q75" s="220" t="n">
        <f aca="false">ROUND(E75*P75,2)</f>
        <v>0</v>
      </c>
      <c r="R75" s="220" t="s">
        <v>423</v>
      </c>
      <c r="S75" s="220" t="s">
        <v>213</v>
      </c>
      <c r="T75" s="221" t="s">
        <v>213</v>
      </c>
      <c r="U75" s="204" t="n">
        <v>0</v>
      </c>
      <c r="V75" s="204" t="n">
        <f aca="false">ROUND(E75*U75,2)</f>
        <v>0</v>
      </c>
      <c r="W75" s="204"/>
      <c r="X75" s="204" t="s">
        <v>424</v>
      </c>
      <c r="Y75" s="205"/>
      <c r="Z75" s="205"/>
      <c r="AA75" s="205"/>
      <c r="AB75" s="205"/>
      <c r="AC75" s="205"/>
      <c r="AD75" s="205"/>
      <c r="AE75" s="205"/>
      <c r="AF75" s="205"/>
      <c r="AG75" s="205" t="s">
        <v>425</v>
      </c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customFormat="false" ht="12.75" hidden="false" customHeight="false" outlineLevel="1" collapsed="false">
      <c r="A76" s="196" t="n">
        <v>19</v>
      </c>
      <c r="B76" s="197" t="s">
        <v>1005</v>
      </c>
      <c r="C76" s="198" t="s">
        <v>1006</v>
      </c>
      <c r="D76" s="199" t="s">
        <v>261</v>
      </c>
      <c r="E76" s="200" t="n">
        <v>0.26985</v>
      </c>
      <c r="F76" s="201"/>
      <c r="G76" s="202" t="n">
        <f aca="false">ROUND(E76*F76,2)</f>
        <v>0</v>
      </c>
      <c r="H76" s="201"/>
      <c r="I76" s="202" t="n">
        <f aca="false">ROUND(E76*H76,2)</f>
        <v>0</v>
      </c>
      <c r="J76" s="201"/>
      <c r="K76" s="202" t="n">
        <f aca="false">ROUND(E76*J76,2)</f>
        <v>0</v>
      </c>
      <c r="L76" s="202" t="n">
        <v>21</v>
      </c>
      <c r="M76" s="202" t="n">
        <f aca="false">G76*(1+L76/100)</f>
        <v>0</v>
      </c>
      <c r="N76" s="202" t="n">
        <v>0</v>
      </c>
      <c r="O76" s="202" t="n">
        <f aca="false">ROUND(E76*N76,2)</f>
        <v>0</v>
      </c>
      <c r="P76" s="202" t="n">
        <v>0</v>
      </c>
      <c r="Q76" s="202" t="n">
        <f aca="false">ROUND(E76*P76,2)</f>
        <v>0</v>
      </c>
      <c r="R76" s="202" t="s">
        <v>992</v>
      </c>
      <c r="S76" s="202" t="s">
        <v>213</v>
      </c>
      <c r="T76" s="203" t="s">
        <v>213</v>
      </c>
      <c r="U76" s="204" t="n">
        <v>1.629</v>
      </c>
      <c r="V76" s="204" t="n">
        <f aca="false">ROUND(E76*U76,2)</f>
        <v>0.44</v>
      </c>
      <c r="W76" s="204"/>
      <c r="X76" s="204" t="s">
        <v>905</v>
      </c>
      <c r="Y76" s="205"/>
      <c r="Z76" s="205"/>
      <c r="AA76" s="205"/>
      <c r="AB76" s="205"/>
      <c r="AC76" s="205"/>
      <c r="AD76" s="205"/>
      <c r="AE76" s="205"/>
      <c r="AF76" s="205"/>
      <c r="AG76" s="205" t="s">
        <v>906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customFormat="false" ht="12.75" hidden="false" customHeight="true" outlineLevel="1" collapsed="false">
      <c r="A77" s="206"/>
      <c r="B77" s="207"/>
      <c r="C77" s="208" t="s">
        <v>1007</v>
      </c>
      <c r="D77" s="208"/>
      <c r="E77" s="208"/>
      <c r="F77" s="208"/>
      <c r="G77" s="208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5"/>
      <c r="Z77" s="205"/>
      <c r="AA77" s="205"/>
      <c r="AB77" s="205"/>
      <c r="AC77" s="205"/>
      <c r="AD77" s="205"/>
      <c r="AE77" s="205"/>
      <c r="AF77" s="205"/>
      <c r="AG77" s="205" t="s">
        <v>216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customFormat="false" ht="12.75" hidden="false" customHeight="false" outlineLevel="0" collapsed="false">
      <c r="A78" s="188" t="s">
        <v>207</v>
      </c>
      <c r="B78" s="189" t="s">
        <v>135</v>
      </c>
      <c r="C78" s="190" t="s">
        <v>136</v>
      </c>
      <c r="D78" s="191"/>
      <c r="E78" s="192"/>
      <c r="F78" s="193"/>
      <c r="G78" s="193" t="n">
        <f aca="false">SUMIF(AG79:AG90,"&lt;&gt;NOR",G79:G90)</f>
        <v>0</v>
      </c>
      <c r="H78" s="193"/>
      <c r="I78" s="193" t="n">
        <f aca="false">SUM(I79:I90)</f>
        <v>0</v>
      </c>
      <c r="J78" s="193"/>
      <c r="K78" s="193" t="n">
        <f aca="false">SUM(K79:K90)</f>
        <v>0</v>
      </c>
      <c r="L78" s="193"/>
      <c r="M78" s="193" t="n">
        <f aca="false">SUM(M79:M90)</f>
        <v>0</v>
      </c>
      <c r="N78" s="193"/>
      <c r="O78" s="193" t="n">
        <f aca="false">SUM(O79:O90)</f>
        <v>6.51</v>
      </c>
      <c r="P78" s="193"/>
      <c r="Q78" s="193" t="n">
        <f aca="false">SUM(Q79:Q90)</f>
        <v>0.73</v>
      </c>
      <c r="R78" s="193"/>
      <c r="S78" s="193"/>
      <c r="T78" s="194"/>
      <c r="U78" s="195"/>
      <c r="V78" s="195" t="n">
        <f aca="false">SUM(V79:V90)</f>
        <v>905.98</v>
      </c>
      <c r="W78" s="195"/>
      <c r="X78" s="195"/>
      <c r="AG78" s="0" t="s">
        <v>208</v>
      </c>
    </row>
    <row r="79" customFormat="false" ht="22.5" hidden="false" customHeight="false" outlineLevel="1" collapsed="false">
      <c r="A79" s="214" t="n">
        <v>20</v>
      </c>
      <c r="B79" s="215" t="s">
        <v>1667</v>
      </c>
      <c r="C79" s="216" t="s">
        <v>1668</v>
      </c>
      <c r="D79" s="217" t="s">
        <v>294</v>
      </c>
      <c r="E79" s="218" t="n">
        <v>734.4</v>
      </c>
      <c r="F79" s="219"/>
      <c r="G79" s="220" t="n">
        <f aca="false">ROUND(E79*F79,2)</f>
        <v>0</v>
      </c>
      <c r="H79" s="219"/>
      <c r="I79" s="220" t="n">
        <f aca="false">ROUND(E79*H79,2)</f>
        <v>0</v>
      </c>
      <c r="J79" s="219"/>
      <c r="K79" s="220" t="n">
        <f aca="false">ROUND(E79*J79,2)</f>
        <v>0</v>
      </c>
      <c r="L79" s="220" t="n">
        <v>21</v>
      </c>
      <c r="M79" s="220" t="n">
        <f aca="false">G79*(1+L79/100)</f>
        <v>0</v>
      </c>
      <c r="N79" s="220" t="n">
        <v>0</v>
      </c>
      <c r="O79" s="220" t="n">
        <f aca="false">ROUND(E79*N79,2)</f>
        <v>0</v>
      </c>
      <c r="P79" s="220" t="n">
        <v>0.001</v>
      </c>
      <c r="Q79" s="220" t="n">
        <f aca="false">ROUND(E79*P79,2)</f>
        <v>0.73</v>
      </c>
      <c r="R79" s="220" t="s">
        <v>1669</v>
      </c>
      <c r="S79" s="220" t="s">
        <v>213</v>
      </c>
      <c r="T79" s="221" t="s">
        <v>213</v>
      </c>
      <c r="U79" s="204" t="n">
        <v>0.105</v>
      </c>
      <c r="V79" s="204" t="n">
        <f aca="false">ROUND(E79*U79,2)</f>
        <v>77.11</v>
      </c>
      <c r="W79" s="204"/>
      <c r="X79" s="204" t="s">
        <v>165</v>
      </c>
      <c r="Y79" s="205"/>
      <c r="Z79" s="205"/>
      <c r="AA79" s="205"/>
      <c r="AB79" s="205"/>
      <c r="AC79" s="205"/>
      <c r="AD79" s="205"/>
      <c r="AE79" s="205"/>
      <c r="AF79" s="205"/>
      <c r="AG79" s="205" t="s">
        <v>920</v>
      </c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customFormat="false" ht="12.75" hidden="false" customHeight="false" outlineLevel="1" collapsed="false">
      <c r="A80" s="196" t="n">
        <v>21</v>
      </c>
      <c r="B80" s="197" t="s">
        <v>1670</v>
      </c>
      <c r="C80" s="198" t="s">
        <v>1671</v>
      </c>
      <c r="D80" s="199" t="s">
        <v>294</v>
      </c>
      <c r="E80" s="200" t="n">
        <v>734.4</v>
      </c>
      <c r="F80" s="201"/>
      <c r="G80" s="202" t="n">
        <f aca="false">ROUND(E80*F80,2)</f>
        <v>0</v>
      </c>
      <c r="H80" s="201"/>
      <c r="I80" s="202" t="n">
        <f aca="false">ROUND(E80*H80,2)</f>
        <v>0</v>
      </c>
      <c r="J80" s="201"/>
      <c r="K80" s="202" t="n">
        <f aca="false">ROUND(E80*J80,2)</f>
        <v>0</v>
      </c>
      <c r="L80" s="202" t="n">
        <v>21</v>
      </c>
      <c r="M80" s="202" t="n">
        <f aca="false">G80*(1+L80/100)</f>
        <v>0</v>
      </c>
      <c r="N80" s="202" t="n">
        <v>0.00593</v>
      </c>
      <c r="O80" s="202" t="n">
        <f aca="false">ROUND(E80*N80,2)</f>
        <v>4.35</v>
      </c>
      <c r="P80" s="202" t="n">
        <v>0</v>
      </c>
      <c r="Q80" s="202" t="n">
        <f aca="false">ROUND(E80*P80,2)</f>
        <v>0</v>
      </c>
      <c r="R80" s="202" t="s">
        <v>1520</v>
      </c>
      <c r="S80" s="202" t="s">
        <v>213</v>
      </c>
      <c r="T80" s="203" t="s">
        <v>213</v>
      </c>
      <c r="U80" s="204" t="n">
        <v>0.4</v>
      </c>
      <c r="V80" s="204" t="n">
        <f aca="false">ROUND(E80*U80,2)</f>
        <v>293.76</v>
      </c>
      <c r="W80" s="204"/>
      <c r="X80" s="204" t="s">
        <v>165</v>
      </c>
      <c r="Y80" s="205"/>
      <c r="Z80" s="205"/>
      <c r="AA80" s="205"/>
      <c r="AB80" s="205"/>
      <c r="AC80" s="205"/>
      <c r="AD80" s="205"/>
      <c r="AE80" s="205"/>
      <c r="AF80" s="205"/>
      <c r="AG80" s="205" t="s">
        <v>920</v>
      </c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customFormat="false" ht="12.75" hidden="false" customHeight="true" outlineLevel="1" collapsed="false">
      <c r="A81" s="206"/>
      <c r="B81" s="207"/>
      <c r="C81" s="208" t="s">
        <v>1672</v>
      </c>
      <c r="D81" s="208"/>
      <c r="E81" s="208"/>
      <c r="F81" s="208"/>
      <c r="G81" s="208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5"/>
      <c r="Z81" s="205"/>
      <c r="AA81" s="205"/>
      <c r="AB81" s="205"/>
      <c r="AC81" s="205"/>
      <c r="AD81" s="205"/>
      <c r="AE81" s="205"/>
      <c r="AF81" s="205"/>
      <c r="AG81" s="205" t="s">
        <v>216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customFormat="false" ht="12.75" hidden="false" customHeight="true" outlineLevel="1" collapsed="false">
      <c r="A82" s="206"/>
      <c r="B82" s="207"/>
      <c r="C82" s="209" t="s">
        <v>1672</v>
      </c>
      <c r="D82" s="209"/>
      <c r="E82" s="209"/>
      <c r="F82" s="209"/>
      <c r="G82" s="209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5"/>
      <c r="Z82" s="205"/>
      <c r="AA82" s="205"/>
      <c r="AB82" s="205"/>
      <c r="AC82" s="205"/>
      <c r="AD82" s="205"/>
      <c r="AE82" s="205"/>
      <c r="AF82" s="205"/>
      <c r="AG82" s="205" t="s">
        <v>217</v>
      </c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customFormat="false" ht="22.5" hidden="false" customHeight="false" outlineLevel="1" collapsed="false">
      <c r="A83" s="196" t="n">
        <v>22</v>
      </c>
      <c r="B83" s="197" t="s">
        <v>1525</v>
      </c>
      <c r="C83" s="198" t="s">
        <v>1526</v>
      </c>
      <c r="D83" s="199" t="s">
        <v>294</v>
      </c>
      <c r="E83" s="200" t="n">
        <v>734.4</v>
      </c>
      <c r="F83" s="201"/>
      <c r="G83" s="202" t="n">
        <f aca="false">ROUND(E83*F83,2)</f>
        <v>0</v>
      </c>
      <c r="H83" s="201"/>
      <c r="I83" s="202" t="n">
        <f aca="false">ROUND(E83*H83,2)</f>
        <v>0</v>
      </c>
      <c r="J83" s="201"/>
      <c r="K83" s="202" t="n">
        <f aca="false">ROUND(E83*J83,2)</f>
        <v>0</v>
      </c>
      <c r="L83" s="202" t="n">
        <v>21</v>
      </c>
      <c r="M83" s="202" t="n">
        <f aca="false">G83*(1+L83/100)</f>
        <v>0</v>
      </c>
      <c r="N83" s="202" t="n">
        <v>0.00294</v>
      </c>
      <c r="O83" s="202" t="n">
        <f aca="false">ROUND(E83*N83,2)</f>
        <v>2.16</v>
      </c>
      <c r="P83" s="202" t="n">
        <v>0</v>
      </c>
      <c r="Q83" s="202" t="n">
        <f aca="false">ROUND(E83*P83,2)</f>
        <v>0</v>
      </c>
      <c r="R83" s="202" t="s">
        <v>898</v>
      </c>
      <c r="S83" s="202" t="s">
        <v>213</v>
      </c>
      <c r="T83" s="203" t="s">
        <v>213</v>
      </c>
      <c r="U83" s="204" t="n">
        <v>0.72864</v>
      </c>
      <c r="V83" s="204" t="n">
        <f aca="false">ROUND(E83*U83,2)</f>
        <v>535.11</v>
      </c>
      <c r="W83" s="204"/>
      <c r="X83" s="204" t="s">
        <v>228</v>
      </c>
      <c r="Y83" s="205"/>
      <c r="Z83" s="205"/>
      <c r="AA83" s="205"/>
      <c r="AB83" s="205"/>
      <c r="AC83" s="205"/>
      <c r="AD83" s="205"/>
      <c r="AE83" s="205"/>
      <c r="AF83" s="205"/>
      <c r="AG83" s="205" t="s">
        <v>1020</v>
      </c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customFormat="false" ht="22.5" hidden="false" customHeight="true" outlineLevel="1" collapsed="false">
      <c r="A84" s="206"/>
      <c r="B84" s="207"/>
      <c r="C84" s="208" t="s">
        <v>1527</v>
      </c>
      <c r="D84" s="208"/>
      <c r="E84" s="208"/>
      <c r="F84" s="208"/>
      <c r="G84" s="208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5"/>
      <c r="Z84" s="205"/>
      <c r="AA84" s="205"/>
      <c r="AB84" s="205"/>
      <c r="AC84" s="205"/>
      <c r="AD84" s="205"/>
      <c r="AE84" s="205"/>
      <c r="AF84" s="205"/>
      <c r="AG84" s="205" t="s">
        <v>216</v>
      </c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13" t="str">
        <f aca="false">C84</f>
        <v>lepení a dodávka podlahoviny z PVC, bez podkladu. Svaření podlahoviny. Dodávka a lepení podlahových soklíků z měkčeného PVC. Pastování a vyleštění podlah.</v>
      </c>
      <c r="BB84" s="205"/>
      <c r="BC84" s="205"/>
      <c r="BD84" s="205"/>
      <c r="BE84" s="205"/>
      <c r="BF84" s="205"/>
      <c r="BG84" s="205"/>
      <c r="BH84" s="205"/>
    </row>
    <row r="85" customFormat="false" ht="12.75" hidden="false" customHeight="false" outlineLevel="1" collapsed="false">
      <c r="A85" s="206"/>
      <c r="B85" s="207"/>
      <c r="C85" s="210" t="s">
        <v>1626</v>
      </c>
      <c r="D85" s="211"/>
      <c r="E85" s="212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5"/>
      <c r="Z85" s="205"/>
      <c r="AA85" s="205"/>
      <c r="AB85" s="205"/>
      <c r="AC85" s="205"/>
      <c r="AD85" s="205"/>
      <c r="AE85" s="205"/>
      <c r="AF85" s="205"/>
      <c r="AG85" s="205" t="s">
        <v>220</v>
      </c>
      <c r="AH85" s="205" t="n">
        <v>0</v>
      </c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customFormat="false" ht="12.75" hidden="false" customHeight="false" outlineLevel="1" collapsed="false">
      <c r="A86" s="206"/>
      <c r="B86" s="207"/>
      <c r="C86" s="210" t="s">
        <v>1627</v>
      </c>
      <c r="D86" s="211"/>
      <c r="E86" s="212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5"/>
      <c r="Z86" s="205"/>
      <c r="AA86" s="205"/>
      <c r="AB86" s="205"/>
      <c r="AC86" s="205"/>
      <c r="AD86" s="205"/>
      <c r="AE86" s="205"/>
      <c r="AF86" s="205"/>
      <c r="AG86" s="205" t="s">
        <v>220</v>
      </c>
      <c r="AH86" s="205" t="n">
        <v>0</v>
      </c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customFormat="false" ht="12.75" hidden="false" customHeight="false" outlineLevel="1" collapsed="false">
      <c r="A87" s="206"/>
      <c r="B87" s="207"/>
      <c r="C87" s="210" t="s">
        <v>1628</v>
      </c>
      <c r="D87" s="211"/>
      <c r="E87" s="212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5"/>
      <c r="Z87" s="205"/>
      <c r="AA87" s="205"/>
      <c r="AB87" s="205"/>
      <c r="AC87" s="205"/>
      <c r="AD87" s="205"/>
      <c r="AE87" s="205"/>
      <c r="AF87" s="205"/>
      <c r="AG87" s="205" t="s">
        <v>220</v>
      </c>
      <c r="AH87" s="205" t="n">
        <v>0</v>
      </c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customFormat="false" ht="12.75" hidden="false" customHeight="false" outlineLevel="1" collapsed="false">
      <c r="A88" s="206"/>
      <c r="B88" s="207"/>
      <c r="C88" s="210" t="s">
        <v>1629</v>
      </c>
      <c r="D88" s="211"/>
      <c r="E88" s="212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5"/>
      <c r="Z88" s="205"/>
      <c r="AA88" s="205"/>
      <c r="AB88" s="205"/>
      <c r="AC88" s="205"/>
      <c r="AD88" s="205"/>
      <c r="AE88" s="205"/>
      <c r="AF88" s="205"/>
      <c r="AG88" s="205" t="s">
        <v>220</v>
      </c>
      <c r="AH88" s="205" t="n">
        <v>0</v>
      </c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customFormat="false" ht="12.75" hidden="false" customHeight="false" outlineLevel="1" collapsed="false">
      <c r="A89" s="206"/>
      <c r="B89" s="207"/>
      <c r="C89" s="210" t="s">
        <v>1630</v>
      </c>
      <c r="D89" s="211"/>
      <c r="E89" s="212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5"/>
      <c r="Z89" s="205"/>
      <c r="AA89" s="205"/>
      <c r="AB89" s="205"/>
      <c r="AC89" s="205"/>
      <c r="AD89" s="205"/>
      <c r="AE89" s="205"/>
      <c r="AF89" s="205"/>
      <c r="AG89" s="205" t="s">
        <v>220</v>
      </c>
      <c r="AH89" s="205" t="n">
        <v>0</v>
      </c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customFormat="false" ht="12.75" hidden="false" customHeight="false" outlineLevel="1" collapsed="false">
      <c r="A90" s="206"/>
      <c r="B90" s="207"/>
      <c r="C90" s="210" t="s">
        <v>1631</v>
      </c>
      <c r="D90" s="211"/>
      <c r="E90" s="212" t="n">
        <v>734.4</v>
      </c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5"/>
      <c r="Z90" s="205"/>
      <c r="AA90" s="205"/>
      <c r="AB90" s="205"/>
      <c r="AC90" s="205"/>
      <c r="AD90" s="205"/>
      <c r="AE90" s="205"/>
      <c r="AF90" s="205"/>
      <c r="AG90" s="205" t="s">
        <v>220</v>
      </c>
      <c r="AH90" s="205" t="n">
        <v>0</v>
      </c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customFormat="false" ht="12.75" hidden="false" customHeight="false" outlineLevel="0" collapsed="false">
      <c r="A91" s="188" t="s">
        <v>207</v>
      </c>
      <c r="B91" s="189" t="s">
        <v>137</v>
      </c>
      <c r="C91" s="190" t="s">
        <v>138</v>
      </c>
      <c r="D91" s="191"/>
      <c r="E91" s="192"/>
      <c r="F91" s="193"/>
      <c r="G91" s="193" t="n">
        <f aca="false">SUMIF(AG92:AG104,"&lt;&gt;NOR",G92:G104)</f>
        <v>0</v>
      </c>
      <c r="H91" s="193"/>
      <c r="I91" s="193" t="n">
        <f aca="false">SUM(I92:I104)</f>
        <v>0</v>
      </c>
      <c r="J91" s="193"/>
      <c r="K91" s="193" t="n">
        <f aca="false">SUM(K92:K104)</f>
        <v>0</v>
      </c>
      <c r="L91" s="193"/>
      <c r="M91" s="193" t="n">
        <f aca="false">SUM(M92:M104)</f>
        <v>0</v>
      </c>
      <c r="N91" s="193"/>
      <c r="O91" s="193" t="n">
        <f aca="false">SUM(O92:O104)</f>
        <v>0.62</v>
      </c>
      <c r="P91" s="193"/>
      <c r="Q91" s="193" t="n">
        <f aca="false">SUM(Q92:Q104)</f>
        <v>0</v>
      </c>
      <c r="R91" s="193"/>
      <c r="S91" s="193"/>
      <c r="T91" s="194"/>
      <c r="U91" s="195"/>
      <c r="V91" s="195" t="n">
        <f aca="false">SUM(V92:V104)</f>
        <v>38.95</v>
      </c>
      <c r="W91" s="195"/>
      <c r="X91" s="195"/>
      <c r="AG91" s="0" t="s">
        <v>208</v>
      </c>
    </row>
    <row r="92" customFormat="false" ht="12.75" hidden="false" customHeight="false" outlineLevel="1" collapsed="false">
      <c r="A92" s="196" t="n">
        <v>23</v>
      </c>
      <c r="B92" s="197" t="s">
        <v>576</v>
      </c>
      <c r="C92" s="198" t="s">
        <v>577</v>
      </c>
      <c r="D92" s="199" t="s">
        <v>380</v>
      </c>
      <c r="E92" s="200" t="n">
        <v>49.5</v>
      </c>
      <c r="F92" s="201"/>
      <c r="G92" s="202" t="n">
        <f aca="false">ROUND(E92*F92,2)</f>
        <v>0</v>
      </c>
      <c r="H92" s="201"/>
      <c r="I92" s="202" t="n">
        <f aca="false">ROUND(E92*H92,2)</f>
        <v>0</v>
      </c>
      <c r="J92" s="201"/>
      <c r="K92" s="202" t="n">
        <f aca="false">ROUND(E92*J92,2)</f>
        <v>0</v>
      </c>
      <c r="L92" s="202" t="n">
        <v>21</v>
      </c>
      <c r="M92" s="202" t="n">
        <f aca="false">G92*(1+L92/100)</f>
        <v>0</v>
      </c>
      <c r="N92" s="202" t="n">
        <v>0.00238</v>
      </c>
      <c r="O92" s="202" t="n">
        <f aca="false">ROUND(E92*N92,2)</f>
        <v>0.12</v>
      </c>
      <c r="P92" s="202" t="n">
        <v>0</v>
      </c>
      <c r="Q92" s="202" t="n">
        <f aca="false">ROUND(E92*P92,2)</f>
        <v>0</v>
      </c>
      <c r="R92" s="202" t="s">
        <v>303</v>
      </c>
      <c r="S92" s="202" t="s">
        <v>213</v>
      </c>
      <c r="T92" s="203" t="s">
        <v>213</v>
      </c>
      <c r="U92" s="204" t="n">
        <v>0.18233</v>
      </c>
      <c r="V92" s="204" t="n">
        <f aca="false">ROUND(E92*U92,2)</f>
        <v>9.03</v>
      </c>
      <c r="W92" s="204"/>
      <c r="X92" s="204" t="s">
        <v>165</v>
      </c>
      <c r="Y92" s="205"/>
      <c r="Z92" s="205"/>
      <c r="AA92" s="205"/>
      <c r="AB92" s="205"/>
      <c r="AC92" s="205"/>
      <c r="AD92" s="205"/>
      <c r="AE92" s="205"/>
      <c r="AF92" s="205"/>
      <c r="AG92" s="205" t="s">
        <v>920</v>
      </c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customFormat="false" ht="12.75" hidden="false" customHeight="false" outlineLevel="1" collapsed="false">
      <c r="A93" s="206"/>
      <c r="B93" s="207"/>
      <c r="C93" s="210" t="s">
        <v>1673</v>
      </c>
      <c r="D93" s="211"/>
      <c r="E93" s="212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5"/>
      <c r="Z93" s="205"/>
      <c r="AA93" s="205"/>
      <c r="AB93" s="205"/>
      <c r="AC93" s="205"/>
      <c r="AD93" s="205"/>
      <c r="AE93" s="205"/>
      <c r="AF93" s="205"/>
      <c r="AG93" s="205" t="s">
        <v>220</v>
      </c>
      <c r="AH93" s="205" t="n">
        <v>0</v>
      </c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customFormat="false" ht="12.75" hidden="false" customHeight="false" outlineLevel="1" collapsed="false">
      <c r="A94" s="206"/>
      <c r="B94" s="207"/>
      <c r="C94" s="210" t="s">
        <v>1674</v>
      </c>
      <c r="D94" s="211"/>
      <c r="E94" s="212" t="n">
        <v>49.5</v>
      </c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5"/>
      <c r="Z94" s="205"/>
      <c r="AA94" s="205"/>
      <c r="AB94" s="205"/>
      <c r="AC94" s="205"/>
      <c r="AD94" s="205"/>
      <c r="AE94" s="205"/>
      <c r="AF94" s="205"/>
      <c r="AG94" s="205" t="s">
        <v>220</v>
      </c>
      <c r="AH94" s="205" t="n">
        <v>0</v>
      </c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customFormat="false" ht="12.75" hidden="false" customHeight="false" outlineLevel="1" collapsed="false">
      <c r="A95" s="196" t="n">
        <v>24</v>
      </c>
      <c r="B95" s="197" t="s">
        <v>1532</v>
      </c>
      <c r="C95" s="198" t="s">
        <v>1533</v>
      </c>
      <c r="D95" s="199" t="s">
        <v>294</v>
      </c>
      <c r="E95" s="200" t="n">
        <v>24.75</v>
      </c>
      <c r="F95" s="201"/>
      <c r="G95" s="202" t="n">
        <f aca="false">ROUND(E95*F95,2)</f>
        <v>0</v>
      </c>
      <c r="H95" s="201"/>
      <c r="I95" s="202" t="n">
        <f aca="false">ROUND(E95*H95,2)</f>
        <v>0</v>
      </c>
      <c r="J95" s="201"/>
      <c r="K95" s="202" t="n">
        <f aca="false">ROUND(E95*J95,2)</f>
        <v>0</v>
      </c>
      <c r="L95" s="202" t="n">
        <v>21</v>
      </c>
      <c r="M95" s="202" t="n">
        <f aca="false">G95*(1+L95/100)</f>
        <v>0</v>
      </c>
      <c r="N95" s="202" t="n">
        <v>0.00016</v>
      </c>
      <c r="O95" s="202" t="n">
        <f aca="false">ROUND(E95*N95,2)</f>
        <v>0</v>
      </c>
      <c r="P95" s="202" t="n">
        <v>0</v>
      </c>
      <c r="Q95" s="202" t="n">
        <f aca="false">ROUND(E95*P95,2)</f>
        <v>0</v>
      </c>
      <c r="R95" s="202" t="s">
        <v>1135</v>
      </c>
      <c r="S95" s="202" t="s">
        <v>213</v>
      </c>
      <c r="T95" s="203" t="s">
        <v>213</v>
      </c>
      <c r="U95" s="204" t="n">
        <v>0.05</v>
      </c>
      <c r="V95" s="204" t="n">
        <f aca="false">ROUND(E95*U95,2)</f>
        <v>1.24</v>
      </c>
      <c r="W95" s="204"/>
      <c r="X95" s="204" t="s">
        <v>165</v>
      </c>
      <c r="Y95" s="205"/>
      <c r="Z95" s="205"/>
      <c r="AA95" s="205"/>
      <c r="AB95" s="205"/>
      <c r="AC95" s="205"/>
      <c r="AD95" s="205"/>
      <c r="AE95" s="205"/>
      <c r="AF95" s="205"/>
      <c r="AG95" s="205" t="s">
        <v>920</v>
      </c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customFormat="false" ht="12.75" hidden="false" customHeight="true" outlineLevel="1" collapsed="false">
      <c r="A96" s="206"/>
      <c r="B96" s="207"/>
      <c r="C96" s="222" t="s">
        <v>1534</v>
      </c>
      <c r="D96" s="222"/>
      <c r="E96" s="222"/>
      <c r="F96" s="222"/>
      <c r="G96" s="222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5"/>
      <c r="Z96" s="205"/>
      <c r="AA96" s="205"/>
      <c r="AB96" s="205"/>
      <c r="AC96" s="205"/>
      <c r="AD96" s="205"/>
      <c r="AE96" s="205"/>
      <c r="AF96" s="205"/>
      <c r="AG96" s="205" t="s">
        <v>217</v>
      </c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customFormat="false" ht="22.5" hidden="false" customHeight="false" outlineLevel="1" collapsed="false">
      <c r="A97" s="196" t="n">
        <v>25</v>
      </c>
      <c r="B97" s="197" t="s">
        <v>1189</v>
      </c>
      <c r="C97" s="198" t="s">
        <v>1190</v>
      </c>
      <c r="D97" s="199" t="s">
        <v>294</v>
      </c>
      <c r="E97" s="200" t="n">
        <v>24.75</v>
      </c>
      <c r="F97" s="201"/>
      <c r="G97" s="202" t="n">
        <f aca="false">ROUND(E97*F97,2)</f>
        <v>0</v>
      </c>
      <c r="H97" s="201"/>
      <c r="I97" s="202" t="n">
        <f aca="false">ROUND(E97*H97,2)</f>
        <v>0</v>
      </c>
      <c r="J97" s="201"/>
      <c r="K97" s="202" t="n">
        <f aca="false">ROUND(E97*J97,2)</f>
        <v>0</v>
      </c>
      <c r="L97" s="202" t="n">
        <v>21</v>
      </c>
      <c r="M97" s="202" t="n">
        <f aca="false">G97*(1+L97/100)</f>
        <v>0</v>
      </c>
      <c r="N97" s="202" t="n">
        <v>0.00487</v>
      </c>
      <c r="O97" s="202" t="n">
        <f aca="false">ROUND(E97*N97,2)</f>
        <v>0.12</v>
      </c>
      <c r="P97" s="202" t="n">
        <v>0</v>
      </c>
      <c r="Q97" s="202" t="n">
        <f aca="false">ROUND(E97*P97,2)</f>
        <v>0</v>
      </c>
      <c r="R97" s="202" t="s">
        <v>1135</v>
      </c>
      <c r="S97" s="202" t="s">
        <v>213</v>
      </c>
      <c r="T97" s="203" t="s">
        <v>213</v>
      </c>
      <c r="U97" s="204" t="n">
        <v>1.126</v>
      </c>
      <c r="V97" s="204" t="n">
        <f aca="false">ROUND(E97*U97,2)</f>
        <v>27.87</v>
      </c>
      <c r="W97" s="204"/>
      <c r="X97" s="204" t="s">
        <v>165</v>
      </c>
      <c r="Y97" s="205"/>
      <c r="Z97" s="205"/>
      <c r="AA97" s="205"/>
      <c r="AB97" s="205"/>
      <c r="AC97" s="205"/>
      <c r="AD97" s="205"/>
      <c r="AE97" s="205"/>
      <c r="AF97" s="205"/>
      <c r="AG97" s="205" t="s">
        <v>920</v>
      </c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customFormat="false" ht="12.75" hidden="false" customHeight="false" outlineLevel="1" collapsed="false">
      <c r="A98" s="206"/>
      <c r="B98" s="207"/>
      <c r="C98" s="210" t="s">
        <v>1654</v>
      </c>
      <c r="D98" s="211"/>
      <c r="E98" s="212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5"/>
      <c r="Z98" s="205"/>
      <c r="AA98" s="205"/>
      <c r="AB98" s="205"/>
      <c r="AC98" s="205"/>
      <c r="AD98" s="205"/>
      <c r="AE98" s="205"/>
      <c r="AF98" s="205"/>
      <c r="AG98" s="205" t="s">
        <v>220</v>
      </c>
      <c r="AH98" s="205" t="n">
        <v>0</v>
      </c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customFormat="false" ht="12.75" hidden="false" customHeight="false" outlineLevel="1" collapsed="false">
      <c r="A99" s="206"/>
      <c r="B99" s="207"/>
      <c r="C99" s="210" t="s">
        <v>1650</v>
      </c>
      <c r="D99" s="211"/>
      <c r="E99" s="212" t="n">
        <v>24.75</v>
      </c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5"/>
      <c r="Z99" s="205"/>
      <c r="AA99" s="205"/>
      <c r="AB99" s="205"/>
      <c r="AC99" s="205"/>
      <c r="AD99" s="205"/>
      <c r="AE99" s="205"/>
      <c r="AF99" s="205"/>
      <c r="AG99" s="205" t="s">
        <v>220</v>
      </c>
      <c r="AH99" s="205" t="n">
        <v>0</v>
      </c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customFormat="false" ht="22.5" hidden="false" customHeight="false" outlineLevel="1" collapsed="false">
      <c r="A100" s="214" t="n">
        <v>26</v>
      </c>
      <c r="B100" s="215" t="s">
        <v>1191</v>
      </c>
      <c r="C100" s="216" t="s">
        <v>1192</v>
      </c>
      <c r="D100" s="217" t="s">
        <v>294</v>
      </c>
      <c r="E100" s="218" t="n">
        <v>24.75</v>
      </c>
      <c r="F100" s="219"/>
      <c r="G100" s="220" t="n">
        <f aca="false">ROUND(E100*F100,2)</f>
        <v>0</v>
      </c>
      <c r="H100" s="219"/>
      <c r="I100" s="220" t="n">
        <f aca="false">ROUND(E100*H100,2)</f>
        <v>0</v>
      </c>
      <c r="J100" s="219"/>
      <c r="K100" s="220" t="n">
        <f aca="false">ROUND(E100*J100,2)</f>
        <v>0</v>
      </c>
      <c r="L100" s="220" t="n">
        <v>21</v>
      </c>
      <c r="M100" s="220" t="n">
        <f aca="false">G100*(1+L100/100)</f>
        <v>0</v>
      </c>
      <c r="N100" s="220" t="n">
        <v>0.0004</v>
      </c>
      <c r="O100" s="220" t="n">
        <f aca="false">ROUND(E100*N100,2)</f>
        <v>0.01</v>
      </c>
      <c r="P100" s="220" t="n">
        <v>0</v>
      </c>
      <c r="Q100" s="220" t="n">
        <f aca="false">ROUND(E100*P100,2)</f>
        <v>0</v>
      </c>
      <c r="R100" s="220" t="s">
        <v>1135</v>
      </c>
      <c r="S100" s="220" t="s">
        <v>213</v>
      </c>
      <c r="T100" s="221" t="s">
        <v>213</v>
      </c>
      <c r="U100" s="204" t="n">
        <v>0</v>
      </c>
      <c r="V100" s="204" t="n">
        <f aca="false">ROUND(E100*U100,2)</f>
        <v>0</v>
      </c>
      <c r="W100" s="204"/>
      <c r="X100" s="204" t="s">
        <v>165</v>
      </c>
      <c r="Y100" s="205"/>
      <c r="Z100" s="205"/>
      <c r="AA100" s="205"/>
      <c r="AB100" s="205"/>
      <c r="AC100" s="205"/>
      <c r="AD100" s="205"/>
      <c r="AE100" s="205"/>
      <c r="AF100" s="205"/>
      <c r="AG100" s="205" t="s">
        <v>920</v>
      </c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customFormat="false" ht="12.75" hidden="false" customHeight="false" outlineLevel="1" collapsed="false">
      <c r="A101" s="196" t="n">
        <v>27</v>
      </c>
      <c r="B101" s="197" t="s">
        <v>1204</v>
      </c>
      <c r="C101" s="198" t="s">
        <v>1205</v>
      </c>
      <c r="D101" s="199" t="s">
        <v>294</v>
      </c>
      <c r="E101" s="200" t="n">
        <v>27.225</v>
      </c>
      <c r="F101" s="201"/>
      <c r="G101" s="202" t="n">
        <f aca="false">ROUND(E101*F101,2)</f>
        <v>0</v>
      </c>
      <c r="H101" s="201"/>
      <c r="I101" s="202" t="n">
        <f aca="false">ROUND(E101*H101,2)</f>
        <v>0</v>
      </c>
      <c r="J101" s="201"/>
      <c r="K101" s="202" t="n">
        <f aca="false">ROUND(E101*J101,2)</f>
        <v>0</v>
      </c>
      <c r="L101" s="202" t="n">
        <v>21</v>
      </c>
      <c r="M101" s="202" t="n">
        <f aca="false">G101*(1+L101/100)</f>
        <v>0</v>
      </c>
      <c r="N101" s="202" t="n">
        <v>0.0136</v>
      </c>
      <c r="O101" s="202" t="n">
        <f aca="false">ROUND(E101*N101,2)</f>
        <v>0.37</v>
      </c>
      <c r="P101" s="202" t="n">
        <v>0</v>
      </c>
      <c r="Q101" s="202" t="n">
        <f aca="false">ROUND(E101*P101,2)</f>
        <v>0</v>
      </c>
      <c r="R101" s="202" t="s">
        <v>423</v>
      </c>
      <c r="S101" s="202" t="s">
        <v>213</v>
      </c>
      <c r="T101" s="203" t="s">
        <v>213</v>
      </c>
      <c r="U101" s="204" t="n">
        <v>0</v>
      </c>
      <c r="V101" s="204" t="n">
        <f aca="false">ROUND(E101*U101,2)</f>
        <v>0</v>
      </c>
      <c r="W101" s="204"/>
      <c r="X101" s="204" t="s">
        <v>424</v>
      </c>
      <c r="Y101" s="205"/>
      <c r="Z101" s="205"/>
      <c r="AA101" s="205"/>
      <c r="AB101" s="205"/>
      <c r="AC101" s="205"/>
      <c r="AD101" s="205"/>
      <c r="AE101" s="205"/>
      <c r="AF101" s="205"/>
      <c r="AG101" s="205" t="s">
        <v>425</v>
      </c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customFormat="false" ht="12.75" hidden="false" customHeight="false" outlineLevel="1" collapsed="false">
      <c r="A102" s="206"/>
      <c r="B102" s="207"/>
      <c r="C102" s="210" t="s">
        <v>1675</v>
      </c>
      <c r="D102" s="211"/>
      <c r="E102" s="212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5"/>
      <c r="Z102" s="205"/>
      <c r="AA102" s="205"/>
      <c r="AB102" s="205"/>
      <c r="AC102" s="205"/>
      <c r="AD102" s="205"/>
      <c r="AE102" s="205"/>
      <c r="AF102" s="205"/>
      <c r="AG102" s="205" t="s">
        <v>220</v>
      </c>
      <c r="AH102" s="205" t="n">
        <v>0</v>
      </c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customFormat="false" ht="12.75" hidden="false" customHeight="false" outlineLevel="1" collapsed="false">
      <c r="A103" s="206"/>
      <c r="B103" s="207"/>
      <c r="C103" s="210" t="s">
        <v>1676</v>
      </c>
      <c r="D103" s="211"/>
      <c r="E103" s="212" t="n">
        <v>27.225</v>
      </c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5"/>
      <c r="Z103" s="205"/>
      <c r="AA103" s="205"/>
      <c r="AB103" s="205"/>
      <c r="AC103" s="205"/>
      <c r="AD103" s="205"/>
      <c r="AE103" s="205"/>
      <c r="AF103" s="205"/>
      <c r="AG103" s="205" t="s">
        <v>220</v>
      </c>
      <c r="AH103" s="205" t="n">
        <v>0</v>
      </c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customFormat="false" ht="12.75" hidden="false" customHeight="false" outlineLevel="1" collapsed="false">
      <c r="A104" s="214" t="n">
        <v>28</v>
      </c>
      <c r="B104" s="215" t="s">
        <v>1208</v>
      </c>
      <c r="C104" s="216" t="s">
        <v>1209</v>
      </c>
      <c r="D104" s="217" t="s">
        <v>261</v>
      </c>
      <c r="E104" s="218" t="n">
        <v>0.62246</v>
      </c>
      <c r="F104" s="219"/>
      <c r="G104" s="220" t="n">
        <f aca="false">ROUND(E104*F104,2)</f>
        <v>0</v>
      </c>
      <c r="H104" s="219"/>
      <c r="I104" s="220" t="n">
        <f aca="false">ROUND(E104*H104,2)</f>
        <v>0</v>
      </c>
      <c r="J104" s="219"/>
      <c r="K104" s="220" t="n">
        <f aca="false">ROUND(E104*J104,2)</f>
        <v>0</v>
      </c>
      <c r="L104" s="220" t="n">
        <v>21</v>
      </c>
      <c r="M104" s="220" t="n">
        <f aca="false">G104*(1+L104/100)</f>
        <v>0</v>
      </c>
      <c r="N104" s="220" t="n">
        <v>0</v>
      </c>
      <c r="O104" s="220" t="n">
        <f aca="false">ROUND(E104*N104,2)</f>
        <v>0</v>
      </c>
      <c r="P104" s="220" t="n">
        <v>0</v>
      </c>
      <c r="Q104" s="220" t="n">
        <f aca="false">ROUND(E104*P104,2)</f>
        <v>0</v>
      </c>
      <c r="R104" s="220" t="s">
        <v>1135</v>
      </c>
      <c r="S104" s="220" t="s">
        <v>213</v>
      </c>
      <c r="T104" s="221" t="s">
        <v>213</v>
      </c>
      <c r="U104" s="204" t="n">
        <v>1.305</v>
      </c>
      <c r="V104" s="204" t="n">
        <f aca="false">ROUND(E104*U104,2)</f>
        <v>0.81</v>
      </c>
      <c r="W104" s="204"/>
      <c r="X104" s="204" t="s">
        <v>905</v>
      </c>
      <c r="Y104" s="205"/>
      <c r="Z104" s="205"/>
      <c r="AA104" s="205"/>
      <c r="AB104" s="205"/>
      <c r="AC104" s="205"/>
      <c r="AD104" s="205"/>
      <c r="AE104" s="205"/>
      <c r="AF104" s="205"/>
      <c r="AG104" s="205" t="s">
        <v>906</v>
      </c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customFormat="false" ht="12.75" hidden="false" customHeight="false" outlineLevel="0" collapsed="false">
      <c r="A105" s="188" t="s">
        <v>207</v>
      </c>
      <c r="B105" s="189" t="s">
        <v>143</v>
      </c>
      <c r="C105" s="190" t="s">
        <v>144</v>
      </c>
      <c r="D105" s="191"/>
      <c r="E105" s="192"/>
      <c r="F105" s="193"/>
      <c r="G105" s="193" t="n">
        <f aca="false">SUMIF(AG106:AG111,"&lt;&gt;NOR",G106:G111)</f>
        <v>0</v>
      </c>
      <c r="H105" s="193"/>
      <c r="I105" s="193" t="n">
        <f aca="false">SUM(I106:I111)</f>
        <v>0</v>
      </c>
      <c r="J105" s="193"/>
      <c r="K105" s="193" t="n">
        <f aca="false">SUM(K106:K111)</f>
        <v>0</v>
      </c>
      <c r="L105" s="193"/>
      <c r="M105" s="193" t="n">
        <f aca="false">SUM(M106:M111)</f>
        <v>0</v>
      </c>
      <c r="N105" s="193"/>
      <c r="O105" s="193" t="n">
        <f aca="false">SUM(O106:O111)</f>
        <v>1.33</v>
      </c>
      <c r="P105" s="193"/>
      <c r="Q105" s="193" t="n">
        <f aca="false">SUM(Q106:Q111)</f>
        <v>0</v>
      </c>
      <c r="R105" s="193"/>
      <c r="S105" s="193"/>
      <c r="T105" s="194"/>
      <c r="U105" s="195"/>
      <c r="V105" s="195" t="n">
        <f aca="false">SUM(V106:V111)</f>
        <v>518.04</v>
      </c>
      <c r="W105" s="195"/>
      <c r="X105" s="195"/>
      <c r="AG105" s="0" t="s">
        <v>208</v>
      </c>
    </row>
    <row r="106" customFormat="false" ht="12.75" hidden="false" customHeight="false" outlineLevel="1" collapsed="false">
      <c r="A106" s="214" t="n">
        <v>29</v>
      </c>
      <c r="B106" s="215" t="s">
        <v>1677</v>
      </c>
      <c r="C106" s="216" t="s">
        <v>1678</v>
      </c>
      <c r="D106" s="217" t="s">
        <v>294</v>
      </c>
      <c r="E106" s="218" t="n">
        <v>2048.375</v>
      </c>
      <c r="F106" s="219"/>
      <c r="G106" s="220" t="n">
        <f aca="false">ROUND(E106*F106,2)</f>
        <v>0</v>
      </c>
      <c r="H106" s="219"/>
      <c r="I106" s="220" t="n">
        <f aca="false">ROUND(E106*H106,2)</f>
        <v>0</v>
      </c>
      <c r="J106" s="219"/>
      <c r="K106" s="220" t="n">
        <f aca="false">ROUND(E106*J106,2)</f>
        <v>0</v>
      </c>
      <c r="L106" s="220" t="n">
        <v>21</v>
      </c>
      <c r="M106" s="220" t="n">
        <f aca="false">G106*(1+L106/100)</f>
        <v>0</v>
      </c>
      <c r="N106" s="220" t="n">
        <v>0</v>
      </c>
      <c r="O106" s="220" t="n">
        <f aca="false">ROUND(E106*N106,2)</f>
        <v>0</v>
      </c>
      <c r="P106" s="220" t="n">
        <v>0</v>
      </c>
      <c r="Q106" s="220" t="n">
        <f aca="false">ROUND(E106*P106,2)</f>
        <v>0</v>
      </c>
      <c r="R106" s="220" t="s">
        <v>1240</v>
      </c>
      <c r="S106" s="220" t="s">
        <v>213</v>
      </c>
      <c r="T106" s="221" t="s">
        <v>213</v>
      </c>
      <c r="U106" s="204" t="n">
        <v>0.0725</v>
      </c>
      <c r="V106" s="204" t="n">
        <f aca="false">ROUND(E106*U106,2)</f>
        <v>148.51</v>
      </c>
      <c r="W106" s="204"/>
      <c r="X106" s="204" t="s">
        <v>165</v>
      </c>
      <c r="Y106" s="205"/>
      <c r="Z106" s="205"/>
      <c r="AA106" s="205"/>
      <c r="AB106" s="205"/>
      <c r="AC106" s="205"/>
      <c r="AD106" s="205"/>
      <c r="AE106" s="205"/>
      <c r="AF106" s="205"/>
      <c r="AG106" s="205" t="s">
        <v>920</v>
      </c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customFormat="false" ht="12.75" hidden="false" customHeight="false" outlineLevel="1" collapsed="false">
      <c r="A107" s="214" t="n">
        <v>30</v>
      </c>
      <c r="B107" s="215" t="s">
        <v>1679</v>
      </c>
      <c r="C107" s="216" t="s">
        <v>1680</v>
      </c>
      <c r="D107" s="217" t="s">
        <v>294</v>
      </c>
      <c r="E107" s="218" t="n">
        <v>2048.375</v>
      </c>
      <c r="F107" s="219"/>
      <c r="G107" s="220" t="n">
        <f aca="false">ROUND(E107*F107,2)</f>
        <v>0</v>
      </c>
      <c r="H107" s="219"/>
      <c r="I107" s="220" t="n">
        <f aca="false">ROUND(E107*H107,2)</f>
        <v>0</v>
      </c>
      <c r="J107" s="219"/>
      <c r="K107" s="220" t="n">
        <f aca="false">ROUND(E107*J107,2)</f>
        <v>0</v>
      </c>
      <c r="L107" s="220" t="n">
        <v>21</v>
      </c>
      <c r="M107" s="220" t="n">
        <f aca="false">G107*(1+L107/100)</f>
        <v>0</v>
      </c>
      <c r="N107" s="220" t="n">
        <v>0</v>
      </c>
      <c r="O107" s="220" t="n">
        <f aca="false">ROUND(E107*N107,2)</f>
        <v>0</v>
      </c>
      <c r="P107" s="220" t="n">
        <v>0</v>
      </c>
      <c r="Q107" s="220" t="n">
        <f aca="false">ROUND(E107*P107,2)</f>
        <v>0</v>
      </c>
      <c r="R107" s="220" t="s">
        <v>1240</v>
      </c>
      <c r="S107" s="220" t="s">
        <v>213</v>
      </c>
      <c r="T107" s="221" t="s">
        <v>213</v>
      </c>
      <c r="U107" s="204" t="n">
        <v>0.04601</v>
      </c>
      <c r="V107" s="204" t="n">
        <f aca="false">ROUND(E107*U107,2)</f>
        <v>94.25</v>
      </c>
      <c r="W107" s="204"/>
      <c r="X107" s="204" t="s">
        <v>165</v>
      </c>
      <c r="Y107" s="205"/>
      <c r="Z107" s="205"/>
      <c r="AA107" s="205"/>
      <c r="AB107" s="205"/>
      <c r="AC107" s="205"/>
      <c r="AD107" s="205"/>
      <c r="AE107" s="205"/>
      <c r="AF107" s="205"/>
      <c r="AG107" s="205" t="s">
        <v>920</v>
      </c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customFormat="false" ht="12.75" hidden="false" customHeight="false" outlineLevel="1" collapsed="false">
      <c r="A108" s="214" t="n">
        <v>31</v>
      </c>
      <c r="B108" s="215" t="s">
        <v>1681</v>
      </c>
      <c r="C108" s="216" t="s">
        <v>1682</v>
      </c>
      <c r="D108" s="217" t="s">
        <v>294</v>
      </c>
      <c r="E108" s="218" t="n">
        <v>2048.375</v>
      </c>
      <c r="F108" s="219"/>
      <c r="G108" s="220" t="n">
        <f aca="false">ROUND(E108*F108,2)</f>
        <v>0</v>
      </c>
      <c r="H108" s="219"/>
      <c r="I108" s="220" t="n">
        <f aca="false">ROUND(E108*H108,2)</f>
        <v>0</v>
      </c>
      <c r="J108" s="219"/>
      <c r="K108" s="220" t="n">
        <f aca="false">ROUND(E108*J108,2)</f>
        <v>0</v>
      </c>
      <c r="L108" s="220" t="n">
        <v>21</v>
      </c>
      <c r="M108" s="220" t="n">
        <f aca="false">G108*(1+L108/100)</f>
        <v>0</v>
      </c>
      <c r="N108" s="220" t="n">
        <v>0.00016</v>
      </c>
      <c r="O108" s="220" t="n">
        <f aca="false">ROUND(E108*N108,2)</f>
        <v>0.33</v>
      </c>
      <c r="P108" s="220" t="n">
        <v>0</v>
      </c>
      <c r="Q108" s="220" t="n">
        <f aca="false">ROUND(E108*P108,2)</f>
        <v>0</v>
      </c>
      <c r="R108" s="220" t="s">
        <v>1240</v>
      </c>
      <c r="S108" s="220" t="s">
        <v>213</v>
      </c>
      <c r="T108" s="221" t="s">
        <v>213</v>
      </c>
      <c r="U108" s="204" t="n">
        <v>0.03248</v>
      </c>
      <c r="V108" s="204" t="n">
        <f aca="false">ROUND(E108*U108,2)</f>
        <v>66.53</v>
      </c>
      <c r="W108" s="204"/>
      <c r="X108" s="204" t="s">
        <v>165</v>
      </c>
      <c r="Y108" s="205"/>
      <c r="Z108" s="205"/>
      <c r="AA108" s="205"/>
      <c r="AB108" s="205"/>
      <c r="AC108" s="205"/>
      <c r="AD108" s="205"/>
      <c r="AE108" s="205"/>
      <c r="AF108" s="205"/>
      <c r="AG108" s="205" t="s">
        <v>920</v>
      </c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customFormat="false" ht="12.75" hidden="false" customHeight="false" outlineLevel="1" collapsed="false">
      <c r="A109" s="196" t="n">
        <v>32</v>
      </c>
      <c r="B109" s="197" t="s">
        <v>1683</v>
      </c>
      <c r="C109" s="198" t="s">
        <v>1684</v>
      </c>
      <c r="D109" s="199" t="s">
        <v>294</v>
      </c>
      <c r="E109" s="200" t="n">
        <v>2048.375</v>
      </c>
      <c r="F109" s="201"/>
      <c r="G109" s="202" t="n">
        <f aca="false">ROUND(E109*F109,2)</f>
        <v>0</v>
      </c>
      <c r="H109" s="201"/>
      <c r="I109" s="202" t="n">
        <f aca="false">ROUND(E109*H109,2)</f>
        <v>0</v>
      </c>
      <c r="J109" s="201"/>
      <c r="K109" s="202" t="n">
        <f aca="false">ROUND(E109*J109,2)</f>
        <v>0</v>
      </c>
      <c r="L109" s="202" t="n">
        <v>21</v>
      </c>
      <c r="M109" s="202" t="n">
        <f aca="false">G109*(1+L109/100)</f>
        <v>0</v>
      </c>
      <c r="N109" s="202" t="n">
        <v>0.00049</v>
      </c>
      <c r="O109" s="202" t="n">
        <f aca="false">ROUND(E109*N109,2)</f>
        <v>1</v>
      </c>
      <c r="P109" s="202" t="n">
        <v>0</v>
      </c>
      <c r="Q109" s="202" t="n">
        <f aca="false">ROUND(E109*P109,2)</f>
        <v>0</v>
      </c>
      <c r="R109" s="202" t="s">
        <v>1240</v>
      </c>
      <c r="S109" s="202" t="s">
        <v>213</v>
      </c>
      <c r="T109" s="203" t="s">
        <v>213</v>
      </c>
      <c r="U109" s="204" t="n">
        <v>0.10191</v>
      </c>
      <c r="V109" s="204" t="n">
        <f aca="false">ROUND(E109*U109,2)</f>
        <v>208.75</v>
      </c>
      <c r="W109" s="204"/>
      <c r="X109" s="204" t="s">
        <v>165</v>
      </c>
      <c r="Y109" s="205"/>
      <c r="Z109" s="205"/>
      <c r="AA109" s="205"/>
      <c r="AB109" s="205"/>
      <c r="AC109" s="205"/>
      <c r="AD109" s="205"/>
      <c r="AE109" s="205"/>
      <c r="AF109" s="205"/>
      <c r="AG109" s="205" t="s">
        <v>920</v>
      </c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customFormat="false" ht="12.75" hidden="false" customHeight="false" outlineLevel="1" collapsed="false">
      <c r="A110" s="206"/>
      <c r="B110" s="207"/>
      <c r="C110" s="210" t="s">
        <v>1685</v>
      </c>
      <c r="D110" s="211"/>
      <c r="E110" s="212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5"/>
      <c r="Z110" s="205"/>
      <c r="AA110" s="205"/>
      <c r="AB110" s="205"/>
      <c r="AC110" s="205"/>
      <c r="AD110" s="205"/>
      <c r="AE110" s="205"/>
      <c r="AF110" s="205"/>
      <c r="AG110" s="205" t="s">
        <v>220</v>
      </c>
      <c r="AH110" s="205" t="n">
        <v>0</v>
      </c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customFormat="false" ht="12.75" hidden="false" customHeight="false" outlineLevel="1" collapsed="false">
      <c r="A111" s="206"/>
      <c r="B111" s="207"/>
      <c r="C111" s="210" t="s">
        <v>1686</v>
      </c>
      <c r="D111" s="211"/>
      <c r="E111" s="212" t="n">
        <v>2048.38</v>
      </c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5"/>
      <c r="Z111" s="205"/>
      <c r="AA111" s="205"/>
      <c r="AB111" s="205"/>
      <c r="AC111" s="205"/>
      <c r="AD111" s="205"/>
      <c r="AE111" s="205"/>
      <c r="AF111" s="205"/>
      <c r="AG111" s="205" t="s">
        <v>220</v>
      </c>
      <c r="AH111" s="205" t="n">
        <v>0</v>
      </c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customFormat="false" ht="12.75" hidden="false" customHeight="false" outlineLevel="0" collapsed="false">
      <c r="A112" s="188" t="s">
        <v>207</v>
      </c>
      <c r="B112" s="189" t="s">
        <v>147</v>
      </c>
      <c r="C112" s="190" t="s">
        <v>148</v>
      </c>
      <c r="D112" s="191"/>
      <c r="E112" s="192"/>
      <c r="F112" s="193"/>
      <c r="G112" s="193" t="n">
        <f aca="false">SUMIF(AG113:AG114,"&lt;&gt;NOR",G113:G114)</f>
        <v>0</v>
      </c>
      <c r="H112" s="193"/>
      <c r="I112" s="193" t="n">
        <f aca="false">SUM(I113:I114)</f>
        <v>0</v>
      </c>
      <c r="J112" s="193"/>
      <c r="K112" s="193" t="n">
        <f aca="false">SUM(K113:K114)</f>
        <v>0</v>
      </c>
      <c r="L112" s="193"/>
      <c r="M112" s="193" t="n">
        <f aca="false">SUM(M113:M114)</f>
        <v>0</v>
      </c>
      <c r="N112" s="193"/>
      <c r="O112" s="193" t="n">
        <f aca="false">SUM(O113:O114)</f>
        <v>0</v>
      </c>
      <c r="P112" s="193"/>
      <c r="Q112" s="193" t="n">
        <f aca="false">SUM(Q113:Q114)</f>
        <v>0</v>
      </c>
      <c r="R112" s="193"/>
      <c r="S112" s="193"/>
      <c r="T112" s="194"/>
      <c r="U112" s="195"/>
      <c r="V112" s="195" t="n">
        <f aca="false">SUM(V113:V114)</f>
        <v>0</v>
      </c>
      <c r="W112" s="195"/>
      <c r="X112" s="195"/>
      <c r="AG112" s="0" t="s">
        <v>208</v>
      </c>
    </row>
    <row r="113" customFormat="false" ht="12.75" hidden="false" customHeight="false" outlineLevel="1" collapsed="false">
      <c r="A113" s="214" t="n">
        <v>33</v>
      </c>
      <c r="B113" s="215" t="s">
        <v>1251</v>
      </c>
      <c r="C113" s="216" t="s">
        <v>1687</v>
      </c>
      <c r="D113" s="217" t="s">
        <v>294</v>
      </c>
      <c r="E113" s="218" t="n">
        <v>8</v>
      </c>
      <c r="F113" s="219"/>
      <c r="G113" s="220" t="n">
        <f aca="false">ROUND(E113*F113,2)</f>
        <v>0</v>
      </c>
      <c r="H113" s="219"/>
      <c r="I113" s="220" t="n">
        <f aca="false">ROUND(E113*H113,2)</f>
        <v>0</v>
      </c>
      <c r="J113" s="219"/>
      <c r="K113" s="220" t="n">
        <f aca="false">ROUND(E113*J113,2)</f>
        <v>0</v>
      </c>
      <c r="L113" s="220" t="n">
        <v>21</v>
      </c>
      <c r="M113" s="220" t="n">
        <f aca="false">G113*(1+L113/100)</f>
        <v>0</v>
      </c>
      <c r="N113" s="220" t="n">
        <v>0</v>
      </c>
      <c r="O113" s="220" t="n">
        <f aca="false">ROUND(E113*N113,2)</f>
        <v>0</v>
      </c>
      <c r="P113" s="220" t="n">
        <v>0</v>
      </c>
      <c r="Q113" s="220" t="n">
        <f aca="false">ROUND(E113*P113,2)</f>
        <v>0</v>
      </c>
      <c r="R113" s="220"/>
      <c r="S113" s="220" t="s">
        <v>417</v>
      </c>
      <c r="T113" s="221" t="s">
        <v>418</v>
      </c>
      <c r="U113" s="204" t="n">
        <v>0</v>
      </c>
      <c r="V113" s="204" t="n">
        <f aca="false">ROUND(E113*U113,2)</f>
        <v>0</v>
      </c>
      <c r="W113" s="204"/>
      <c r="X113" s="204" t="s">
        <v>165</v>
      </c>
      <c r="Y113" s="205"/>
      <c r="Z113" s="205"/>
      <c r="AA113" s="205"/>
      <c r="AB113" s="205"/>
      <c r="AC113" s="205"/>
      <c r="AD113" s="205"/>
      <c r="AE113" s="205"/>
      <c r="AF113" s="205"/>
      <c r="AG113" s="205" t="s">
        <v>920</v>
      </c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customFormat="false" ht="12.75" hidden="false" customHeight="false" outlineLevel="1" collapsed="false">
      <c r="A114" s="214" t="n">
        <v>34</v>
      </c>
      <c r="B114" s="215" t="s">
        <v>1688</v>
      </c>
      <c r="C114" s="216" t="s">
        <v>1689</v>
      </c>
      <c r="D114" s="217" t="s">
        <v>1073</v>
      </c>
      <c r="E114" s="218" t="n">
        <v>1</v>
      </c>
      <c r="F114" s="219"/>
      <c r="G114" s="220" t="n">
        <f aca="false">ROUND(E114*F114,2)</f>
        <v>0</v>
      </c>
      <c r="H114" s="219"/>
      <c r="I114" s="220" t="n">
        <f aca="false">ROUND(E114*H114,2)</f>
        <v>0</v>
      </c>
      <c r="J114" s="219"/>
      <c r="K114" s="220" t="n">
        <f aca="false">ROUND(E114*J114,2)</f>
        <v>0</v>
      </c>
      <c r="L114" s="220" t="n">
        <v>21</v>
      </c>
      <c r="M114" s="220" t="n">
        <f aca="false">G114*(1+L114/100)</f>
        <v>0</v>
      </c>
      <c r="N114" s="220" t="n">
        <v>0</v>
      </c>
      <c r="O114" s="220" t="n">
        <f aca="false">ROUND(E114*N114,2)</f>
        <v>0</v>
      </c>
      <c r="P114" s="220" t="n">
        <v>0</v>
      </c>
      <c r="Q114" s="220" t="n">
        <f aca="false">ROUND(E114*P114,2)</f>
        <v>0</v>
      </c>
      <c r="R114" s="220"/>
      <c r="S114" s="220" t="s">
        <v>417</v>
      </c>
      <c r="T114" s="221" t="s">
        <v>418</v>
      </c>
      <c r="U114" s="204" t="n">
        <v>0</v>
      </c>
      <c r="V114" s="204" t="n">
        <f aca="false">ROUND(E114*U114,2)</f>
        <v>0</v>
      </c>
      <c r="W114" s="204"/>
      <c r="X114" s="204" t="s">
        <v>424</v>
      </c>
      <c r="Y114" s="205"/>
      <c r="Z114" s="205"/>
      <c r="AA114" s="205"/>
      <c r="AB114" s="205"/>
      <c r="AC114" s="205"/>
      <c r="AD114" s="205"/>
      <c r="AE114" s="205"/>
      <c r="AF114" s="205"/>
      <c r="AG114" s="205" t="s">
        <v>425</v>
      </c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customFormat="false" ht="12.75" hidden="false" customHeight="false" outlineLevel="0" collapsed="false">
      <c r="A115" s="188" t="s">
        <v>207</v>
      </c>
      <c r="B115" s="189" t="s">
        <v>172</v>
      </c>
      <c r="C115" s="190" t="s">
        <v>173</v>
      </c>
      <c r="D115" s="191"/>
      <c r="E115" s="192"/>
      <c r="F115" s="193"/>
      <c r="G115" s="193" t="n">
        <f aca="false">SUMIF(AG116:AG121,"&lt;&gt;NOR",G116:G121)</f>
        <v>0</v>
      </c>
      <c r="H115" s="193"/>
      <c r="I115" s="193" t="n">
        <f aca="false">SUM(I116:I121)</f>
        <v>0</v>
      </c>
      <c r="J115" s="193"/>
      <c r="K115" s="193" t="n">
        <f aca="false">SUM(K116:K121)</f>
        <v>0</v>
      </c>
      <c r="L115" s="193"/>
      <c r="M115" s="193" t="n">
        <f aca="false">SUM(M116:M121)</f>
        <v>0</v>
      </c>
      <c r="N115" s="193"/>
      <c r="O115" s="193" t="n">
        <f aca="false">SUM(O116:O121)</f>
        <v>0</v>
      </c>
      <c r="P115" s="193"/>
      <c r="Q115" s="193" t="n">
        <f aca="false">SUM(Q116:Q121)</f>
        <v>0</v>
      </c>
      <c r="R115" s="193"/>
      <c r="S115" s="193"/>
      <c r="T115" s="194"/>
      <c r="U115" s="195"/>
      <c r="V115" s="195" t="n">
        <f aca="false">SUM(V116:V121)</f>
        <v>6.27</v>
      </c>
      <c r="W115" s="195"/>
      <c r="X115" s="195"/>
      <c r="AG115" s="0" t="s">
        <v>208</v>
      </c>
    </row>
    <row r="116" customFormat="false" ht="22.5" hidden="false" customHeight="false" outlineLevel="1" collapsed="false">
      <c r="A116" s="214" t="n">
        <v>35</v>
      </c>
      <c r="B116" s="215" t="s">
        <v>1253</v>
      </c>
      <c r="C116" s="216" t="s">
        <v>1254</v>
      </c>
      <c r="D116" s="217" t="s">
        <v>261</v>
      </c>
      <c r="E116" s="218" t="n">
        <v>2.64862</v>
      </c>
      <c r="F116" s="219"/>
      <c r="G116" s="220" t="n">
        <f aca="false">ROUND(E116*F116,2)</f>
        <v>0</v>
      </c>
      <c r="H116" s="219"/>
      <c r="I116" s="220" t="n">
        <f aca="false">ROUND(E116*H116,2)</f>
        <v>0</v>
      </c>
      <c r="J116" s="219"/>
      <c r="K116" s="220" t="n">
        <f aca="false">ROUND(E116*J116,2)</f>
        <v>0</v>
      </c>
      <c r="L116" s="220" t="n">
        <v>21</v>
      </c>
      <c r="M116" s="220" t="n">
        <f aca="false">G116*(1+L116/100)</f>
        <v>0</v>
      </c>
      <c r="N116" s="220" t="n">
        <v>0</v>
      </c>
      <c r="O116" s="220" t="n">
        <f aca="false">ROUND(E116*N116,2)</f>
        <v>0</v>
      </c>
      <c r="P116" s="220" t="n">
        <v>0</v>
      </c>
      <c r="Q116" s="220" t="n">
        <f aca="false">ROUND(E116*P116,2)</f>
        <v>0</v>
      </c>
      <c r="R116" s="220" t="s">
        <v>813</v>
      </c>
      <c r="S116" s="220" t="s">
        <v>213</v>
      </c>
      <c r="T116" s="221" t="s">
        <v>213</v>
      </c>
      <c r="U116" s="204" t="n">
        <v>0.933</v>
      </c>
      <c r="V116" s="204" t="n">
        <f aca="false">ROUND(E116*U116,2)</f>
        <v>2.47</v>
      </c>
      <c r="W116" s="204"/>
      <c r="X116" s="204" t="s">
        <v>165</v>
      </c>
      <c r="Y116" s="205"/>
      <c r="Z116" s="205"/>
      <c r="AA116" s="205"/>
      <c r="AB116" s="205"/>
      <c r="AC116" s="205"/>
      <c r="AD116" s="205"/>
      <c r="AE116" s="205"/>
      <c r="AF116" s="205"/>
      <c r="AG116" s="205" t="s">
        <v>1268</v>
      </c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</row>
    <row r="117" customFormat="false" ht="12.75" hidden="false" customHeight="false" outlineLevel="1" collapsed="false">
      <c r="A117" s="196" t="n">
        <v>36</v>
      </c>
      <c r="B117" s="197" t="s">
        <v>1257</v>
      </c>
      <c r="C117" s="198" t="s">
        <v>1258</v>
      </c>
      <c r="D117" s="199" t="s">
        <v>261</v>
      </c>
      <c r="E117" s="200" t="n">
        <v>2.64862</v>
      </c>
      <c r="F117" s="201"/>
      <c r="G117" s="202" t="n">
        <f aca="false">ROUND(E117*F117,2)</f>
        <v>0</v>
      </c>
      <c r="H117" s="201"/>
      <c r="I117" s="202" t="n">
        <f aca="false">ROUND(E117*H117,2)</f>
        <v>0</v>
      </c>
      <c r="J117" s="201"/>
      <c r="K117" s="202" t="n">
        <f aca="false">ROUND(E117*J117,2)</f>
        <v>0</v>
      </c>
      <c r="L117" s="202" t="n">
        <v>21</v>
      </c>
      <c r="M117" s="202" t="n">
        <f aca="false">G117*(1+L117/100)</f>
        <v>0</v>
      </c>
      <c r="N117" s="202" t="n">
        <v>0</v>
      </c>
      <c r="O117" s="202" t="n">
        <f aca="false">ROUND(E117*N117,2)</f>
        <v>0</v>
      </c>
      <c r="P117" s="202" t="n">
        <v>0</v>
      </c>
      <c r="Q117" s="202" t="n">
        <f aca="false">ROUND(E117*P117,2)</f>
        <v>0</v>
      </c>
      <c r="R117" s="202" t="s">
        <v>813</v>
      </c>
      <c r="S117" s="202" t="s">
        <v>213</v>
      </c>
      <c r="T117" s="203" t="s">
        <v>213</v>
      </c>
      <c r="U117" s="204" t="n">
        <v>0.49</v>
      </c>
      <c r="V117" s="204" t="n">
        <f aca="false">ROUND(E117*U117,2)</f>
        <v>1.3</v>
      </c>
      <c r="W117" s="204"/>
      <c r="X117" s="204" t="s">
        <v>165</v>
      </c>
      <c r="Y117" s="205"/>
      <c r="Z117" s="205"/>
      <c r="AA117" s="205"/>
      <c r="AB117" s="205"/>
      <c r="AC117" s="205"/>
      <c r="AD117" s="205"/>
      <c r="AE117" s="205"/>
      <c r="AF117" s="205"/>
      <c r="AG117" s="205" t="s">
        <v>1268</v>
      </c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customFormat="false" ht="12.75" hidden="false" customHeight="true" outlineLevel="1" collapsed="false">
      <c r="A118" s="206"/>
      <c r="B118" s="207"/>
      <c r="C118" s="222" t="s">
        <v>1259</v>
      </c>
      <c r="D118" s="222"/>
      <c r="E118" s="222"/>
      <c r="F118" s="222"/>
      <c r="G118" s="222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5"/>
      <c r="Z118" s="205"/>
      <c r="AA118" s="205"/>
      <c r="AB118" s="205"/>
      <c r="AC118" s="205"/>
      <c r="AD118" s="205"/>
      <c r="AE118" s="205"/>
      <c r="AF118" s="205"/>
      <c r="AG118" s="205" t="s">
        <v>217</v>
      </c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customFormat="false" ht="12.75" hidden="false" customHeight="false" outlineLevel="1" collapsed="false">
      <c r="A119" s="214" t="n">
        <v>37</v>
      </c>
      <c r="B119" s="215" t="s">
        <v>1260</v>
      </c>
      <c r="C119" s="216" t="s">
        <v>1261</v>
      </c>
      <c r="D119" s="217" t="s">
        <v>261</v>
      </c>
      <c r="E119" s="218" t="n">
        <v>2.64862</v>
      </c>
      <c r="F119" s="219"/>
      <c r="G119" s="220" t="n">
        <f aca="false">ROUND(E119*F119,2)</f>
        <v>0</v>
      </c>
      <c r="H119" s="219"/>
      <c r="I119" s="220" t="n">
        <f aca="false">ROUND(E119*H119,2)</f>
        <v>0</v>
      </c>
      <c r="J119" s="219"/>
      <c r="K119" s="220" t="n">
        <f aca="false">ROUND(E119*J119,2)</f>
        <v>0</v>
      </c>
      <c r="L119" s="220" t="n">
        <v>21</v>
      </c>
      <c r="M119" s="220" t="n">
        <f aca="false">G119*(1+L119/100)</f>
        <v>0</v>
      </c>
      <c r="N119" s="220" t="n">
        <v>0</v>
      </c>
      <c r="O119" s="220" t="n">
        <f aca="false">ROUND(E119*N119,2)</f>
        <v>0</v>
      </c>
      <c r="P119" s="220" t="n">
        <v>0</v>
      </c>
      <c r="Q119" s="220" t="n">
        <f aca="false">ROUND(E119*P119,2)</f>
        <v>0</v>
      </c>
      <c r="R119" s="220" t="s">
        <v>813</v>
      </c>
      <c r="S119" s="220" t="s">
        <v>213</v>
      </c>
      <c r="T119" s="221" t="s">
        <v>213</v>
      </c>
      <c r="U119" s="204" t="n">
        <v>0</v>
      </c>
      <c r="V119" s="204" t="n">
        <f aca="false">ROUND(E119*U119,2)</f>
        <v>0</v>
      </c>
      <c r="W119" s="204"/>
      <c r="X119" s="204" t="s">
        <v>165</v>
      </c>
      <c r="Y119" s="205"/>
      <c r="Z119" s="205"/>
      <c r="AA119" s="205"/>
      <c r="AB119" s="205"/>
      <c r="AC119" s="205"/>
      <c r="AD119" s="205"/>
      <c r="AE119" s="205"/>
      <c r="AF119" s="205"/>
      <c r="AG119" s="205" t="s">
        <v>1268</v>
      </c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customFormat="false" ht="12.75" hidden="false" customHeight="false" outlineLevel="1" collapsed="false">
      <c r="A120" s="214" t="n">
        <v>38</v>
      </c>
      <c r="B120" s="215" t="s">
        <v>1262</v>
      </c>
      <c r="C120" s="216" t="s">
        <v>1263</v>
      </c>
      <c r="D120" s="217" t="s">
        <v>261</v>
      </c>
      <c r="E120" s="218" t="n">
        <v>2.64862</v>
      </c>
      <c r="F120" s="219"/>
      <c r="G120" s="220" t="n">
        <f aca="false">ROUND(E120*F120,2)</f>
        <v>0</v>
      </c>
      <c r="H120" s="219"/>
      <c r="I120" s="220" t="n">
        <f aca="false">ROUND(E120*H120,2)</f>
        <v>0</v>
      </c>
      <c r="J120" s="219"/>
      <c r="K120" s="220" t="n">
        <f aca="false">ROUND(E120*J120,2)</f>
        <v>0</v>
      </c>
      <c r="L120" s="220" t="n">
        <v>21</v>
      </c>
      <c r="M120" s="220" t="n">
        <f aca="false">G120*(1+L120/100)</f>
        <v>0</v>
      </c>
      <c r="N120" s="220" t="n">
        <v>0</v>
      </c>
      <c r="O120" s="220" t="n">
        <f aca="false">ROUND(E120*N120,2)</f>
        <v>0</v>
      </c>
      <c r="P120" s="220" t="n">
        <v>0</v>
      </c>
      <c r="Q120" s="220" t="n">
        <f aca="false">ROUND(E120*P120,2)</f>
        <v>0</v>
      </c>
      <c r="R120" s="220" t="s">
        <v>813</v>
      </c>
      <c r="S120" s="220" t="s">
        <v>213</v>
      </c>
      <c r="T120" s="221" t="s">
        <v>213</v>
      </c>
      <c r="U120" s="204" t="n">
        <v>0.942</v>
      </c>
      <c r="V120" s="204" t="n">
        <f aca="false">ROUND(E120*U120,2)</f>
        <v>2.5</v>
      </c>
      <c r="W120" s="204"/>
      <c r="X120" s="204" t="s">
        <v>165</v>
      </c>
      <c r="Y120" s="205"/>
      <c r="Z120" s="205"/>
      <c r="AA120" s="205"/>
      <c r="AB120" s="205"/>
      <c r="AC120" s="205"/>
      <c r="AD120" s="205"/>
      <c r="AE120" s="205"/>
      <c r="AF120" s="205"/>
      <c r="AG120" s="205" t="s">
        <v>1268</v>
      </c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customFormat="false" ht="12.75" hidden="false" customHeight="false" outlineLevel="1" collapsed="false">
      <c r="A121" s="214" t="n">
        <v>39</v>
      </c>
      <c r="B121" s="215" t="s">
        <v>1264</v>
      </c>
      <c r="C121" s="216" t="s">
        <v>1265</v>
      </c>
      <c r="D121" s="217" t="s">
        <v>261</v>
      </c>
      <c r="E121" s="218" t="n">
        <v>2.64862</v>
      </c>
      <c r="F121" s="219"/>
      <c r="G121" s="220" t="n">
        <f aca="false">ROUND(E121*F121,2)</f>
        <v>0</v>
      </c>
      <c r="H121" s="219"/>
      <c r="I121" s="220" t="n">
        <f aca="false">ROUND(E121*H121,2)</f>
        <v>0</v>
      </c>
      <c r="J121" s="219"/>
      <c r="K121" s="220" t="n">
        <f aca="false">ROUND(E121*J121,2)</f>
        <v>0</v>
      </c>
      <c r="L121" s="220" t="n">
        <v>21</v>
      </c>
      <c r="M121" s="220" t="n">
        <f aca="false">G121*(1+L121/100)</f>
        <v>0</v>
      </c>
      <c r="N121" s="220" t="n">
        <v>0</v>
      </c>
      <c r="O121" s="220" t="n">
        <f aca="false">ROUND(E121*N121,2)</f>
        <v>0</v>
      </c>
      <c r="P121" s="220" t="n">
        <v>0</v>
      </c>
      <c r="Q121" s="220" t="n">
        <f aca="false">ROUND(E121*P121,2)</f>
        <v>0</v>
      </c>
      <c r="R121" s="220" t="s">
        <v>813</v>
      </c>
      <c r="S121" s="220" t="s">
        <v>213</v>
      </c>
      <c r="T121" s="221" t="s">
        <v>213</v>
      </c>
      <c r="U121" s="204" t="n">
        <v>0</v>
      </c>
      <c r="V121" s="204" t="n">
        <f aca="false">ROUND(E121*U121,2)</f>
        <v>0</v>
      </c>
      <c r="W121" s="204"/>
      <c r="X121" s="204" t="s">
        <v>165</v>
      </c>
      <c r="Y121" s="205"/>
      <c r="Z121" s="205"/>
      <c r="AA121" s="205"/>
      <c r="AB121" s="205"/>
      <c r="AC121" s="205"/>
      <c r="AD121" s="205"/>
      <c r="AE121" s="205"/>
      <c r="AF121" s="205"/>
      <c r="AG121" s="205" t="s">
        <v>1268</v>
      </c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</row>
    <row r="122" customFormat="false" ht="12.75" hidden="false" customHeight="false" outlineLevel="0" collapsed="false">
      <c r="A122" s="188" t="s">
        <v>207</v>
      </c>
      <c r="B122" s="189" t="s">
        <v>18</v>
      </c>
      <c r="C122" s="190" t="s">
        <v>19</v>
      </c>
      <c r="D122" s="191"/>
      <c r="E122" s="192"/>
      <c r="F122" s="193"/>
      <c r="G122" s="193" t="n">
        <f aca="false">SUMIF(AG123:AG126,"&lt;&gt;NOR",G123:G126)</f>
        <v>0</v>
      </c>
      <c r="H122" s="193"/>
      <c r="I122" s="193" t="n">
        <f aca="false">SUM(I123:I126)</f>
        <v>0</v>
      </c>
      <c r="J122" s="193"/>
      <c r="K122" s="193" t="n">
        <f aca="false">SUM(K123:K126)</f>
        <v>0</v>
      </c>
      <c r="L122" s="193"/>
      <c r="M122" s="193" t="n">
        <f aca="false">SUM(M123:M126)</f>
        <v>0</v>
      </c>
      <c r="N122" s="193"/>
      <c r="O122" s="193" t="n">
        <f aca="false">SUM(O123:O126)</f>
        <v>0</v>
      </c>
      <c r="P122" s="193"/>
      <c r="Q122" s="193" t="n">
        <f aca="false">SUM(Q123:Q126)</f>
        <v>0</v>
      </c>
      <c r="R122" s="193"/>
      <c r="S122" s="193"/>
      <c r="T122" s="194"/>
      <c r="U122" s="195"/>
      <c r="V122" s="195" t="n">
        <f aca="false">SUM(V123:V126)</f>
        <v>0</v>
      </c>
      <c r="W122" s="195"/>
      <c r="X122" s="195"/>
      <c r="AG122" s="0" t="s">
        <v>208</v>
      </c>
    </row>
    <row r="123" customFormat="false" ht="12.75" hidden="false" customHeight="false" outlineLevel="1" collapsed="false">
      <c r="A123" s="196" t="n">
        <v>40</v>
      </c>
      <c r="B123" s="197" t="s">
        <v>908</v>
      </c>
      <c r="C123" s="198" t="s">
        <v>909</v>
      </c>
      <c r="D123" s="199" t="s">
        <v>910</v>
      </c>
      <c r="E123" s="200" t="n">
        <v>1</v>
      </c>
      <c r="F123" s="201"/>
      <c r="G123" s="202" t="n">
        <f aca="false">ROUND(E123*F123,2)</f>
        <v>0</v>
      </c>
      <c r="H123" s="201"/>
      <c r="I123" s="202" t="n">
        <f aca="false">ROUND(E123*H123,2)</f>
        <v>0</v>
      </c>
      <c r="J123" s="201"/>
      <c r="K123" s="202" t="n">
        <f aca="false">ROUND(E123*J123,2)</f>
        <v>0</v>
      </c>
      <c r="L123" s="202" t="n">
        <v>21</v>
      </c>
      <c r="M123" s="202" t="n">
        <f aca="false">G123*(1+L123/100)</f>
        <v>0</v>
      </c>
      <c r="N123" s="202" t="n">
        <v>0</v>
      </c>
      <c r="O123" s="202" t="n">
        <f aca="false">ROUND(E123*N123,2)</f>
        <v>0</v>
      </c>
      <c r="P123" s="202" t="n">
        <v>0</v>
      </c>
      <c r="Q123" s="202" t="n">
        <f aca="false">ROUND(E123*P123,2)</f>
        <v>0</v>
      </c>
      <c r="R123" s="202"/>
      <c r="S123" s="202" t="s">
        <v>213</v>
      </c>
      <c r="T123" s="203" t="s">
        <v>418</v>
      </c>
      <c r="U123" s="204" t="n">
        <v>0</v>
      </c>
      <c r="V123" s="204" t="n">
        <f aca="false">ROUND(E123*U123,2)</f>
        <v>0</v>
      </c>
      <c r="W123" s="204"/>
      <c r="X123" s="204" t="s">
        <v>911</v>
      </c>
      <c r="Y123" s="205"/>
      <c r="Z123" s="205"/>
      <c r="AA123" s="205"/>
      <c r="AB123" s="205"/>
      <c r="AC123" s="205"/>
      <c r="AD123" s="205"/>
      <c r="AE123" s="205"/>
      <c r="AF123" s="205"/>
      <c r="AG123" s="205" t="s">
        <v>912</v>
      </c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customFormat="false" ht="12.75" hidden="false" customHeight="true" outlineLevel="1" collapsed="false">
      <c r="A124" s="206"/>
      <c r="B124" s="207"/>
      <c r="C124" s="222" t="s">
        <v>913</v>
      </c>
      <c r="D124" s="222"/>
      <c r="E124" s="222"/>
      <c r="F124" s="222"/>
      <c r="G124" s="222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5"/>
      <c r="Z124" s="205"/>
      <c r="AA124" s="205"/>
      <c r="AB124" s="205"/>
      <c r="AC124" s="205"/>
      <c r="AD124" s="205"/>
      <c r="AE124" s="205"/>
      <c r="AF124" s="205"/>
      <c r="AG124" s="205" t="s">
        <v>217</v>
      </c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</row>
    <row r="125" customFormat="false" ht="12.75" hidden="false" customHeight="false" outlineLevel="1" collapsed="false">
      <c r="A125" s="196" t="n">
        <v>41</v>
      </c>
      <c r="B125" s="197" t="s">
        <v>914</v>
      </c>
      <c r="C125" s="198" t="s">
        <v>915</v>
      </c>
      <c r="D125" s="199" t="s">
        <v>910</v>
      </c>
      <c r="E125" s="200" t="n">
        <v>1</v>
      </c>
      <c r="F125" s="201"/>
      <c r="G125" s="202" t="n">
        <f aca="false">ROUND(E125*F125,2)</f>
        <v>0</v>
      </c>
      <c r="H125" s="201"/>
      <c r="I125" s="202" t="n">
        <f aca="false">ROUND(E125*H125,2)</f>
        <v>0</v>
      </c>
      <c r="J125" s="201"/>
      <c r="K125" s="202" t="n">
        <f aca="false">ROUND(E125*J125,2)</f>
        <v>0</v>
      </c>
      <c r="L125" s="202" t="n">
        <v>21</v>
      </c>
      <c r="M125" s="202" t="n">
        <f aca="false">G125*(1+L125/100)</f>
        <v>0</v>
      </c>
      <c r="N125" s="202" t="n">
        <v>0</v>
      </c>
      <c r="O125" s="202" t="n">
        <f aca="false">ROUND(E125*N125,2)</f>
        <v>0</v>
      </c>
      <c r="P125" s="202" t="n">
        <v>0</v>
      </c>
      <c r="Q125" s="202" t="n">
        <f aca="false">ROUND(E125*P125,2)</f>
        <v>0</v>
      </c>
      <c r="R125" s="202"/>
      <c r="S125" s="202" t="s">
        <v>213</v>
      </c>
      <c r="T125" s="203" t="s">
        <v>418</v>
      </c>
      <c r="U125" s="204" t="n">
        <v>0</v>
      </c>
      <c r="V125" s="204" t="n">
        <f aca="false">ROUND(E125*U125,2)</f>
        <v>0</v>
      </c>
      <c r="W125" s="204"/>
      <c r="X125" s="204" t="s">
        <v>911</v>
      </c>
      <c r="Y125" s="205"/>
      <c r="Z125" s="205"/>
      <c r="AA125" s="205"/>
      <c r="AB125" s="205"/>
      <c r="AC125" s="205"/>
      <c r="AD125" s="205"/>
      <c r="AE125" s="205"/>
      <c r="AF125" s="205"/>
      <c r="AG125" s="205" t="s">
        <v>912</v>
      </c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</row>
    <row r="126" customFormat="false" ht="22.5" hidden="false" customHeight="true" outlineLevel="1" collapsed="false">
      <c r="A126" s="206"/>
      <c r="B126" s="207"/>
      <c r="C126" s="222" t="s">
        <v>916</v>
      </c>
      <c r="D126" s="222"/>
      <c r="E126" s="222"/>
      <c r="F126" s="222"/>
      <c r="G126" s="222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5"/>
      <c r="Z126" s="205"/>
      <c r="AA126" s="205"/>
      <c r="AB126" s="205"/>
      <c r="AC126" s="205"/>
      <c r="AD126" s="205"/>
      <c r="AE126" s="205"/>
      <c r="AF126" s="205"/>
      <c r="AG126" s="205" t="s">
        <v>217</v>
      </c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13" t="str">
        <f aca="false">C126</f>
        <v>Náklady na ztížené provádění stavebních prací v důsledku nepřerušeného provozu na staveništi nebo v případech nepřerušeného provozu v objektech v nichž se stavební práce provádí.</v>
      </c>
      <c r="BB126" s="205"/>
      <c r="BC126" s="205"/>
      <c r="BD126" s="205"/>
      <c r="BE126" s="205"/>
      <c r="BF126" s="205"/>
      <c r="BG126" s="205"/>
      <c r="BH126" s="205"/>
    </row>
    <row r="127" customFormat="false" ht="12.75" hidden="false" customHeight="false" outlineLevel="0" collapsed="false">
      <c r="A127" s="166"/>
      <c r="B127" s="172"/>
      <c r="C127" s="224"/>
      <c r="D127" s="174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AE127" s="0" t="n">
        <v>15</v>
      </c>
      <c r="AF127" s="0" t="n">
        <v>21</v>
      </c>
      <c r="AG127" s="0" t="s">
        <v>194</v>
      </c>
    </row>
    <row r="128" customFormat="false" ht="12.75" hidden="false" customHeight="false" outlineLevel="0" collapsed="false">
      <c r="A128" s="225"/>
      <c r="B128" s="226" t="s">
        <v>14</v>
      </c>
      <c r="C128" s="227"/>
      <c r="D128" s="228"/>
      <c r="E128" s="229"/>
      <c r="F128" s="229"/>
      <c r="G128" s="230" t="n">
        <f aca="false">G8+G54+G56+G59+G65+G68+G70+G78+G91+G105+G112+G115+G122</f>
        <v>0</v>
      </c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AE128" s="0" t="n">
        <f aca="false">SUMIF(L7:L126,AE127,G7:G126)</f>
        <v>0</v>
      </c>
      <c r="AF128" s="0" t="n">
        <f aca="false">SUMIF(L7:L126,AF127,G7:G126)</f>
        <v>0</v>
      </c>
      <c r="AG128" s="0" t="s">
        <v>1273</v>
      </c>
    </row>
    <row r="129" customFormat="false" ht="12.75" hidden="false" customHeight="false" outlineLevel="0" collapsed="false">
      <c r="C129" s="231"/>
      <c r="D129" s="110"/>
      <c r="AG129" s="0" t="s">
        <v>1274</v>
      </c>
    </row>
    <row r="130" customFormat="false" ht="12.75" hidden="false" customHeight="false" outlineLevel="0" collapsed="false">
      <c r="D130" s="110"/>
    </row>
    <row r="131" customFormat="false" ht="12.75" hidden="false" customHeight="false" outlineLevel="0" collapsed="false">
      <c r="D131" s="110"/>
    </row>
    <row r="132" customFormat="false" ht="12.75" hidden="false" customHeight="false" outlineLevel="0" collapsed="false">
      <c r="D132" s="110"/>
    </row>
    <row r="133" customFormat="false" ht="12.75" hidden="false" customHeight="false" outlineLevel="0" collapsed="false">
      <c r="D133" s="110"/>
    </row>
    <row r="134" customFormat="false" ht="12.75" hidden="false" customHeight="false" outlineLevel="0" collapsed="false">
      <c r="D134" s="110"/>
    </row>
    <row r="135" customFormat="false" ht="12.75" hidden="false" customHeight="false" outlineLevel="0" collapsed="false">
      <c r="D135" s="110"/>
    </row>
    <row r="136" customFormat="false" ht="12.75" hidden="false" customHeight="false" outlineLevel="0" collapsed="false">
      <c r="D136" s="110"/>
    </row>
    <row r="137" customFormat="false" ht="12.75" hidden="false" customHeight="false" outlineLevel="0" collapsed="false">
      <c r="D137" s="110"/>
    </row>
    <row r="138" customFormat="false" ht="12.75" hidden="false" customHeight="false" outlineLevel="0" collapsed="false">
      <c r="D138" s="110"/>
    </row>
    <row r="139" customFormat="false" ht="12.75" hidden="false" customHeight="false" outlineLevel="0" collapsed="false">
      <c r="D139" s="110"/>
    </row>
    <row r="140" customFormat="false" ht="12.75" hidden="false" customHeight="false" outlineLevel="0" collapsed="false">
      <c r="D140" s="110"/>
    </row>
    <row r="141" customFormat="false" ht="12.75" hidden="false" customHeight="false" outlineLevel="0" collapsed="false">
      <c r="D141" s="110"/>
    </row>
    <row r="142" customFormat="false" ht="12.75" hidden="false" customHeight="false" outlineLevel="0" collapsed="false">
      <c r="D142" s="110"/>
    </row>
    <row r="143" customFormat="false" ht="12.75" hidden="false" customHeight="false" outlineLevel="0" collapsed="false">
      <c r="D143" s="110"/>
    </row>
    <row r="144" customFormat="false" ht="12.75" hidden="false" customHeight="false" outlineLevel="0" collapsed="false">
      <c r="D144" s="110"/>
    </row>
    <row r="145" customFormat="false" ht="12.75" hidden="false" customHeight="false" outlineLevel="0" collapsed="false">
      <c r="D145" s="110"/>
    </row>
    <row r="146" customFormat="false" ht="12.75" hidden="false" customHeight="false" outlineLevel="0" collapsed="false">
      <c r="D146" s="110"/>
    </row>
    <row r="147" customFormat="false" ht="12.75" hidden="false" customHeight="false" outlineLevel="0" collapsed="false">
      <c r="D147" s="110"/>
    </row>
    <row r="148" customFormat="false" ht="12.75" hidden="false" customHeight="false" outlineLevel="0" collapsed="false">
      <c r="D148" s="110"/>
    </row>
    <row r="149" customFormat="false" ht="12.75" hidden="false" customHeight="false" outlineLevel="0" collapsed="false">
      <c r="D149" s="110"/>
    </row>
    <row r="150" customFormat="false" ht="12.75" hidden="false" customHeight="false" outlineLevel="0" collapsed="false">
      <c r="D150" s="110"/>
    </row>
    <row r="151" customFormat="false" ht="12.75" hidden="false" customHeight="false" outlineLevel="0" collapsed="false">
      <c r="D151" s="110"/>
    </row>
    <row r="152" customFormat="false" ht="12.75" hidden="false" customHeight="false" outlineLevel="0" collapsed="false">
      <c r="D152" s="110"/>
    </row>
    <row r="153" customFormat="false" ht="12.75" hidden="false" customHeight="false" outlineLevel="0" collapsed="false">
      <c r="D153" s="110"/>
    </row>
    <row r="154" customFormat="false" ht="12.75" hidden="false" customHeight="false" outlineLevel="0" collapsed="false">
      <c r="D154" s="110"/>
    </row>
    <row r="155" customFormat="false" ht="12.75" hidden="false" customHeight="false" outlineLevel="0" collapsed="false">
      <c r="D155" s="110"/>
    </row>
    <row r="156" customFormat="false" ht="12.75" hidden="false" customHeight="false" outlineLevel="0" collapsed="false">
      <c r="D156" s="110"/>
    </row>
    <row r="157" customFormat="false" ht="12.75" hidden="false" customHeight="false" outlineLevel="0" collapsed="false">
      <c r="D157" s="110"/>
    </row>
    <row r="158" customFormat="false" ht="12.75" hidden="false" customHeight="false" outlineLevel="0" collapsed="false">
      <c r="D158" s="110"/>
    </row>
    <row r="159" customFormat="false" ht="12.75" hidden="false" customHeight="false" outlineLevel="0" collapsed="false">
      <c r="D159" s="110"/>
    </row>
    <row r="160" customFormat="false" ht="12.75" hidden="false" customHeight="false" outlineLevel="0" collapsed="false">
      <c r="D160" s="110"/>
    </row>
    <row r="161" customFormat="false" ht="12.75" hidden="false" customHeight="false" outlineLevel="0" collapsed="false">
      <c r="D161" s="110"/>
    </row>
    <row r="162" customFormat="false" ht="12.75" hidden="false" customHeight="false" outlineLevel="0" collapsed="false">
      <c r="D162" s="110"/>
    </row>
    <row r="163" customFormat="false" ht="12.75" hidden="false" customHeight="false" outlineLevel="0" collapsed="false">
      <c r="D163" s="110"/>
    </row>
    <row r="164" customFormat="false" ht="12.75" hidden="false" customHeight="false" outlineLevel="0" collapsed="false">
      <c r="D164" s="110"/>
    </row>
    <row r="165" customFormat="false" ht="12.75" hidden="false" customHeight="false" outlineLevel="0" collapsed="false">
      <c r="D165" s="110"/>
    </row>
    <row r="166" customFormat="false" ht="12.75" hidden="false" customHeight="false" outlineLevel="0" collapsed="false">
      <c r="D166" s="110"/>
    </row>
    <row r="167" customFormat="false" ht="12.75" hidden="false" customHeight="false" outlineLevel="0" collapsed="false">
      <c r="D167" s="110"/>
    </row>
    <row r="168" customFormat="false" ht="12.75" hidden="false" customHeight="false" outlineLevel="0" collapsed="false">
      <c r="D168" s="110"/>
    </row>
    <row r="169" customFormat="false" ht="12.75" hidden="false" customHeight="false" outlineLevel="0" collapsed="false">
      <c r="D169" s="110"/>
    </row>
    <row r="170" customFormat="false" ht="12.75" hidden="false" customHeight="false" outlineLevel="0" collapsed="false">
      <c r="D170" s="110"/>
    </row>
    <row r="171" customFormat="false" ht="12.75" hidden="false" customHeight="false" outlineLevel="0" collapsed="false">
      <c r="D171" s="110"/>
    </row>
    <row r="172" customFormat="false" ht="12.75" hidden="false" customHeight="false" outlineLevel="0" collapsed="false">
      <c r="D172" s="110"/>
    </row>
    <row r="173" customFormat="false" ht="12.75" hidden="false" customHeight="false" outlineLevel="0" collapsed="false">
      <c r="D173" s="110"/>
    </row>
    <row r="174" customFormat="false" ht="12.75" hidden="false" customHeight="false" outlineLevel="0" collapsed="false">
      <c r="D174" s="110"/>
    </row>
    <row r="175" customFormat="false" ht="12.75" hidden="false" customHeight="false" outlineLevel="0" collapsed="false">
      <c r="D175" s="110"/>
    </row>
    <row r="176" customFormat="false" ht="12.75" hidden="false" customHeight="false" outlineLevel="0" collapsed="false">
      <c r="D176" s="110"/>
    </row>
    <row r="177" customFormat="false" ht="12.75" hidden="false" customHeight="false" outlineLevel="0" collapsed="false">
      <c r="D177" s="110"/>
    </row>
    <row r="178" customFormat="false" ht="12.75" hidden="false" customHeight="false" outlineLevel="0" collapsed="false">
      <c r="D178" s="110"/>
    </row>
    <row r="179" customFormat="false" ht="12.75" hidden="false" customHeight="false" outlineLevel="0" collapsed="false">
      <c r="D179" s="110"/>
    </row>
    <row r="180" customFormat="false" ht="12.75" hidden="false" customHeight="false" outlineLevel="0" collapsed="false">
      <c r="D180" s="110"/>
    </row>
    <row r="181" customFormat="false" ht="12.75" hidden="false" customHeight="false" outlineLevel="0" collapsed="false">
      <c r="D181" s="110"/>
    </row>
    <row r="182" customFormat="false" ht="12.75" hidden="false" customHeight="false" outlineLevel="0" collapsed="false">
      <c r="D182" s="110"/>
    </row>
    <row r="183" customFormat="false" ht="12.75" hidden="false" customHeight="false" outlineLevel="0" collapsed="false">
      <c r="D183" s="110"/>
    </row>
    <row r="184" customFormat="false" ht="12.75" hidden="false" customHeight="false" outlineLevel="0" collapsed="false">
      <c r="D184" s="110"/>
    </row>
    <row r="185" customFormat="false" ht="12.75" hidden="false" customHeight="false" outlineLevel="0" collapsed="false">
      <c r="D185" s="110"/>
    </row>
    <row r="186" customFormat="false" ht="12.75" hidden="false" customHeight="false" outlineLevel="0" collapsed="false">
      <c r="D186" s="110"/>
    </row>
    <row r="187" customFormat="false" ht="12.75" hidden="false" customHeight="false" outlineLevel="0" collapsed="false">
      <c r="D187" s="110"/>
    </row>
    <row r="188" customFormat="false" ht="12.75" hidden="false" customHeight="false" outlineLevel="0" collapsed="false">
      <c r="D188" s="110"/>
    </row>
    <row r="189" customFormat="false" ht="12.75" hidden="false" customHeight="false" outlineLevel="0" collapsed="false">
      <c r="D189" s="110"/>
    </row>
    <row r="190" customFormat="false" ht="12.75" hidden="false" customHeight="false" outlineLevel="0" collapsed="false">
      <c r="D190" s="110"/>
    </row>
    <row r="191" customFormat="false" ht="12.75" hidden="false" customHeight="false" outlineLevel="0" collapsed="false">
      <c r="D191" s="110"/>
    </row>
    <row r="192" customFormat="false" ht="12.75" hidden="false" customHeight="false" outlineLevel="0" collapsed="false">
      <c r="D192" s="110"/>
    </row>
    <row r="193" customFormat="false" ht="12.75" hidden="false" customHeight="false" outlineLevel="0" collapsed="false">
      <c r="D193" s="110"/>
    </row>
    <row r="194" customFormat="false" ht="12.75" hidden="false" customHeight="false" outlineLevel="0" collapsed="false">
      <c r="D194" s="110"/>
    </row>
    <row r="195" customFormat="false" ht="12.75" hidden="false" customHeight="false" outlineLevel="0" collapsed="false">
      <c r="D195" s="110"/>
    </row>
    <row r="196" customFormat="false" ht="12.75" hidden="false" customHeight="false" outlineLevel="0" collapsed="false">
      <c r="D196" s="110"/>
    </row>
    <row r="197" customFormat="false" ht="12.75" hidden="false" customHeight="false" outlineLevel="0" collapsed="false">
      <c r="D197" s="110"/>
    </row>
    <row r="198" customFormat="false" ht="12.75" hidden="false" customHeight="false" outlineLevel="0" collapsed="false">
      <c r="D198" s="110"/>
    </row>
    <row r="199" customFormat="false" ht="12.75" hidden="false" customHeight="false" outlineLevel="0" collapsed="false">
      <c r="D199" s="110"/>
    </row>
    <row r="200" customFormat="false" ht="12.75" hidden="false" customHeight="false" outlineLevel="0" collapsed="false">
      <c r="D200" s="110"/>
    </row>
    <row r="201" customFormat="false" ht="12.75" hidden="false" customHeight="false" outlineLevel="0" collapsed="false">
      <c r="D201" s="110"/>
    </row>
    <row r="202" customFormat="false" ht="12.75" hidden="false" customHeight="false" outlineLevel="0" collapsed="false">
      <c r="D202" s="110"/>
    </row>
    <row r="203" customFormat="false" ht="12.75" hidden="false" customHeight="false" outlineLevel="0" collapsed="false">
      <c r="D203" s="110"/>
    </row>
    <row r="204" customFormat="false" ht="12.75" hidden="false" customHeight="false" outlineLevel="0" collapsed="false">
      <c r="D204" s="110"/>
    </row>
    <row r="205" customFormat="false" ht="12.75" hidden="false" customHeight="false" outlineLevel="0" collapsed="false">
      <c r="D205" s="110"/>
    </row>
    <row r="206" customFormat="false" ht="12.75" hidden="false" customHeight="false" outlineLevel="0" collapsed="false">
      <c r="D206" s="110"/>
    </row>
    <row r="207" customFormat="false" ht="12.75" hidden="false" customHeight="false" outlineLevel="0" collapsed="false">
      <c r="D207" s="110"/>
    </row>
    <row r="208" customFormat="false" ht="12.75" hidden="false" customHeight="false" outlineLevel="0" collapsed="false">
      <c r="D208" s="110"/>
    </row>
    <row r="209" customFormat="false" ht="12.75" hidden="false" customHeight="false" outlineLevel="0" collapsed="false">
      <c r="D209" s="110"/>
    </row>
    <row r="210" customFormat="false" ht="12.75" hidden="false" customHeight="false" outlineLevel="0" collapsed="false">
      <c r="D210" s="110"/>
    </row>
    <row r="211" customFormat="false" ht="12.75" hidden="false" customHeight="false" outlineLevel="0" collapsed="false">
      <c r="D211" s="110"/>
    </row>
    <row r="212" customFormat="false" ht="12.75" hidden="false" customHeight="false" outlineLevel="0" collapsed="false">
      <c r="D212" s="110"/>
    </row>
    <row r="213" customFormat="false" ht="12.75" hidden="false" customHeight="false" outlineLevel="0" collapsed="false">
      <c r="D213" s="110"/>
    </row>
    <row r="214" customFormat="false" ht="12.75" hidden="false" customHeight="false" outlineLevel="0" collapsed="false">
      <c r="D214" s="110"/>
    </row>
    <row r="215" customFormat="false" ht="12.75" hidden="false" customHeight="false" outlineLevel="0" collapsed="false">
      <c r="D215" s="110"/>
    </row>
    <row r="216" customFormat="false" ht="12.75" hidden="false" customHeight="false" outlineLevel="0" collapsed="false">
      <c r="D216" s="110"/>
    </row>
    <row r="217" customFormat="false" ht="12.75" hidden="false" customHeight="false" outlineLevel="0" collapsed="false">
      <c r="D217" s="110"/>
    </row>
    <row r="218" customFormat="false" ht="12.75" hidden="false" customHeight="false" outlineLevel="0" collapsed="false">
      <c r="D218" s="110"/>
    </row>
    <row r="219" customFormat="false" ht="12.75" hidden="false" customHeight="false" outlineLevel="0" collapsed="false">
      <c r="D219" s="110"/>
    </row>
    <row r="220" customFormat="false" ht="12.75" hidden="false" customHeight="false" outlineLevel="0" collapsed="false">
      <c r="D220" s="110"/>
    </row>
    <row r="221" customFormat="false" ht="12.75" hidden="false" customHeight="false" outlineLevel="0" collapsed="false">
      <c r="D221" s="110"/>
    </row>
    <row r="222" customFormat="false" ht="12.75" hidden="false" customHeight="false" outlineLevel="0" collapsed="false">
      <c r="D222" s="110"/>
    </row>
    <row r="223" customFormat="false" ht="12.75" hidden="false" customHeight="false" outlineLevel="0" collapsed="false">
      <c r="D223" s="110"/>
    </row>
    <row r="224" customFormat="false" ht="12.75" hidden="false" customHeight="false" outlineLevel="0" collapsed="false">
      <c r="D224" s="110"/>
    </row>
    <row r="225" customFormat="false" ht="12.75" hidden="false" customHeight="false" outlineLevel="0" collapsed="false">
      <c r="D225" s="110"/>
    </row>
    <row r="226" customFormat="false" ht="12.75" hidden="false" customHeight="false" outlineLevel="0" collapsed="false">
      <c r="D226" s="110"/>
    </row>
    <row r="227" customFormat="false" ht="12.75" hidden="false" customHeight="false" outlineLevel="0" collapsed="false">
      <c r="D227" s="110"/>
    </row>
    <row r="228" customFormat="false" ht="12.75" hidden="false" customHeight="false" outlineLevel="0" collapsed="false">
      <c r="D228" s="110"/>
    </row>
    <row r="229" customFormat="false" ht="12.75" hidden="false" customHeight="false" outlineLevel="0" collapsed="false">
      <c r="D229" s="110"/>
    </row>
    <row r="230" customFormat="false" ht="12.75" hidden="false" customHeight="false" outlineLevel="0" collapsed="false">
      <c r="D230" s="110"/>
    </row>
    <row r="231" customFormat="false" ht="12.75" hidden="false" customHeight="false" outlineLevel="0" collapsed="false">
      <c r="D231" s="110"/>
    </row>
    <row r="232" customFormat="false" ht="12.75" hidden="false" customHeight="false" outlineLevel="0" collapsed="false">
      <c r="D232" s="110"/>
    </row>
    <row r="233" customFormat="false" ht="12.75" hidden="false" customHeight="false" outlineLevel="0" collapsed="false">
      <c r="D233" s="110"/>
    </row>
    <row r="234" customFormat="false" ht="12.75" hidden="false" customHeight="false" outlineLevel="0" collapsed="false">
      <c r="D234" s="110"/>
    </row>
    <row r="235" customFormat="false" ht="12.75" hidden="false" customHeight="false" outlineLevel="0" collapsed="false">
      <c r="D235" s="110"/>
    </row>
    <row r="236" customFormat="false" ht="12.75" hidden="false" customHeight="false" outlineLevel="0" collapsed="false">
      <c r="D236" s="110"/>
    </row>
    <row r="237" customFormat="false" ht="12.75" hidden="false" customHeight="false" outlineLevel="0" collapsed="false">
      <c r="D237" s="110"/>
    </row>
    <row r="238" customFormat="false" ht="12.75" hidden="false" customHeight="false" outlineLevel="0" collapsed="false">
      <c r="D238" s="110"/>
    </row>
    <row r="239" customFormat="false" ht="12.75" hidden="false" customHeight="false" outlineLevel="0" collapsed="false">
      <c r="D239" s="110"/>
    </row>
    <row r="240" customFormat="false" ht="12.75" hidden="false" customHeight="false" outlineLevel="0" collapsed="false">
      <c r="D240" s="110"/>
    </row>
    <row r="241" customFormat="false" ht="12.75" hidden="false" customHeight="false" outlineLevel="0" collapsed="false">
      <c r="D241" s="110"/>
    </row>
    <row r="242" customFormat="false" ht="12.75" hidden="false" customHeight="false" outlineLevel="0" collapsed="false">
      <c r="D242" s="110"/>
    </row>
    <row r="243" customFormat="false" ht="12.75" hidden="false" customHeight="false" outlineLevel="0" collapsed="false">
      <c r="D243" s="110"/>
    </row>
    <row r="244" customFormat="false" ht="12.75" hidden="false" customHeight="false" outlineLevel="0" collapsed="false">
      <c r="D244" s="110"/>
    </row>
    <row r="245" customFormat="false" ht="12.75" hidden="false" customHeight="false" outlineLevel="0" collapsed="false">
      <c r="D245" s="110"/>
    </row>
    <row r="246" customFormat="false" ht="12.75" hidden="false" customHeight="false" outlineLevel="0" collapsed="false">
      <c r="D246" s="110"/>
    </row>
    <row r="247" customFormat="false" ht="12.75" hidden="false" customHeight="false" outlineLevel="0" collapsed="false">
      <c r="D247" s="110"/>
    </row>
    <row r="248" customFormat="false" ht="12.75" hidden="false" customHeight="false" outlineLevel="0" collapsed="false">
      <c r="D248" s="110"/>
    </row>
    <row r="249" customFormat="false" ht="12.75" hidden="false" customHeight="false" outlineLevel="0" collapsed="false">
      <c r="D249" s="110"/>
    </row>
    <row r="250" customFormat="false" ht="12.75" hidden="false" customHeight="false" outlineLevel="0" collapsed="false">
      <c r="D250" s="110"/>
    </row>
    <row r="251" customFormat="false" ht="12.75" hidden="false" customHeight="false" outlineLevel="0" collapsed="false">
      <c r="D251" s="110"/>
    </row>
    <row r="252" customFormat="false" ht="12.75" hidden="false" customHeight="false" outlineLevel="0" collapsed="false">
      <c r="D252" s="110"/>
    </row>
    <row r="253" customFormat="false" ht="12.75" hidden="false" customHeight="false" outlineLevel="0" collapsed="false">
      <c r="D253" s="110"/>
    </row>
    <row r="254" customFormat="false" ht="12.75" hidden="false" customHeight="false" outlineLevel="0" collapsed="false">
      <c r="D254" s="110"/>
    </row>
    <row r="255" customFormat="false" ht="12.75" hidden="false" customHeight="false" outlineLevel="0" collapsed="false">
      <c r="D255" s="110"/>
    </row>
    <row r="256" customFormat="false" ht="12.75" hidden="false" customHeight="false" outlineLevel="0" collapsed="false">
      <c r="D256" s="110"/>
    </row>
    <row r="257" customFormat="false" ht="12.75" hidden="false" customHeight="false" outlineLevel="0" collapsed="false">
      <c r="D257" s="110"/>
    </row>
    <row r="258" customFormat="false" ht="12.75" hidden="false" customHeight="false" outlineLevel="0" collapsed="false">
      <c r="D258" s="110"/>
    </row>
    <row r="259" customFormat="false" ht="12.75" hidden="false" customHeight="false" outlineLevel="0" collapsed="false">
      <c r="D259" s="110"/>
    </row>
    <row r="260" customFormat="false" ht="12.75" hidden="false" customHeight="false" outlineLevel="0" collapsed="false">
      <c r="D260" s="110"/>
    </row>
    <row r="261" customFormat="false" ht="12.75" hidden="false" customHeight="false" outlineLevel="0" collapsed="false">
      <c r="D261" s="110"/>
    </row>
    <row r="262" customFormat="false" ht="12.75" hidden="false" customHeight="false" outlineLevel="0" collapsed="false">
      <c r="D262" s="110"/>
    </row>
    <row r="263" customFormat="false" ht="12.75" hidden="false" customHeight="false" outlineLevel="0" collapsed="false">
      <c r="D263" s="110"/>
    </row>
    <row r="264" customFormat="false" ht="12.75" hidden="false" customHeight="false" outlineLevel="0" collapsed="false">
      <c r="D264" s="110"/>
    </row>
    <row r="265" customFormat="false" ht="12.75" hidden="false" customHeight="false" outlineLevel="0" collapsed="false">
      <c r="D265" s="110"/>
    </row>
    <row r="266" customFormat="false" ht="12.75" hidden="false" customHeight="false" outlineLevel="0" collapsed="false">
      <c r="D266" s="110"/>
    </row>
    <row r="267" customFormat="false" ht="12.75" hidden="false" customHeight="false" outlineLevel="0" collapsed="false">
      <c r="D267" s="110"/>
    </row>
    <row r="268" customFormat="false" ht="12.75" hidden="false" customHeight="false" outlineLevel="0" collapsed="false">
      <c r="D268" s="110"/>
    </row>
    <row r="269" customFormat="false" ht="12.75" hidden="false" customHeight="false" outlineLevel="0" collapsed="false">
      <c r="D269" s="110"/>
    </row>
    <row r="270" customFormat="false" ht="12.75" hidden="false" customHeight="false" outlineLevel="0" collapsed="false">
      <c r="D270" s="110"/>
    </row>
    <row r="271" customFormat="false" ht="12.75" hidden="false" customHeight="false" outlineLevel="0" collapsed="false">
      <c r="D271" s="110"/>
    </row>
    <row r="272" customFormat="false" ht="12.75" hidden="false" customHeight="false" outlineLevel="0" collapsed="false">
      <c r="D272" s="110"/>
    </row>
    <row r="273" customFormat="false" ht="12.75" hidden="false" customHeight="false" outlineLevel="0" collapsed="false">
      <c r="D273" s="110"/>
    </row>
    <row r="274" customFormat="false" ht="12.75" hidden="false" customHeight="false" outlineLevel="0" collapsed="false">
      <c r="D274" s="110"/>
    </row>
    <row r="275" customFormat="false" ht="12.75" hidden="false" customHeight="false" outlineLevel="0" collapsed="false">
      <c r="D275" s="110"/>
    </row>
    <row r="276" customFormat="false" ht="12.75" hidden="false" customHeight="false" outlineLevel="0" collapsed="false">
      <c r="D276" s="110"/>
    </row>
    <row r="277" customFormat="false" ht="12.75" hidden="false" customHeight="false" outlineLevel="0" collapsed="false">
      <c r="D277" s="110"/>
    </row>
    <row r="278" customFormat="false" ht="12.75" hidden="false" customHeight="false" outlineLevel="0" collapsed="false">
      <c r="D278" s="110"/>
    </row>
    <row r="279" customFormat="false" ht="12.75" hidden="false" customHeight="false" outlineLevel="0" collapsed="false">
      <c r="D279" s="110"/>
    </row>
    <row r="280" customFormat="false" ht="12.75" hidden="false" customHeight="false" outlineLevel="0" collapsed="false">
      <c r="D280" s="110"/>
    </row>
    <row r="281" customFormat="false" ht="12.75" hidden="false" customHeight="false" outlineLevel="0" collapsed="false">
      <c r="D281" s="110"/>
    </row>
    <row r="282" customFormat="false" ht="12.75" hidden="false" customHeight="false" outlineLevel="0" collapsed="false">
      <c r="D282" s="110"/>
    </row>
    <row r="283" customFormat="false" ht="12.75" hidden="false" customHeight="false" outlineLevel="0" collapsed="false">
      <c r="D283" s="110"/>
    </row>
    <row r="284" customFormat="false" ht="12.75" hidden="false" customHeight="false" outlineLevel="0" collapsed="false">
      <c r="D284" s="110"/>
    </row>
    <row r="285" customFormat="false" ht="12.75" hidden="false" customHeight="false" outlineLevel="0" collapsed="false">
      <c r="D285" s="110"/>
    </row>
    <row r="286" customFormat="false" ht="12.75" hidden="false" customHeight="false" outlineLevel="0" collapsed="false">
      <c r="D286" s="110"/>
    </row>
    <row r="287" customFormat="false" ht="12.75" hidden="false" customHeight="false" outlineLevel="0" collapsed="false">
      <c r="D287" s="110"/>
    </row>
    <row r="288" customFormat="false" ht="12.75" hidden="false" customHeight="false" outlineLevel="0" collapsed="false">
      <c r="D288" s="110"/>
    </row>
    <row r="289" customFormat="false" ht="12.75" hidden="false" customHeight="false" outlineLevel="0" collapsed="false">
      <c r="D289" s="110"/>
    </row>
    <row r="290" customFormat="false" ht="12.75" hidden="false" customHeight="false" outlineLevel="0" collapsed="false">
      <c r="D290" s="110"/>
    </row>
    <row r="291" customFormat="false" ht="12.75" hidden="false" customHeight="false" outlineLevel="0" collapsed="false">
      <c r="D291" s="110"/>
    </row>
    <row r="292" customFormat="false" ht="12.75" hidden="false" customHeight="false" outlineLevel="0" collapsed="false">
      <c r="D292" s="110"/>
    </row>
    <row r="293" customFormat="false" ht="12.75" hidden="false" customHeight="false" outlineLevel="0" collapsed="false">
      <c r="D293" s="110"/>
    </row>
    <row r="294" customFormat="false" ht="12.75" hidden="false" customHeight="false" outlineLevel="0" collapsed="false">
      <c r="D294" s="110"/>
    </row>
    <row r="295" customFormat="false" ht="12.75" hidden="false" customHeight="false" outlineLevel="0" collapsed="false">
      <c r="D295" s="110"/>
    </row>
    <row r="296" customFormat="false" ht="12.75" hidden="false" customHeight="false" outlineLevel="0" collapsed="false">
      <c r="D296" s="110"/>
    </row>
    <row r="297" customFormat="false" ht="12.75" hidden="false" customHeight="false" outlineLevel="0" collapsed="false">
      <c r="D297" s="110"/>
    </row>
    <row r="298" customFormat="false" ht="12.75" hidden="false" customHeight="false" outlineLevel="0" collapsed="false">
      <c r="D298" s="110"/>
    </row>
    <row r="299" customFormat="false" ht="12.75" hidden="false" customHeight="false" outlineLevel="0" collapsed="false">
      <c r="D299" s="110"/>
    </row>
    <row r="300" customFormat="false" ht="12.75" hidden="false" customHeight="false" outlineLevel="0" collapsed="false">
      <c r="D300" s="110"/>
    </row>
    <row r="301" customFormat="false" ht="12.75" hidden="false" customHeight="false" outlineLevel="0" collapsed="false">
      <c r="D301" s="110"/>
    </row>
    <row r="302" customFormat="false" ht="12.75" hidden="false" customHeight="false" outlineLevel="0" collapsed="false">
      <c r="D302" s="110"/>
    </row>
    <row r="303" customFormat="false" ht="12.75" hidden="false" customHeight="false" outlineLevel="0" collapsed="false">
      <c r="D303" s="110"/>
    </row>
    <row r="304" customFormat="false" ht="12.75" hidden="false" customHeight="false" outlineLevel="0" collapsed="false">
      <c r="D304" s="110"/>
    </row>
    <row r="305" customFormat="false" ht="12.75" hidden="false" customHeight="false" outlineLevel="0" collapsed="false">
      <c r="D305" s="110"/>
    </row>
    <row r="306" customFormat="false" ht="12.75" hidden="false" customHeight="false" outlineLevel="0" collapsed="false">
      <c r="D306" s="110"/>
    </row>
    <row r="307" customFormat="false" ht="12.75" hidden="false" customHeight="false" outlineLevel="0" collapsed="false">
      <c r="D307" s="110"/>
    </row>
    <row r="308" customFormat="false" ht="12.75" hidden="false" customHeight="false" outlineLevel="0" collapsed="false">
      <c r="D308" s="110"/>
    </row>
    <row r="309" customFormat="false" ht="12.75" hidden="false" customHeight="false" outlineLevel="0" collapsed="false">
      <c r="D309" s="110"/>
    </row>
    <row r="310" customFormat="false" ht="12.75" hidden="false" customHeight="false" outlineLevel="0" collapsed="false">
      <c r="D310" s="110"/>
    </row>
    <row r="311" customFormat="false" ht="12.75" hidden="false" customHeight="false" outlineLevel="0" collapsed="false">
      <c r="D311" s="110"/>
    </row>
    <row r="312" customFormat="false" ht="12.75" hidden="false" customHeight="false" outlineLevel="0" collapsed="false">
      <c r="D312" s="110"/>
    </row>
    <row r="313" customFormat="false" ht="12.75" hidden="false" customHeight="false" outlineLevel="0" collapsed="false">
      <c r="D313" s="110"/>
    </row>
    <row r="314" customFormat="false" ht="12.75" hidden="false" customHeight="false" outlineLevel="0" collapsed="false">
      <c r="D314" s="110"/>
    </row>
    <row r="315" customFormat="false" ht="12.75" hidden="false" customHeight="false" outlineLevel="0" collapsed="false">
      <c r="D315" s="110"/>
    </row>
    <row r="316" customFormat="false" ht="12.75" hidden="false" customHeight="false" outlineLevel="0" collapsed="false">
      <c r="D316" s="110"/>
    </row>
    <row r="317" customFormat="false" ht="12.75" hidden="false" customHeight="false" outlineLevel="0" collapsed="false">
      <c r="D317" s="110"/>
    </row>
    <row r="318" customFormat="false" ht="12.75" hidden="false" customHeight="false" outlineLevel="0" collapsed="false">
      <c r="D318" s="110"/>
    </row>
    <row r="319" customFormat="false" ht="12.75" hidden="false" customHeight="false" outlineLevel="0" collapsed="false">
      <c r="D319" s="110"/>
    </row>
    <row r="320" customFormat="false" ht="12.75" hidden="false" customHeight="false" outlineLevel="0" collapsed="false">
      <c r="D320" s="110"/>
    </row>
    <row r="321" customFormat="false" ht="12.75" hidden="false" customHeight="false" outlineLevel="0" collapsed="false">
      <c r="D321" s="110"/>
    </row>
    <row r="322" customFormat="false" ht="12.75" hidden="false" customHeight="false" outlineLevel="0" collapsed="false">
      <c r="D322" s="110"/>
    </row>
    <row r="323" customFormat="false" ht="12.75" hidden="false" customHeight="false" outlineLevel="0" collapsed="false">
      <c r="D323" s="110"/>
    </row>
    <row r="324" customFormat="false" ht="12.75" hidden="false" customHeight="false" outlineLevel="0" collapsed="false">
      <c r="D324" s="110"/>
    </row>
    <row r="325" customFormat="false" ht="12.75" hidden="false" customHeight="false" outlineLevel="0" collapsed="false">
      <c r="D325" s="110"/>
    </row>
    <row r="326" customFormat="false" ht="12.75" hidden="false" customHeight="false" outlineLevel="0" collapsed="false">
      <c r="D326" s="110"/>
    </row>
    <row r="327" customFormat="false" ht="12.75" hidden="false" customHeight="false" outlineLevel="0" collapsed="false">
      <c r="D327" s="110"/>
    </row>
    <row r="328" customFormat="false" ht="12.75" hidden="false" customHeight="false" outlineLevel="0" collapsed="false">
      <c r="D328" s="110"/>
    </row>
    <row r="329" customFormat="false" ht="12.75" hidden="false" customHeight="false" outlineLevel="0" collapsed="false">
      <c r="D329" s="110"/>
    </row>
    <row r="330" customFormat="false" ht="12.75" hidden="false" customHeight="false" outlineLevel="0" collapsed="false">
      <c r="D330" s="110"/>
    </row>
    <row r="331" customFormat="false" ht="12.75" hidden="false" customHeight="false" outlineLevel="0" collapsed="false">
      <c r="D331" s="110"/>
    </row>
    <row r="332" customFormat="false" ht="12.75" hidden="false" customHeight="false" outlineLevel="0" collapsed="false">
      <c r="D332" s="110"/>
    </row>
    <row r="333" customFormat="false" ht="12.75" hidden="false" customHeight="false" outlineLevel="0" collapsed="false">
      <c r="D333" s="110"/>
    </row>
    <row r="334" customFormat="false" ht="12.75" hidden="false" customHeight="false" outlineLevel="0" collapsed="false">
      <c r="D334" s="110"/>
    </row>
    <row r="335" customFormat="false" ht="12.75" hidden="false" customHeight="false" outlineLevel="0" collapsed="false">
      <c r="D335" s="110"/>
    </row>
    <row r="336" customFormat="false" ht="12.75" hidden="false" customHeight="false" outlineLevel="0" collapsed="false">
      <c r="D336" s="110"/>
    </row>
    <row r="337" customFormat="false" ht="12.75" hidden="false" customHeight="false" outlineLevel="0" collapsed="false">
      <c r="D337" s="110"/>
    </row>
    <row r="338" customFormat="false" ht="12.75" hidden="false" customHeight="false" outlineLevel="0" collapsed="false">
      <c r="D338" s="110"/>
    </row>
    <row r="339" customFormat="false" ht="12.75" hidden="false" customHeight="false" outlineLevel="0" collapsed="false">
      <c r="D339" s="110"/>
    </row>
    <row r="340" customFormat="false" ht="12.75" hidden="false" customHeight="false" outlineLevel="0" collapsed="false">
      <c r="D340" s="110"/>
    </row>
    <row r="341" customFormat="false" ht="12.75" hidden="false" customHeight="false" outlineLevel="0" collapsed="false">
      <c r="D341" s="110"/>
    </row>
    <row r="342" customFormat="false" ht="12.75" hidden="false" customHeight="false" outlineLevel="0" collapsed="false">
      <c r="D342" s="110"/>
    </row>
    <row r="343" customFormat="false" ht="12.75" hidden="false" customHeight="false" outlineLevel="0" collapsed="false">
      <c r="D343" s="110"/>
    </row>
    <row r="344" customFormat="false" ht="12.75" hidden="false" customHeight="false" outlineLevel="0" collapsed="false">
      <c r="D344" s="110"/>
    </row>
    <row r="345" customFormat="false" ht="12.75" hidden="false" customHeight="false" outlineLevel="0" collapsed="false">
      <c r="D345" s="110"/>
    </row>
    <row r="346" customFormat="false" ht="12.75" hidden="false" customHeight="false" outlineLevel="0" collapsed="false">
      <c r="D346" s="110"/>
    </row>
    <row r="347" customFormat="false" ht="12.75" hidden="false" customHeight="false" outlineLevel="0" collapsed="false">
      <c r="D347" s="110"/>
    </row>
    <row r="348" customFormat="false" ht="12.75" hidden="false" customHeight="false" outlineLevel="0" collapsed="false">
      <c r="D348" s="110"/>
    </row>
    <row r="349" customFormat="false" ht="12.75" hidden="false" customHeight="false" outlineLevel="0" collapsed="false">
      <c r="D349" s="110"/>
    </row>
    <row r="350" customFormat="false" ht="12.75" hidden="false" customHeight="false" outlineLevel="0" collapsed="false">
      <c r="D350" s="110"/>
    </row>
    <row r="351" customFormat="false" ht="12.75" hidden="false" customHeight="false" outlineLevel="0" collapsed="false">
      <c r="D351" s="110"/>
    </row>
    <row r="352" customFormat="false" ht="12.75" hidden="false" customHeight="false" outlineLevel="0" collapsed="false">
      <c r="D352" s="110"/>
    </row>
    <row r="353" customFormat="false" ht="12.75" hidden="false" customHeight="false" outlineLevel="0" collapsed="false">
      <c r="D353" s="110"/>
    </row>
    <row r="354" customFormat="false" ht="12.75" hidden="false" customHeight="false" outlineLevel="0" collapsed="false">
      <c r="D354" s="110"/>
    </row>
    <row r="355" customFormat="false" ht="12.75" hidden="false" customHeight="false" outlineLevel="0" collapsed="false">
      <c r="D355" s="110"/>
    </row>
    <row r="356" customFormat="false" ht="12.75" hidden="false" customHeight="false" outlineLevel="0" collapsed="false">
      <c r="D356" s="110"/>
    </row>
    <row r="357" customFormat="false" ht="12.75" hidden="false" customHeight="false" outlineLevel="0" collapsed="false">
      <c r="D357" s="110"/>
    </row>
    <row r="358" customFormat="false" ht="12.75" hidden="false" customHeight="false" outlineLevel="0" collapsed="false">
      <c r="D358" s="110"/>
    </row>
    <row r="359" customFormat="false" ht="12.75" hidden="false" customHeight="false" outlineLevel="0" collapsed="false">
      <c r="D359" s="110"/>
    </row>
    <row r="360" customFormat="false" ht="12.75" hidden="false" customHeight="false" outlineLevel="0" collapsed="false">
      <c r="D360" s="110"/>
    </row>
    <row r="361" customFormat="false" ht="12.75" hidden="false" customHeight="false" outlineLevel="0" collapsed="false">
      <c r="D361" s="110"/>
    </row>
    <row r="362" customFormat="false" ht="12.75" hidden="false" customHeight="false" outlineLevel="0" collapsed="false">
      <c r="D362" s="110"/>
    </row>
    <row r="363" customFormat="false" ht="12.75" hidden="false" customHeight="false" outlineLevel="0" collapsed="false">
      <c r="D363" s="110"/>
    </row>
    <row r="364" customFormat="false" ht="12.75" hidden="false" customHeight="false" outlineLevel="0" collapsed="false">
      <c r="D364" s="110"/>
    </row>
    <row r="365" customFormat="false" ht="12.75" hidden="false" customHeight="false" outlineLevel="0" collapsed="false">
      <c r="D365" s="110"/>
    </row>
    <row r="366" customFormat="false" ht="12.75" hidden="false" customHeight="false" outlineLevel="0" collapsed="false">
      <c r="D366" s="110"/>
    </row>
    <row r="367" customFormat="false" ht="12.75" hidden="false" customHeight="false" outlineLevel="0" collapsed="false">
      <c r="D367" s="110"/>
    </row>
    <row r="368" customFormat="false" ht="12.75" hidden="false" customHeight="false" outlineLevel="0" collapsed="false">
      <c r="D368" s="110"/>
    </row>
    <row r="369" customFormat="false" ht="12.75" hidden="false" customHeight="false" outlineLevel="0" collapsed="false">
      <c r="D369" s="110"/>
    </row>
    <row r="370" customFormat="false" ht="12.75" hidden="false" customHeight="false" outlineLevel="0" collapsed="false">
      <c r="D370" s="110"/>
    </row>
    <row r="371" customFormat="false" ht="12.75" hidden="false" customHeight="false" outlineLevel="0" collapsed="false">
      <c r="D371" s="110"/>
    </row>
    <row r="372" customFormat="false" ht="12.75" hidden="false" customHeight="false" outlineLevel="0" collapsed="false">
      <c r="D372" s="110"/>
    </row>
    <row r="373" customFormat="false" ht="12.75" hidden="false" customHeight="false" outlineLevel="0" collapsed="false">
      <c r="D373" s="110"/>
    </row>
    <row r="374" customFormat="false" ht="12.75" hidden="false" customHeight="false" outlineLevel="0" collapsed="false">
      <c r="D374" s="110"/>
    </row>
    <row r="375" customFormat="false" ht="12.75" hidden="false" customHeight="false" outlineLevel="0" collapsed="false">
      <c r="D375" s="110"/>
    </row>
    <row r="376" customFormat="false" ht="12.75" hidden="false" customHeight="false" outlineLevel="0" collapsed="false">
      <c r="D376" s="110"/>
    </row>
    <row r="377" customFormat="false" ht="12.75" hidden="false" customHeight="false" outlineLevel="0" collapsed="false">
      <c r="D377" s="110"/>
    </row>
    <row r="378" customFormat="false" ht="12.75" hidden="false" customHeight="false" outlineLevel="0" collapsed="false">
      <c r="D378" s="110"/>
    </row>
    <row r="379" customFormat="false" ht="12.75" hidden="false" customHeight="false" outlineLevel="0" collapsed="false">
      <c r="D379" s="110"/>
    </row>
    <row r="380" customFormat="false" ht="12.75" hidden="false" customHeight="false" outlineLevel="0" collapsed="false">
      <c r="D380" s="110"/>
    </row>
    <row r="381" customFormat="false" ht="12.75" hidden="false" customHeight="false" outlineLevel="0" collapsed="false">
      <c r="D381" s="110"/>
    </row>
    <row r="382" customFormat="false" ht="12.75" hidden="false" customHeight="false" outlineLevel="0" collapsed="false">
      <c r="D382" s="110"/>
    </row>
    <row r="383" customFormat="false" ht="12.75" hidden="false" customHeight="false" outlineLevel="0" collapsed="false">
      <c r="D383" s="110"/>
    </row>
    <row r="384" customFormat="false" ht="12.75" hidden="false" customHeight="false" outlineLevel="0" collapsed="false">
      <c r="D384" s="110"/>
    </row>
    <row r="385" customFormat="false" ht="12.75" hidden="false" customHeight="false" outlineLevel="0" collapsed="false">
      <c r="D385" s="110"/>
    </row>
    <row r="386" customFormat="false" ht="12.75" hidden="false" customHeight="false" outlineLevel="0" collapsed="false">
      <c r="D386" s="110"/>
    </row>
    <row r="387" customFormat="false" ht="12.75" hidden="false" customHeight="false" outlineLevel="0" collapsed="false">
      <c r="D387" s="110"/>
    </row>
    <row r="388" customFormat="false" ht="12.75" hidden="false" customHeight="false" outlineLevel="0" collapsed="false">
      <c r="D388" s="110"/>
    </row>
    <row r="389" customFormat="false" ht="12.75" hidden="false" customHeight="false" outlineLevel="0" collapsed="false">
      <c r="D389" s="110"/>
    </row>
    <row r="390" customFormat="false" ht="12.75" hidden="false" customHeight="false" outlineLevel="0" collapsed="false">
      <c r="D390" s="110"/>
    </row>
    <row r="391" customFormat="false" ht="12.75" hidden="false" customHeight="false" outlineLevel="0" collapsed="false">
      <c r="D391" s="110"/>
    </row>
    <row r="392" customFormat="false" ht="12.75" hidden="false" customHeight="false" outlineLevel="0" collapsed="false">
      <c r="D392" s="110"/>
    </row>
    <row r="393" customFormat="false" ht="12.75" hidden="false" customHeight="false" outlineLevel="0" collapsed="false">
      <c r="D393" s="110"/>
    </row>
    <row r="394" customFormat="false" ht="12.75" hidden="false" customHeight="false" outlineLevel="0" collapsed="false">
      <c r="D394" s="110"/>
    </row>
    <row r="395" customFormat="false" ht="12.75" hidden="false" customHeight="false" outlineLevel="0" collapsed="false">
      <c r="D395" s="110"/>
    </row>
    <row r="396" customFormat="false" ht="12.75" hidden="false" customHeight="false" outlineLevel="0" collapsed="false">
      <c r="D396" s="110"/>
    </row>
    <row r="397" customFormat="false" ht="12.75" hidden="false" customHeight="false" outlineLevel="0" collapsed="false">
      <c r="D397" s="110"/>
    </row>
    <row r="398" customFormat="false" ht="12.75" hidden="false" customHeight="false" outlineLevel="0" collapsed="false">
      <c r="D398" s="110"/>
    </row>
    <row r="399" customFormat="false" ht="12.75" hidden="false" customHeight="false" outlineLevel="0" collapsed="false">
      <c r="D399" s="110"/>
    </row>
    <row r="400" customFormat="false" ht="12.75" hidden="false" customHeight="false" outlineLevel="0" collapsed="false">
      <c r="D400" s="110"/>
    </row>
    <row r="401" customFormat="false" ht="12.75" hidden="false" customHeight="false" outlineLevel="0" collapsed="false">
      <c r="D401" s="110"/>
    </row>
    <row r="402" customFormat="false" ht="12.75" hidden="false" customHeight="false" outlineLevel="0" collapsed="false">
      <c r="D402" s="110"/>
    </row>
    <row r="403" customFormat="false" ht="12.75" hidden="false" customHeight="false" outlineLevel="0" collapsed="false">
      <c r="D403" s="110"/>
    </row>
    <row r="404" customFormat="false" ht="12.75" hidden="false" customHeight="false" outlineLevel="0" collapsed="false">
      <c r="D404" s="110"/>
    </row>
    <row r="405" customFormat="false" ht="12.75" hidden="false" customHeight="false" outlineLevel="0" collapsed="false">
      <c r="D405" s="110"/>
    </row>
    <row r="406" customFormat="false" ht="12.75" hidden="false" customHeight="false" outlineLevel="0" collapsed="false">
      <c r="D406" s="110"/>
    </row>
    <row r="407" customFormat="false" ht="12.75" hidden="false" customHeight="false" outlineLevel="0" collapsed="false">
      <c r="D407" s="110"/>
    </row>
    <row r="408" customFormat="false" ht="12.75" hidden="false" customHeight="false" outlineLevel="0" collapsed="false">
      <c r="D408" s="110"/>
    </row>
    <row r="409" customFormat="false" ht="12.75" hidden="false" customHeight="false" outlineLevel="0" collapsed="false">
      <c r="D409" s="110"/>
    </row>
    <row r="410" customFormat="false" ht="12.75" hidden="false" customHeight="false" outlineLevel="0" collapsed="false">
      <c r="D410" s="110"/>
    </row>
    <row r="411" customFormat="false" ht="12.75" hidden="false" customHeight="false" outlineLevel="0" collapsed="false">
      <c r="D411" s="110"/>
    </row>
    <row r="412" customFormat="false" ht="12.75" hidden="false" customHeight="false" outlineLevel="0" collapsed="false">
      <c r="D412" s="110"/>
    </row>
    <row r="413" customFormat="false" ht="12.75" hidden="false" customHeight="false" outlineLevel="0" collapsed="false">
      <c r="D413" s="110"/>
    </row>
    <row r="414" customFormat="false" ht="12.75" hidden="false" customHeight="false" outlineLevel="0" collapsed="false">
      <c r="D414" s="110"/>
    </row>
    <row r="415" customFormat="false" ht="12.75" hidden="false" customHeight="false" outlineLevel="0" collapsed="false">
      <c r="D415" s="110"/>
    </row>
    <row r="416" customFormat="false" ht="12.75" hidden="false" customHeight="false" outlineLevel="0" collapsed="false">
      <c r="D416" s="110"/>
    </row>
    <row r="417" customFormat="false" ht="12.75" hidden="false" customHeight="false" outlineLevel="0" collapsed="false">
      <c r="D417" s="110"/>
    </row>
    <row r="418" customFormat="false" ht="12.75" hidden="false" customHeight="false" outlineLevel="0" collapsed="false">
      <c r="D418" s="110"/>
    </row>
    <row r="419" customFormat="false" ht="12.75" hidden="false" customHeight="false" outlineLevel="0" collapsed="false">
      <c r="D419" s="110"/>
    </row>
    <row r="420" customFormat="false" ht="12.75" hidden="false" customHeight="false" outlineLevel="0" collapsed="false">
      <c r="D420" s="110"/>
    </row>
    <row r="421" customFormat="false" ht="12.75" hidden="false" customHeight="false" outlineLevel="0" collapsed="false">
      <c r="D421" s="110"/>
    </row>
    <row r="422" customFormat="false" ht="12.75" hidden="false" customHeight="false" outlineLevel="0" collapsed="false">
      <c r="D422" s="110"/>
    </row>
    <row r="423" customFormat="false" ht="12.75" hidden="false" customHeight="false" outlineLevel="0" collapsed="false">
      <c r="D423" s="110"/>
    </row>
    <row r="424" customFormat="false" ht="12.75" hidden="false" customHeight="false" outlineLevel="0" collapsed="false">
      <c r="D424" s="110"/>
    </row>
    <row r="425" customFormat="false" ht="12.75" hidden="false" customHeight="false" outlineLevel="0" collapsed="false">
      <c r="D425" s="110"/>
    </row>
    <row r="426" customFormat="false" ht="12.75" hidden="false" customHeight="false" outlineLevel="0" collapsed="false">
      <c r="D426" s="110"/>
    </row>
    <row r="427" customFormat="false" ht="12.75" hidden="false" customHeight="false" outlineLevel="0" collapsed="false">
      <c r="D427" s="110"/>
    </row>
    <row r="428" customFormat="false" ht="12.75" hidden="false" customHeight="false" outlineLevel="0" collapsed="false">
      <c r="D428" s="110"/>
    </row>
    <row r="429" customFormat="false" ht="12.75" hidden="false" customHeight="false" outlineLevel="0" collapsed="false">
      <c r="D429" s="110"/>
    </row>
    <row r="430" customFormat="false" ht="12.75" hidden="false" customHeight="false" outlineLevel="0" collapsed="false">
      <c r="D430" s="110"/>
    </row>
    <row r="431" customFormat="false" ht="12.75" hidden="false" customHeight="false" outlineLevel="0" collapsed="false">
      <c r="D431" s="110"/>
    </row>
    <row r="432" customFormat="false" ht="12.75" hidden="false" customHeight="false" outlineLevel="0" collapsed="false">
      <c r="D432" s="110"/>
    </row>
    <row r="433" customFormat="false" ht="12.75" hidden="false" customHeight="false" outlineLevel="0" collapsed="false">
      <c r="D433" s="110"/>
    </row>
    <row r="434" customFormat="false" ht="12.75" hidden="false" customHeight="false" outlineLevel="0" collapsed="false">
      <c r="D434" s="110"/>
    </row>
    <row r="435" customFormat="false" ht="12.75" hidden="false" customHeight="false" outlineLevel="0" collapsed="false">
      <c r="D435" s="110"/>
    </row>
    <row r="436" customFormat="false" ht="12.75" hidden="false" customHeight="false" outlineLevel="0" collapsed="false">
      <c r="D436" s="110"/>
    </row>
    <row r="437" customFormat="false" ht="12.75" hidden="false" customHeight="false" outlineLevel="0" collapsed="false">
      <c r="D437" s="110"/>
    </row>
    <row r="438" customFormat="false" ht="12.75" hidden="false" customHeight="false" outlineLevel="0" collapsed="false">
      <c r="D438" s="110"/>
    </row>
    <row r="439" customFormat="false" ht="12.75" hidden="false" customHeight="false" outlineLevel="0" collapsed="false">
      <c r="D439" s="110"/>
    </row>
    <row r="440" customFormat="false" ht="12.75" hidden="false" customHeight="false" outlineLevel="0" collapsed="false">
      <c r="D440" s="110"/>
    </row>
    <row r="441" customFormat="false" ht="12.75" hidden="false" customHeight="false" outlineLevel="0" collapsed="false">
      <c r="D441" s="110"/>
    </row>
    <row r="442" customFormat="false" ht="12.75" hidden="false" customHeight="false" outlineLevel="0" collapsed="false">
      <c r="D442" s="110"/>
    </row>
    <row r="443" customFormat="false" ht="12.75" hidden="false" customHeight="false" outlineLevel="0" collapsed="false">
      <c r="D443" s="110"/>
    </row>
    <row r="444" customFormat="false" ht="12.75" hidden="false" customHeight="false" outlineLevel="0" collapsed="false">
      <c r="D444" s="110"/>
    </row>
    <row r="445" customFormat="false" ht="12.75" hidden="false" customHeight="false" outlineLevel="0" collapsed="false">
      <c r="D445" s="110"/>
    </row>
    <row r="446" customFormat="false" ht="12.75" hidden="false" customHeight="false" outlineLevel="0" collapsed="false">
      <c r="D446" s="110"/>
    </row>
    <row r="447" customFormat="false" ht="12.75" hidden="false" customHeight="false" outlineLevel="0" collapsed="false">
      <c r="D447" s="110"/>
    </row>
    <row r="448" customFormat="false" ht="12.75" hidden="false" customHeight="false" outlineLevel="0" collapsed="false">
      <c r="D448" s="110"/>
    </row>
    <row r="449" customFormat="false" ht="12.75" hidden="false" customHeight="false" outlineLevel="0" collapsed="false">
      <c r="D449" s="110"/>
    </row>
    <row r="450" customFormat="false" ht="12.75" hidden="false" customHeight="false" outlineLevel="0" collapsed="false">
      <c r="D450" s="110"/>
    </row>
    <row r="451" customFormat="false" ht="12.75" hidden="false" customHeight="false" outlineLevel="0" collapsed="false">
      <c r="D451" s="110"/>
    </row>
    <row r="452" customFormat="false" ht="12.75" hidden="false" customHeight="false" outlineLevel="0" collapsed="false">
      <c r="D452" s="110"/>
    </row>
    <row r="453" customFormat="false" ht="12.75" hidden="false" customHeight="false" outlineLevel="0" collapsed="false">
      <c r="D453" s="110"/>
    </row>
    <row r="454" customFormat="false" ht="12.75" hidden="false" customHeight="false" outlineLevel="0" collapsed="false">
      <c r="D454" s="110"/>
    </row>
    <row r="455" customFormat="false" ht="12.75" hidden="false" customHeight="false" outlineLevel="0" collapsed="false">
      <c r="D455" s="110"/>
    </row>
    <row r="456" customFormat="false" ht="12.75" hidden="false" customHeight="false" outlineLevel="0" collapsed="false">
      <c r="D456" s="110"/>
    </row>
    <row r="457" customFormat="false" ht="12.75" hidden="false" customHeight="false" outlineLevel="0" collapsed="false">
      <c r="D457" s="110"/>
    </row>
    <row r="458" customFormat="false" ht="12.75" hidden="false" customHeight="false" outlineLevel="0" collapsed="false">
      <c r="D458" s="110"/>
    </row>
    <row r="459" customFormat="false" ht="12.75" hidden="false" customHeight="false" outlineLevel="0" collapsed="false">
      <c r="D459" s="110"/>
    </row>
    <row r="460" customFormat="false" ht="12.75" hidden="false" customHeight="false" outlineLevel="0" collapsed="false">
      <c r="D460" s="110"/>
    </row>
    <row r="461" customFormat="false" ht="12.75" hidden="false" customHeight="false" outlineLevel="0" collapsed="false">
      <c r="D461" s="110"/>
    </row>
    <row r="462" customFormat="false" ht="12.75" hidden="false" customHeight="false" outlineLevel="0" collapsed="false">
      <c r="D462" s="110"/>
    </row>
    <row r="463" customFormat="false" ht="12.75" hidden="false" customHeight="false" outlineLevel="0" collapsed="false">
      <c r="D463" s="110"/>
    </row>
    <row r="464" customFormat="false" ht="12.75" hidden="false" customHeight="false" outlineLevel="0" collapsed="false">
      <c r="D464" s="110"/>
    </row>
    <row r="465" customFormat="false" ht="12.75" hidden="false" customHeight="false" outlineLevel="0" collapsed="false">
      <c r="D465" s="110"/>
    </row>
    <row r="466" customFormat="false" ht="12.75" hidden="false" customHeight="false" outlineLevel="0" collapsed="false">
      <c r="D466" s="110"/>
    </row>
    <row r="467" customFormat="false" ht="12.75" hidden="false" customHeight="false" outlineLevel="0" collapsed="false">
      <c r="D467" s="110"/>
    </row>
    <row r="468" customFormat="false" ht="12.75" hidden="false" customHeight="false" outlineLevel="0" collapsed="false">
      <c r="D468" s="110"/>
    </row>
    <row r="469" customFormat="false" ht="12.75" hidden="false" customHeight="false" outlineLevel="0" collapsed="false">
      <c r="D469" s="110"/>
    </row>
    <row r="470" customFormat="false" ht="12.75" hidden="false" customHeight="false" outlineLevel="0" collapsed="false">
      <c r="D470" s="110"/>
    </row>
    <row r="471" customFormat="false" ht="12.75" hidden="false" customHeight="false" outlineLevel="0" collapsed="false">
      <c r="D471" s="110"/>
    </row>
    <row r="472" customFormat="false" ht="12.75" hidden="false" customHeight="false" outlineLevel="0" collapsed="false">
      <c r="D472" s="110"/>
    </row>
    <row r="473" customFormat="false" ht="12.75" hidden="false" customHeight="false" outlineLevel="0" collapsed="false">
      <c r="D473" s="110"/>
    </row>
    <row r="474" customFormat="false" ht="12.75" hidden="false" customHeight="false" outlineLevel="0" collapsed="false">
      <c r="D474" s="110"/>
    </row>
    <row r="475" customFormat="false" ht="12.75" hidden="false" customHeight="false" outlineLevel="0" collapsed="false">
      <c r="D475" s="110"/>
    </row>
    <row r="476" customFormat="false" ht="12.75" hidden="false" customHeight="false" outlineLevel="0" collapsed="false">
      <c r="D476" s="110"/>
    </row>
    <row r="477" customFormat="false" ht="12.75" hidden="false" customHeight="false" outlineLevel="0" collapsed="false">
      <c r="D477" s="110"/>
    </row>
    <row r="478" customFormat="false" ht="12.75" hidden="false" customHeight="false" outlineLevel="0" collapsed="false">
      <c r="D478" s="110"/>
    </row>
    <row r="479" customFormat="false" ht="12.75" hidden="false" customHeight="false" outlineLevel="0" collapsed="false">
      <c r="D479" s="110"/>
    </row>
    <row r="480" customFormat="false" ht="12.75" hidden="false" customHeight="false" outlineLevel="0" collapsed="false">
      <c r="D480" s="110"/>
    </row>
    <row r="481" customFormat="false" ht="12.75" hidden="false" customHeight="false" outlineLevel="0" collapsed="false">
      <c r="D481" s="110"/>
    </row>
    <row r="482" customFormat="false" ht="12.75" hidden="false" customHeight="false" outlineLevel="0" collapsed="false">
      <c r="D482" s="110"/>
    </row>
    <row r="483" customFormat="false" ht="12.75" hidden="false" customHeight="false" outlineLevel="0" collapsed="false">
      <c r="D483" s="110"/>
    </row>
    <row r="484" customFormat="false" ht="12.75" hidden="false" customHeight="false" outlineLevel="0" collapsed="false">
      <c r="D484" s="110"/>
    </row>
    <row r="485" customFormat="false" ht="12.75" hidden="false" customHeight="false" outlineLevel="0" collapsed="false">
      <c r="D485" s="110"/>
    </row>
    <row r="486" customFormat="false" ht="12.75" hidden="false" customHeight="false" outlineLevel="0" collapsed="false">
      <c r="D486" s="110"/>
    </row>
    <row r="487" customFormat="false" ht="12.75" hidden="false" customHeight="false" outlineLevel="0" collapsed="false">
      <c r="D487" s="110"/>
    </row>
    <row r="488" customFormat="false" ht="12.75" hidden="false" customHeight="false" outlineLevel="0" collapsed="false">
      <c r="D488" s="110"/>
    </row>
    <row r="489" customFormat="false" ht="12.75" hidden="false" customHeight="false" outlineLevel="0" collapsed="false">
      <c r="D489" s="110"/>
    </row>
    <row r="490" customFormat="false" ht="12.75" hidden="false" customHeight="false" outlineLevel="0" collapsed="false">
      <c r="D490" s="110"/>
    </row>
    <row r="491" customFormat="false" ht="12.75" hidden="false" customHeight="false" outlineLevel="0" collapsed="false">
      <c r="D491" s="110"/>
    </row>
    <row r="492" customFormat="false" ht="12.75" hidden="false" customHeight="false" outlineLevel="0" collapsed="false">
      <c r="D492" s="110"/>
    </row>
    <row r="493" customFormat="false" ht="12.75" hidden="false" customHeight="false" outlineLevel="0" collapsed="false">
      <c r="D493" s="110"/>
    </row>
    <row r="494" customFormat="false" ht="12.75" hidden="false" customHeight="false" outlineLevel="0" collapsed="false">
      <c r="D494" s="110"/>
    </row>
    <row r="495" customFormat="false" ht="12.75" hidden="false" customHeight="false" outlineLevel="0" collapsed="false">
      <c r="D495" s="110"/>
    </row>
    <row r="496" customFormat="false" ht="12.75" hidden="false" customHeight="false" outlineLevel="0" collapsed="false">
      <c r="D496" s="110"/>
    </row>
    <row r="497" customFormat="false" ht="12.75" hidden="false" customHeight="false" outlineLevel="0" collapsed="false">
      <c r="D497" s="110"/>
    </row>
    <row r="498" customFormat="false" ht="12.75" hidden="false" customHeight="false" outlineLevel="0" collapsed="false">
      <c r="D498" s="110"/>
    </row>
    <row r="499" customFormat="false" ht="12.75" hidden="false" customHeight="false" outlineLevel="0" collapsed="false">
      <c r="D499" s="110"/>
    </row>
    <row r="500" customFormat="false" ht="12.75" hidden="false" customHeight="false" outlineLevel="0" collapsed="false">
      <c r="D500" s="110"/>
    </row>
    <row r="501" customFormat="false" ht="12.75" hidden="false" customHeight="false" outlineLevel="0" collapsed="false">
      <c r="D501" s="110"/>
    </row>
    <row r="502" customFormat="false" ht="12.75" hidden="false" customHeight="false" outlineLevel="0" collapsed="false">
      <c r="D502" s="110"/>
    </row>
    <row r="503" customFormat="false" ht="12.75" hidden="false" customHeight="false" outlineLevel="0" collapsed="false">
      <c r="D503" s="110"/>
    </row>
    <row r="504" customFormat="false" ht="12.75" hidden="false" customHeight="false" outlineLevel="0" collapsed="false">
      <c r="D504" s="110"/>
    </row>
    <row r="505" customFormat="false" ht="12.75" hidden="false" customHeight="false" outlineLevel="0" collapsed="false">
      <c r="D505" s="110"/>
    </row>
    <row r="506" customFormat="false" ht="12.75" hidden="false" customHeight="false" outlineLevel="0" collapsed="false">
      <c r="D506" s="110"/>
    </row>
    <row r="507" customFormat="false" ht="12.75" hidden="false" customHeight="false" outlineLevel="0" collapsed="false">
      <c r="D507" s="110"/>
    </row>
    <row r="508" customFormat="false" ht="12.75" hidden="false" customHeight="false" outlineLevel="0" collapsed="false">
      <c r="D508" s="110"/>
    </row>
    <row r="509" customFormat="false" ht="12.75" hidden="false" customHeight="false" outlineLevel="0" collapsed="false">
      <c r="D509" s="110"/>
    </row>
    <row r="510" customFormat="false" ht="12.75" hidden="false" customHeight="false" outlineLevel="0" collapsed="false">
      <c r="D510" s="110"/>
    </row>
    <row r="511" customFormat="false" ht="12.75" hidden="false" customHeight="false" outlineLevel="0" collapsed="false">
      <c r="D511" s="110"/>
    </row>
    <row r="512" customFormat="false" ht="12.75" hidden="false" customHeight="false" outlineLevel="0" collapsed="false">
      <c r="D512" s="110"/>
    </row>
    <row r="513" customFormat="false" ht="12.75" hidden="false" customHeight="false" outlineLevel="0" collapsed="false">
      <c r="D513" s="110"/>
    </row>
    <row r="514" customFormat="false" ht="12.75" hidden="false" customHeight="false" outlineLevel="0" collapsed="false">
      <c r="D514" s="110"/>
    </row>
    <row r="515" customFormat="false" ht="12.75" hidden="false" customHeight="false" outlineLevel="0" collapsed="false">
      <c r="D515" s="110"/>
    </row>
    <row r="516" customFormat="false" ht="12.75" hidden="false" customHeight="false" outlineLevel="0" collapsed="false">
      <c r="D516" s="110"/>
    </row>
    <row r="517" customFormat="false" ht="12.75" hidden="false" customHeight="false" outlineLevel="0" collapsed="false">
      <c r="D517" s="110"/>
    </row>
    <row r="518" customFormat="false" ht="12.75" hidden="false" customHeight="false" outlineLevel="0" collapsed="false">
      <c r="D518" s="110"/>
    </row>
    <row r="519" customFormat="false" ht="12.75" hidden="false" customHeight="false" outlineLevel="0" collapsed="false">
      <c r="D519" s="110"/>
    </row>
    <row r="520" customFormat="false" ht="12.75" hidden="false" customHeight="false" outlineLevel="0" collapsed="false">
      <c r="D520" s="110"/>
    </row>
    <row r="521" customFormat="false" ht="12.75" hidden="false" customHeight="false" outlineLevel="0" collapsed="false">
      <c r="D521" s="110"/>
    </row>
    <row r="522" customFormat="false" ht="12.75" hidden="false" customHeight="false" outlineLevel="0" collapsed="false">
      <c r="D522" s="110"/>
    </row>
    <row r="523" customFormat="false" ht="12.75" hidden="false" customHeight="false" outlineLevel="0" collapsed="false">
      <c r="D523" s="110"/>
    </row>
    <row r="524" customFormat="false" ht="12.75" hidden="false" customHeight="false" outlineLevel="0" collapsed="false">
      <c r="D524" s="110"/>
    </row>
    <row r="525" customFormat="false" ht="12.75" hidden="false" customHeight="false" outlineLevel="0" collapsed="false">
      <c r="D525" s="110"/>
    </row>
    <row r="526" customFormat="false" ht="12.75" hidden="false" customHeight="false" outlineLevel="0" collapsed="false">
      <c r="D526" s="110"/>
    </row>
    <row r="527" customFormat="false" ht="12.75" hidden="false" customHeight="false" outlineLevel="0" collapsed="false">
      <c r="D527" s="110"/>
    </row>
    <row r="528" customFormat="false" ht="12.75" hidden="false" customHeight="false" outlineLevel="0" collapsed="false">
      <c r="D528" s="110"/>
    </row>
    <row r="529" customFormat="false" ht="12.75" hidden="false" customHeight="false" outlineLevel="0" collapsed="false">
      <c r="D529" s="110"/>
    </row>
    <row r="530" customFormat="false" ht="12.75" hidden="false" customHeight="false" outlineLevel="0" collapsed="false">
      <c r="D530" s="110"/>
    </row>
    <row r="531" customFormat="false" ht="12.75" hidden="false" customHeight="false" outlineLevel="0" collapsed="false">
      <c r="D531" s="110"/>
    </row>
    <row r="532" customFormat="false" ht="12.75" hidden="false" customHeight="false" outlineLevel="0" collapsed="false">
      <c r="D532" s="110"/>
    </row>
    <row r="533" customFormat="false" ht="12.75" hidden="false" customHeight="false" outlineLevel="0" collapsed="false">
      <c r="D533" s="110"/>
    </row>
    <row r="534" customFormat="false" ht="12.75" hidden="false" customHeight="false" outlineLevel="0" collapsed="false">
      <c r="D534" s="110"/>
    </row>
    <row r="535" customFormat="false" ht="12.75" hidden="false" customHeight="false" outlineLevel="0" collapsed="false">
      <c r="D535" s="110"/>
    </row>
    <row r="536" customFormat="false" ht="12.75" hidden="false" customHeight="false" outlineLevel="0" collapsed="false">
      <c r="D536" s="110"/>
    </row>
    <row r="537" customFormat="false" ht="12.75" hidden="false" customHeight="false" outlineLevel="0" collapsed="false">
      <c r="D537" s="110"/>
    </row>
    <row r="538" customFormat="false" ht="12.75" hidden="false" customHeight="false" outlineLevel="0" collapsed="false">
      <c r="D538" s="110"/>
    </row>
    <row r="539" customFormat="false" ht="12.75" hidden="false" customHeight="false" outlineLevel="0" collapsed="false">
      <c r="D539" s="110"/>
    </row>
    <row r="540" customFormat="false" ht="12.75" hidden="false" customHeight="false" outlineLevel="0" collapsed="false">
      <c r="D540" s="110"/>
    </row>
    <row r="541" customFormat="false" ht="12.75" hidden="false" customHeight="false" outlineLevel="0" collapsed="false">
      <c r="D541" s="110"/>
    </row>
    <row r="542" customFormat="false" ht="12.75" hidden="false" customHeight="false" outlineLevel="0" collapsed="false">
      <c r="D542" s="110"/>
    </row>
    <row r="543" customFormat="false" ht="12.75" hidden="false" customHeight="false" outlineLevel="0" collapsed="false">
      <c r="D543" s="110"/>
    </row>
    <row r="544" customFormat="false" ht="12.75" hidden="false" customHeight="false" outlineLevel="0" collapsed="false">
      <c r="D544" s="110"/>
    </row>
    <row r="545" customFormat="false" ht="12.75" hidden="false" customHeight="false" outlineLevel="0" collapsed="false">
      <c r="D545" s="110"/>
    </row>
    <row r="546" customFormat="false" ht="12.75" hidden="false" customHeight="false" outlineLevel="0" collapsed="false">
      <c r="D546" s="110"/>
    </row>
    <row r="547" customFormat="false" ht="12.75" hidden="false" customHeight="false" outlineLevel="0" collapsed="false">
      <c r="D547" s="110"/>
    </row>
    <row r="548" customFormat="false" ht="12.75" hidden="false" customHeight="false" outlineLevel="0" collapsed="false">
      <c r="D548" s="110"/>
    </row>
    <row r="549" customFormat="false" ht="12.75" hidden="false" customHeight="false" outlineLevel="0" collapsed="false">
      <c r="D549" s="110"/>
    </row>
    <row r="550" customFormat="false" ht="12.75" hidden="false" customHeight="false" outlineLevel="0" collapsed="false">
      <c r="D550" s="110"/>
    </row>
    <row r="551" customFormat="false" ht="12.75" hidden="false" customHeight="false" outlineLevel="0" collapsed="false">
      <c r="D551" s="110"/>
    </row>
    <row r="552" customFormat="false" ht="12.75" hidden="false" customHeight="false" outlineLevel="0" collapsed="false">
      <c r="D552" s="110"/>
    </row>
    <row r="553" customFormat="false" ht="12.75" hidden="false" customHeight="false" outlineLevel="0" collapsed="false">
      <c r="D553" s="110"/>
    </row>
    <row r="554" customFormat="false" ht="12.75" hidden="false" customHeight="false" outlineLevel="0" collapsed="false">
      <c r="D554" s="110"/>
    </row>
    <row r="555" customFormat="false" ht="12.75" hidden="false" customHeight="false" outlineLevel="0" collapsed="false">
      <c r="D555" s="110"/>
    </row>
    <row r="556" customFormat="false" ht="12.75" hidden="false" customHeight="false" outlineLevel="0" collapsed="false">
      <c r="D556" s="110"/>
    </row>
    <row r="557" customFormat="false" ht="12.75" hidden="false" customHeight="false" outlineLevel="0" collapsed="false">
      <c r="D557" s="110"/>
    </row>
    <row r="558" customFormat="false" ht="12.75" hidden="false" customHeight="false" outlineLevel="0" collapsed="false">
      <c r="D558" s="110"/>
    </row>
    <row r="559" customFormat="false" ht="12.75" hidden="false" customHeight="false" outlineLevel="0" collapsed="false">
      <c r="D559" s="110"/>
    </row>
    <row r="560" customFormat="false" ht="12.75" hidden="false" customHeight="false" outlineLevel="0" collapsed="false">
      <c r="D560" s="110"/>
    </row>
    <row r="561" customFormat="false" ht="12.75" hidden="false" customHeight="false" outlineLevel="0" collapsed="false">
      <c r="D561" s="110"/>
    </row>
    <row r="562" customFormat="false" ht="12.75" hidden="false" customHeight="false" outlineLevel="0" collapsed="false">
      <c r="D562" s="110"/>
    </row>
    <row r="563" customFormat="false" ht="12.75" hidden="false" customHeight="false" outlineLevel="0" collapsed="false">
      <c r="D563" s="110"/>
    </row>
    <row r="564" customFormat="false" ht="12.75" hidden="false" customHeight="false" outlineLevel="0" collapsed="false">
      <c r="D564" s="110"/>
    </row>
    <row r="565" customFormat="false" ht="12.75" hidden="false" customHeight="false" outlineLevel="0" collapsed="false">
      <c r="D565" s="110"/>
    </row>
    <row r="566" customFormat="false" ht="12.75" hidden="false" customHeight="false" outlineLevel="0" collapsed="false">
      <c r="D566" s="110"/>
    </row>
    <row r="567" customFormat="false" ht="12.75" hidden="false" customHeight="false" outlineLevel="0" collapsed="false">
      <c r="D567" s="110"/>
    </row>
    <row r="568" customFormat="false" ht="12.75" hidden="false" customHeight="false" outlineLevel="0" collapsed="false">
      <c r="D568" s="110"/>
    </row>
    <row r="569" customFormat="false" ht="12.75" hidden="false" customHeight="false" outlineLevel="0" collapsed="false">
      <c r="D569" s="110"/>
    </row>
    <row r="570" customFormat="false" ht="12.75" hidden="false" customHeight="false" outlineLevel="0" collapsed="false">
      <c r="D570" s="110"/>
    </row>
    <row r="571" customFormat="false" ht="12.75" hidden="false" customHeight="false" outlineLevel="0" collapsed="false">
      <c r="D571" s="110"/>
    </row>
    <row r="572" customFormat="false" ht="12.75" hidden="false" customHeight="false" outlineLevel="0" collapsed="false">
      <c r="D572" s="110"/>
    </row>
    <row r="573" customFormat="false" ht="12.75" hidden="false" customHeight="false" outlineLevel="0" collapsed="false">
      <c r="D573" s="110"/>
    </row>
    <row r="574" customFormat="false" ht="12.75" hidden="false" customHeight="false" outlineLevel="0" collapsed="false">
      <c r="D574" s="110"/>
    </row>
    <row r="575" customFormat="false" ht="12.75" hidden="false" customHeight="false" outlineLevel="0" collapsed="false">
      <c r="D575" s="110"/>
    </row>
    <row r="576" customFormat="false" ht="12.75" hidden="false" customHeight="false" outlineLevel="0" collapsed="false">
      <c r="D576" s="110"/>
    </row>
    <row r="577" customFormat="false" ht="12.75" hidden="false" customHeight="false" outlineLevel="0" collapsed="false">
      <c r="D577" s="110"/>
    </row>
    <row r="578" customFormat="false" ht="12.75" hidden="false" customHeight="false" outlineLevel="0" collapsed="false">
      <c r="D578" s="110"/>
    </row>
    <row r="579" customFormat="false" ht="12.75" hidden="false" customHeight="false" outlineLevel="0" collapsed="false">
      <c r="D579" s="110"/>
    </row>
    <row r="580" customFormat="false" ht="12.75" hidden="false" customHeight="false" outlineLevel="0" collapsed="false">
      <c r="D580" s="110"/>
    </row>
    <row r="581" customFormat="false" ht="12.75" hidden="false" customHeight="false" outlineLevel="0" collapsed="false">
      <c r="D581" s="110"/>
    </row>
    <row r="582" customFormat="false" ht="12.75" hidden="false" customHeight="false" outlineLevel="0" collapsed="false">
      <c r="D582" s="110"/>
    </row>
    <row r="583" customFormat="false" ht="12.75" hidden="false" customHeight="false" outlineLevel="0" collapsed="false">
      <c r="D583" s="110"/>
    </row>
    <row r="584" customFormat="false" ht="12.75" hidden="false" customHeight="false" outlineLevel="0" collapsed="false">
      <c r="D584" s="110"/>
    </row>
    <row r="585" customFormat="false" ht="12.75" hidden="false" customHeight="false" outlineLevel="0" collapsed="false">
      <c r="D585" s="110"/>
    </row>
    <row r="586" customFormat="false" ht="12.75" hidden="false" customHeight="false" outlineLevel="0" collapsed="false">
      <c r="D586" s="110"/>
    </row>
    <row r="587" customFormat="false" ht="12.75" hidden="false" customHeight="false" outlineLevel="0" collapsed="false">
      <c r="D587" s="110"/>
    </row>
    <row r="588" customFormat="false" ht="12.75" hidden="false" customHeight="false" outlineLevel="0" collapsed="false">
      <c r="D588" s="110"/>
    </row>
    <row r="589" customFormat="false" ht="12.75" hidden="false" customHeight="false" outlineLevel="0" collapsed="false">
      <c r="D589" s="110"/>
    </row>
    <row r="590" customFormat="false" ht="12.75" hidden="false" customHeight="false" outlineLevel="0" collapsed="false">
      <c r="D590" s="110"/>
    </row>
    <row r="591" customFormat="false" ht="12.75" hidden="false" customHeight="false" outlineLevel="0" collapsed="false">
      <c r="D591" s="110"/>
    </row>
    <row r="592" customFormat="false" ht="12.75" hidden="false" customHeight="false" outlineLevel="0" collapsed="false">
      <c r="D592" s="110"/>
    </row>
    <row r="593" customFormat="false" ht="12.75" hidden="false" customHeight="false" outlineLevel="0" collapsed="false">
      <c r="D593" s="110"/>
    </row>
    <row r="594" customFormat="false" ht="12.75" hidden="false" customHeight="false" outlineLevel="0" collapsed="false">
      <c r="D594" s="110"/>
    </row>
    <row r="595" customFormat="false" ht="12.75" hidden="false" customHeight="false" outlineLevel="0" collapsed="false">
      <c r="D595" s="110"/>
    </row>
    <row r="596" customFormat="false" ht="12.75" hidden="false" customHeight="false" outlineLevel="0" collapsed="false">
      <c r="D596" s="110"/>
    </row>
    <row r="597" customFormat="false" ht="12.75" hidden="false" customHeight="false" outlineLevel="0" collapsed="false">
      <c r="D597" s="110"/>
    </row>
    <row r="598" customFormat="false" ht="12.75" hidden="false" customHeight="false" outlineLevel="0" collapsed="false">
      <c r="D598" s="110"/>
    </row>
    <row r="599" customFormat="false" ht="12.75" hidden="false" customHeight="false" outlineLevel="0" collapsed="false">
      <c r="D599" s="110"/>
    </row>
    <row r="600" customFormat="false" ht="12.75" hidden="false" customHeight="false" outlineLevel="0" collapsed="false">
      <c r="D600" s="110"/>
    </row>
    <row r="601" customFormat="false" ht="12.75" hidden="false" customHeight="false" outlineLevel="0" collapsed="false">
      <c r="D601" s="110"/>
    </row>
    <row r="602" customFormat="false" ht="12.75" hidden="false" customHeight="false" outlineLevel="0" collapsed="false">
      <c r="D602" s="110"/>
    </row>
    <row r="603" customFormat="false" ht="12.75" hidden="false" customHeight="false" outlineLevel="0" collapsed="false">
      <c r="D603" s="110"/>
    </row>
    <row r="604" customFormat="false" ht="12.75" hidden="false" customHeight="false" outlineLevel="0" collapsed="false">
      <c r="D604" s="110"/>
    </row>
    <row r="605" customFormat="false" ht="12.75" hidden="false" customHeight="false" outlineLevel="0" collapsed="false">
      <c r="D605" s="110"/>
    </row>
    <row r="606" customFormat="false" ht="12.75" hidden="false" customHeight="false" outlineLevel="0" collapsed="false">
      <c r="D606" s="110"/>
    </row>
    <row r="607" customFormat="false" ht="12.75" hidden="false" customHeight="false" outlineLevel="0" collapsed="false">
      <c r="D607" s="110"/>
    </row>
    <row r="608" customFormat="false" ht="12.75" hidden="false" customHeight="false" outlineLevel="0" collapsed="false">
      <c r="D608" s="110"/>
    </row>
    <row r="609" customFormat="false" ht="12.75" hidden="false" customHeight="false" outlineLevel="0" collapsed="false">
      <c r="D609" s="110"/>
    </row>
    <row r="610" customFormat="false" ht="12.75" hidden="false" customHeight="false" outlineLevel="0" collapsed="false">
      <c r="D610" s="110"/>
    </row>
    <row r="611" customFormat="false" ht="12.75" hidden="false" customHeight="false" outlineLevel="0" collapsed="false">
      <c r="D611" s="110"/>
    </row>
    <row r="612" customFormat="false" ht="12.75" hidden="false" customHeight="false" outlineLevel="0" collapsed="false">
      <c r="D612" s="110"/>
    </row>
    <row r="613" customFormat="false" ht="12.75" hidden="false" customHeight="false" outlineLevel="0" collapsed="false">
      <c r="D613" s="110"/>
    </row>
    <row r="614" customFormat="false" ht="12.75" hidden="false" customHeight="false" outlineLevel="0" collapsed="false">
      <c r="D614" s="110"/>
    </row>
    <row r="615" customFormat="false" ht="12.75" hidden="false" customHeight="false" outlineLevel="0" collapsed="false">
      <c r="D615" s="110"/>
    </row>
    <row r="616" customFormat="false" ht="12.75" hidden="false" customHeight="false" outlineLevel="0" collapsed="false">
      <c r="D616" s="110"/>
    </row>
    <row r="617" customFormat="false" ht="12.75" hidden="false" customHeight="false" outlineLevel="0" collapsed="false">
      <c r="D617" s="110"/>
    </row>
    <row r="618" customFormat="false" ht="12.75" hidden="false" customHeight="false" outlineLevel="0" collapsed="false">
      <c r="D618" s="110"/>
    </row>
    <row r="619" customFormat="false" ht="12.75" hidden="false" customHeight="false" outlineLevel="0" collapsed="false">
      <c r="D619" s="110"/>
    </row>
    <row r="620" customFormat="false" ht="12.75" hidden="false" customHeight="false" outlineLevel="0" collapsed="false">
      <c r="D620" s="110"/>
    </row>
    <row r="621" customFormat="false" ht="12.75" hidden="false" customHeight="false" outlineLevel="0" collapsed="false">
      <c r="D621" s="110"/>
    </row>
    <row r="622" customFormat="false" ht="12.75" hidden="false" customHeight="false" outlineLevel="0" collapsed="false">
      <c r="D622" s="110"/>
    </row>
    <row r="623" customFormat="false" ht="12.75" hidden="false" customHeight="false" outlineLevel="0" collapsed="false">
      <c r="D623" s="110"/>
    </row>
    <row r="624" customFormat="false" ht="12.75" hidden="false" customHeight="false" outlineLevel="0" collapsed="false">
      <c r="D624" s="110"/>
    </row>
    <row r="625" customFormat="false" ht="12.75" hidden="false" customHeight="false" outlineLevel="0" collapsed="false">
      <c r="D625" s="110"/>
    </row>
    <row r="626" customFormat="false" ht="12.75" hidden="false" customHeight="false" outlineLevel="0" collapsed="false">
      <c r="D626" s="110"/>
    </row>
    <row r="627" customFormat="false" ht="12.75" hidden="false" customHeight="false" outlineLevel="0" collapsed="false">
      <c r="D627" s="110"/>
    </row>
    <row r="628" customFormat="false" ht="12.75" hidden="false" customHeight="false" outlineLevel="0" collapsed="false">
      <c r="D628" s="110"/>
    </row>
    <row r="629" customFormat="false" ht="12.75" hidden="false" customHeight="false" outlineLevel="0" collapsed="false">
      <c r="D629" s="110"/>
    </row>
    <row r="630" customFormat="false" ht="12.75" hidden="false" customHeight="false" outlineLevel="0" collapsed="false">
      <c r="D630" s="110"/>
    </row>
    <row r="631" customFormat="false" ht="12.75" hidden="false" customHeight="false" outlineLevel="0" collapsed="false">
      <c r="D631" s="110"/>
    </row>
    <row r="632" customFormat="false" ht="12.75" hidden="false" customHeight="false" outlineLevel="0" collapsed="false">
      <c r="D632" s="110"/>
    </row>
    <row r="633" customFormat="false" ht="12.75" hidden="false" customHeight="false" outlineLevel="0" collapsed="false">
      <c r="D633" s="110"/>
    </row>
    <row r="634" customFormat="false" ht="12.75" hidden="false" customHeight="false" outlineLevel="0" collapsed="false">
      <c r="D634" s="110"/>
    </row>
    <row r="635" customFormat="false" ht="12.75" hidden="false" customHeight="false" outlineLevel="0" collapsed="false">
      <c r="D635" s="110"/>
    </row>
    <row r="636" customFormat="false" ht="12.75" hidden="false" customHeight="false" outlineLevel="0" collapsed="false">
      <c r="D636" s="110"/>
    </row>
    <row r="637" customFormat="false" ht="12.75" hidden="false" customHeight="false" outlineLevel="0" collapsed="false">
      <c r="D637" s="110"/>
    </row>
    <row r="638" customFormat="false" ht="12.75" hidden="false" customHeight="false" outlineLevel="0" collapsed="false">
      <c r="D638" s="110"/>
    </row>
    <row r="639" customFormat="false" ht="12.75" hidden="false" customHeight="false" outlineLevel="0" collapsed="false">
      <c r="D639" s="110"/>
    </row>
    <row r="640" customFormat="false" ht="12.75" hidden="false" customHeight="false" outlineLevel="0" collapsed="false">
      <c r="D640" s="110"/>
    </row>
    <row r="641" customFormat="false" ht="12.75" hidden="false" customHeight="false" outlineLevel="0" collapsed="false">
      <c r="D641" s="110"/>
    </row>
    <row r="642" customFormat="false" ht="12.75" hidden="false" customHeight="false" outlineLevel="0" collapsed="false">
      <c r="D642" s="110"/>
    </row>
    <row r="643" customFormat="false" ht="12.75" hidden="false" customHeight="false" outlineLevel="0" collapsed="false">
      <c r="D643" s="110"/>
    </row>
    <row r="644" customFormat="false" ht="12.75" hidden="false" customHeight="false" outlineLevel="0" collapsed="false">
      <c r="D644" s="110"/>
    </row>
    <row r="645" customFormat="false" ht="12.75" hidden="false" customHeight="false" outlineLevel="0" collapsed="false">
      <c r="D645" s="110"/>
    </row>
    <row r="646" customFormat="false" ht="12.75" hidden="false" customHeight="false" outlineLevel="0" collapsed="false">
      <c r="D646" s="110"/>
    </row>
    <row r="647" customFormat="false" ht="12.75" hidden="false" customHeight="false" outlineLevel="0" collapsed="false">
      <c r="D647" s="110"/>
    </row>
    <row r="648" customFormat="false" ht="12.75" hidden="false" customHeight="false" outlineLevel="0" collapsed="false">
      <c r="D648" s="110"/>
    </row>
    <row r="649" customFormat="false" ht="12.75" hidden="false" customHeight="false" outlineLevel="0" collapsed="false">
      <c r="D649" s="110"/>
    </row>
    <row r="650" customFormat="false" ht="12.75" hidden="false" customHeight="false" outlineLevel="0" collapsed="false">
      <c r="D650" s="110"/>
    </row>
    <row r="651" customFormat="false" ht="12.75" hidden="false" customHeight="false" outlineLevel="0" collapsed="false">
      <c r="D651" s="110"/>
    </row>
    <row r="652" customFormat="false" ht="12.75" hidden="false" customHeight="false" outlineLevel="0" collapsed="false">
      <c r="D652" s="110"/>
    </row>
    <row r="653" customFormat="false" ht="12.75" hidden="false" customHeight="false" outlineLevel="0" collapsed="false">
      <c r="D653" s="110"/>
    </row>
    <row r="654" customFormat="false" ht="12.75" hidden="false" customHeight="false" outlineLevel="0" collapsed="false">
      <c r="D654" s="110"/>
    </row>
    <row r="655" customFormat="false" ht="12.75" hidden="false" customHeight="false" outlineLevel="0" collapsed="false">
      <c r="D655" s="110"/>
    </row>
    <row r="656" customFormat="false" ht="12.75" hidden="false" customHeight="false" outlineLevel="0" collapsed="false">
      <c r="D656" s="110"/>
    </row>
    <row r="657" customFormat="false" ht="12.75" hidden="false" customHeight="false" outlineLevel="0" collapsed="false">
      <c r="D657" s="110"/>
    </row>
    <row r="658" customFormat="false" ht="12.75" hidden="false" customHeight="false" outlineLevel="0" collapsed="false">
      <c r="D658" s="110"/>
    </row>
    <row r="659" customFormat="false" ht="12.75" hidden="false" customHeight="false" outlineLevel="0" collapsed="false">
      <c r="D659" s="110"/>
    </row>
    <row r="660" customFormat="false" ht="12.75" hidden="false" customHeight="false" outlineLevel="0" collapsed="false">
      <c r="D660" s="110"/>
    </row>
    <row r="661" customFormat="false" ht="12.75" hidden="false" customHeight="false" outlineLevel="0" collapsed="false">
      <c r="D661" s="110"/>
    </row>
    <row r="662" customFormat="false" ht="12.75" hidden="false" customHeight="false" outlineLevel="0" collapsed="false">
      <c r="D662" s="110"/>
    </row>
    <row r="663" customFormat="false" ht="12.75" hidden="false" customHeight="false" outlineLevel="0" collapsed="false">
      <c r="D663" s="110"/>
    </row>
    <row r="664" customFormat="false" ht="12.75" hidden="false" customHeight="false" outlineLevel="0" collapsed="false">
      <c r="D664" s="110"/>
    </row>
    <row r="665" customFormat="false" ht="12.75" hidden="false" customHeight="false" outlineLevel="0" collapsed="false">
      <c r="D665" s="110"/>
    </row>
    <row r="666" customFormat="false" ht="12.75" hidden="false" customHeight="false" outlineLevel="0" collapsed="false">
      <c r="D666" s="110"/>
    </row>
    <row r="667" customFormat="false" ht="12.75" hidden="false" customHeight="false" outlineLevel="0" collapsed="false">
      <c r="D667" s="110"/>
    </row>
    <row r="668" customFormat="false" ht="12.75" hidden="false" customHeight="false" outlineLevel="0" collapsed="false">
      <c r="D668" s="110"/>
    </row>
    <row r="669" customFormat="false" ht="12.75" hidden="false" customHeight="false" outlineLevel="0" collapsed="false">
      <c r="D669" s="110"/>
    </row>
    <row r="670" customFormat="false" ht="12.75" hidden="false" customHeight="false" outlineLevel="0" collapsed="false">
      <c r="D670" s="110"/>
    </row>
    <row r="671" customFormat="false" ht="12.75" hidden="false" customHeight="false" outlineLevel="0" collapsed="false">
      <c r="D671" s="110"/>
    </row>
    <row r="672" customFormat="false" ht="12.75" hidden="false" customHeight="false" outlineLevel="0" collapsed="false">
      <c r="D672" s="110"/>
    </row>
    <row r="673" customFormat="false" ht="12.75" hidden="false" customHeight="false" outlineLevel="0" collapsed="false">
      <c r="D673" s="110"/>
    </row>
    <row r="674" customFormat="false" ht="12.75" hidden="false" customHeight="false" outlineLevel="0" collapsed="false">
      <c r="D674" s="110"/>
    </row>
    <row r="675" customFormat="false" ht="12.75" hidden="false" customHeight="false" outlineLevel="0" collapsed="false">
      <c r="D675" s="110"/>
    </row>
    <row r="676" customFormat="false" ht="12.75" hidden="false" customHeight="false" outlineLevel="0" collapsed="false">
      <c r="D676" s="110"/>
    </row>
    <row r="677" customFormat="false" ht="12.75" hidden="false" customHeight="false" outlineLevel="0" collapsed="false">
      <c r="D677" s="110"/>
    </row>
    <row r="678" customFormat="false" ht="12.75" hidden="false" customHeight="false" outlineLevel="0" collapsed="false">
      <c r="D678" s="110"/>
    </row>
    <row r="679" customFormat="false" ht="12.75" hidden="false" customHeight="false" outlineLevel="0" collapsed="false">
      <c r="D679" s="110"/>
    </row>
    <row r="680" customFormat="false" ht="12.75" hidden="false" customHeight="false" outlineLevel="0" collapsed="false">
      <c r="D680" s="110"/>
    </row>
    <row r="681" customFormat="false" ht="12.75" hidden="false" customHeight="false" outlineLevel="0" collapsed="false">
      <c r="D681" s="110"/>
    </row>
    <row r="682" customFormat="false" ht="12.75" hidden="false" customHeight="false" outlineLevel="0" collapsed="false">
      <c r="D682" s="110"/>
    </row>
    <row r="683" customFormat="false" ht="12.75" hidden="false" customHeight="false" outlineLevel="0" collapsed="false">
      <c r="D683" s="110"/>
    </row>
    <row r="684" customFormat="false" ht="12.75" hidden="false" customHeight="false" outlineLevel="0" collapsed="false">
      <c r="D684" s="110"/>
    </row>
    <row r="685" customFormat="false" ht="12.75" hidden="false" customHeight="false" outlineLevel="0" collapsed="false">
      <c r="D685" s="110"/>
    </row>
    <row r="686" customFormat="false" ht="12.75" hidden="false" customHeight="false" outlineLevel="0" collapsed="false">
      <c r="D686" s="110"/>
    </row>
    <row r="687" customFormat="false" ht="12.75" hidden="false" customHeight="false" outlineLevel="0" collapsed="false">
      <c r="D687" s="110"/>
    </row>
    <row r="688" customFormat="false" ht="12.75" hidden="false" customHeight="false" outlineLevel="0" collapsed="false">
      <c r="D688" s="110"/>
    </row>
    <row r="689" customFormat="false" ht="12.75" hidden="false" customHeight="false" outlineLevel="0" collapsed="false">
      <c r="D689" s="110"/>
    </row>
    <row r="690" customFormat="false" ht="12.75" hidden="false" customHeight="false" outlineLevel="0" collapsed="false">
      <c r="D690" s="110"/>
    </row>
    <row r="691" customFormat="false" ht="12.75" hidden="false" customHeight="false" outlineLevel="0" collapsed="false">
      <c r="D691" s="110"/>
    </row>
    <row r="692" customFormat="false" ht="12.75" hidden="false" customHeight="false" outlineLevel="0" collapsed="false">
      <c r="D692" s="110"/>
    </row>
    <row r="693" customFormat="false" ht="12.75" hidden="false" customHeight="false" outlineLevel="0" collapsed="false">
      <c r="D693" s="110"/>
    </row>
    <row r="694" customFormat="false" ht="12.75" hidden="false" customHeight="false" outlineLevel="0" collapsed="false">
      <c r="D694" s="110"/>
    </row>
    <row r="695" customFormat="false" ht="12.75" hidden="false" customHeight="false" outlineLevel="0" collapsed="false">
      <c r="D695" s="110"/>
    </row>
    <row r="696" customFormat="false" ht="12.75" hidden="false" customHeight="false" outlineLevel="0" collapsed="false">
      <c r="D696" s="110"/>
    </row>
    <row r="697" customFormat="false" ht="12.75" hidden="false" customHeight="false" outlineLevel="0" collapsed="false">
      <c r="D697" s="110"/>
    </row>
    <row r="698" customFormat="false" ht="12.75" hidden="false" customHeight="false" outlineLevel="0" collapsed="false">
      <c r="D698" s="110"/>
    </row>
    <row r="699" customFormat="false" ht="12.75" hidden="false" customHeight="false" outlineLevel="0" collapsed="false">
      <c r="D699" s="110"/>
    </row>
    <row r="700" customFormat="false" ht="12.75" hidden="false" customHeight="false" outlineLevel="0" collapsed="false">
      <c r="D700" s="110"/>
    </row>
    <row r="701" customFormat="false" ht="12.75" hidden="false" customHeight="false" outlineLevel="0" collapsed="false">
      <c r="D701" s="110"/>
    </row>
    <row r="702" customFormat="false" ht="12.75" hidden="false" customHeight="false" outlineLevel="0" collapsed="false">
      <c r="D702" s="110"/>
    </row>
    <row r="703" customFormat="false" ht="12.75" hidden="false" customHeight="false" outlineLevel="0" collapsed="false">
      <c r="D703" s="110"/>
    </row>
    <row r="704" customFormat="false" ht="12.75" hidden="false" customHeight="false" outlineLevel="0" collapsed="false">
      <c r="D704" s="110"/>
    </row>
    <row r="705" customFormat="false" ht="12.75" hidden="false" customHeight="false" outlineLevel="0" collapsed="false">
      <c r="D705" s="110"/>
    </row>
    <row r="706" customFormat="false" ht="12.75" hidden="false" customHeight="false" outlineLevel="0" collapsed="false">
      <c r="D706" s="110"/>
    </row>
    <row r="707" customFormat="false" ht="12.75" hidden="false" customHeight="false" outlineLevel="0" collapsed="false">
      <c r="D707" s="110"/>
    </row>
    <row r="708" customFormat="false" ht="12.75" hidden="false" customHeight="false" outlineLevel="0" collapsed="false">
      <c r="D708" s="110"/>
    </row>
    <row r="709" customFormat="false" ht="12.75" hidden="false" customHeight="false" outlineLevel="0" collapsed="false">
      <c r="D709" s="110"/>
    </row>
    <row r="710" customFormat="false" ht="12.75" hidden="false" customHeight="false" outlineLevel="0" collapsed="false">
      <c r="D710" s="110"/>
    </row>
    <row r="711" customFormat="false" ht="12.75" hidden="false" customHeight="false" outlineLevel="0" collapsed="false">
      <c r="D711" s="110"/>
    </row>
    <row r="712" customFormat="false" ht="12.75" hidden="false" customHeight="false" outlineLevel="0" collapsed="false">
      <c r="D712" s="110"/>
    </row>
    <row r="713" customFormat="false" ht="12.75" hidden="false" customHeight="false" outlineLevel="0" collapsed="false">
      <c r="D713" s="110"/>
    </row>
    <row r="714" customFormat="false" ht="12.75" hidden="false" customHeight="false" outlineLevel="0" collapsed="false">
      <c r="D714" s="110"/>
    </row>
    <row r="715" customFormat="false" ht="12.75" hidden="false" customHeight="false" outlineLevel="0" collapsed="false">
      <c r="D715" s="110"/>
    </row>
    <row r="716" customFormat="false" ht="12.75" hidden="false" customHeight="false" outlineLevel="0" collapsed="false">
      <c r="D716" s="110"/>
    </row>
    <row r="717" customFormat="false" ht="12.75" hidden="false" customHeight="false" outlineLevel="0" collapsed="false">
      <c r="D717" s="110"/>
    </row>
    <row r="718" customFormat="false" ht="12.75" hidden="false" customHeight="false" outlineLevel="0" collapsed="false">
      <c r="D718" s="110"/>
    </row>
    <row r="719" customFormat="false" ht="12.75" hidden="false" customHeight="false" outlineLevel="0" collapsed="false">
      <c r="D719" s="110"/>
    </row>
    <row r="720" customFormat="false" ht="12.75" hidden="false" customHeight="false" outlineLevel="0" collapsed="false">
      <c r="D720" s="110"/>
    </row>
    <row r="721" customFormat="false" ht="12.75" hidden="false" customHeight="false" outlineLevel="0" collapsed="false">
      <c r="D721" s="110"/>
    </row>
    <row r="722" customFormat="false" ht="12.75" hidden="false" customHeight="false" outlineLevel="0" collapsed="false">
      <c r="D722" s="110"/>
    </row>
    <row r="723" customFormat="false" ht="12.75" hidden="false" customHeight="false" outlineLevel="0" collapsed="false">
      <c r="D723" s="110"/>
    </row>
    <row r="724" customFormat="false" ht="12.75" hidden="false" customHeight="false" outlineLevel="0" collapsed="false">
      <c r="D724" s="110"/>
    </row>
    <row r="725" customFormat="false" ht="12.75" hidden="false" customHeight="false" outlineLevel="0" collapsed="false">
      <c r="D725" s="110"/>
    </row>
    <row r="726" customFormat="false" ht="12.75" hidden="false" customHeight="false" outlineLevel="0" collapsed="false">
      <c r="D726" s="110"/>
    </row>
    <row r="727" customFormat="false" ht="12.75" hidden="false" customHeight="false" outlineLevel="0" collapsed="false">
      <c r="D727" s="110"/>
    </row>
    <row r="728" customFormat="false" ht="12.75" hidden="false" customHeight="false" outlineLevel="0" collapsed="false">
      <c r="D728" s="110"/>
    </row>
    <row r="729" customFormat="false" ht="12.75" hidden="false" customHeight="false" outlineLevel="0" collapsed="false">
      <c r="D729" s="110"/>
    </row>
    <row r="730" customFormat="false" ht="12.75" hidden="false" customHeight="false" outlineLevel="0" collapsed="false">
      <c r="D730" s="110"/>
    </row>
    <row r="731" customFormat="false" ht="12.75" hidden="false" customHeight="false" outlineLevel="0" collapsed="false">
      <c r="D731" s="110"/>
    </row>
    <row r="732" customFormat="false" ht="12.75" hidden="false" customHeight="false" outlineLevel="0" collapsed="false">
      <c r="D732" s="110"/>
    </row>
    <row r="733" customFormat="false" ht="12.75" hidden="false" customHeight="false" outlineLevel="0" collapsed="false">
      <c r="D733" s="110"/>
    </row>
    <row r="734" customFormat="false" ht="12.75" hidden="false" customHeight="false" outlineLevel="0" collapsed="false">
      <c r="D734" s="110"/>
    </row>
    <row r="735" customFormat="false" ht="12.75" hidden="false" customHeight="false" outlineLevel="0" collapsed="false">
      <c r="D735" s="110"/>
    </row>
    <row r="736" customFormat="false" ht="12.75" hidden="false" customHeight="false" outlineLevel="0" collapsed="false">
      <c r="D736" s="110"/>
    </row>
    <row r="737" customFormat="false" ht="12.75" hidden="false" customHeight="false" outlineLevel="0" collapsed="false">
      <c r="D737" s="110"/>
    </row>
    <row r="738" customFormat="false" ht="12.75" hidden="false" customHeight="false" outlineLevel="0" collapsed="false">
      <c r="D738" s="110"/>
    </row>
    <row r="739" customFormat="false" ht="12.75" hidden="false" customHeight="false" outlineLevel="0" collapsed="false">
      <c r="D739" s="110"/>
    </row>
    <row r="740" customFormat="false" ht="12.75" hidden="false" customHeight="false" outlineLevel="0" collapsed="false">
      <c r="D740" s="110"/>
    </row>
    <row r="741" customFormat="false" ht="12.75" hidden="false" customHeight="false" outlineLevel="0" collapsed="false">
      <c r="D741" s="110"/>
    </row>
    <row r="742" customFormat="false" ht="12.75" hidden="false" customHeight="false" outlineLevel="0" collapsed="false">
      <c r="D742" s="110"/>
    </row>
    <row r="743" customFormat="false" ht="12.75" hidden="false" customHeight="false" outlineLevel="0" collapsed="false">
      <c r="D743" s="110"/>
    </row>
    <row r="744" customFormat="false" ht="12.75" hidden="false" customHeight="false" outlineLevel="0" collapsed="false">
      <c r="D744" s="110"/>
    </row>
    <row r="745" customFormat="false" ht="12.75" hidden="false" customHeight="false" outlineLevel="0" collapsed="false">
      <c r="D745" s="110"/>
    </row>
    <row r="746" customFormat="false" ht="12.75" hidden="false" customHeight="false" outlineLevel="0" collapsed="false">
      <c r="D746" s="110"/>
    </row>
    <row r="747" customFormat="false" ht="12.75" hidden="false" customHeight="false" outlineLevel="0" collapsed="false">
      <c r="D747" s="110"/>
    </row>
    <row r="748" customFormat="false" ht="12.75" hidden="false" customHeight="false" outlineLevel="0" collapsed="false">
      <c r="D748" s="110"/>
    </row>
    <row r="749" customFormat="false" ht="12.75" hidden="false" customHeight="false" outlineLevel="0" collapsed="false">
      <c r="D749" s="110"/>
    </row>
    <row r="750" customFormat="false" ht="12.75" hidden="false" customHeight="false" outlineLevel="0" collapsed="false">
      <c r="D750" s="110"/>
    </row>
    <row r="751" customFormat="false" ht="12.75" hidden="false" customHeight="false" outlineLevel="0" collapsed="false">
      <c r="D751" s="110"/>
    </row>
    <row r="752" customFormat="false" ht="12.75" hidden="false" customHeight="false" outlineLevel="0" collapsed="false">
      <c r="D752" s="110"/>
    </row>
    <row r="753" customFormat="false" ht="12.75" hidden="false" customHeight="false" outlineLevel="0" collapsed="false">
      <c r="D753" s="110"/>
    </row>
    <row r="754" customFormat="false" ht="12.75" hidden="false" customHeight="false" outlineLevel="0" collapsed="false">
      <c r="D754" s="110"/>
    </row>
    <row r="755" customFormat="false" ht="12.75" hidden="false" customHeight="false" outlineLevel="0" collapsed="false">
      <c r="D755" s="110"/>
    </row>
    <row r="756" customFormat="false" ht="12.75" hidden="false" customHeight="false" outlineLevel="0" collapsed="false">
      <c r="D756" s="110"/>
    </row>
    <row r="757" customFormat="false" ht="12.75" hidden="false" customHeight="false" outlineLevel="0" collapsed="false">
      <c r="D757" s="110"/>
    </row>
    <row r="758" customFormat="false" ht="12.75" hidden="false" customHeight="false" outlineLevel="0" collapsed="false">
      <c r="D758" s="110"/>
    </row>
    <row r="759" customFormat="false" ht="12.75" hidden="false" customHeight="false" outlineLevel="0" collapsed="false">
      <c r="D759" s="110"/>
    </row>
    <row r="760" customFormat="false" ht="12.75" hidden="false" customHeight="false" outlineLevel="0" collapsed="false">
      <c r="D760" s="110"/>
    </row>
    <row r="761" customFormat="false" ht="12.75" hidden="false" customHeight="false" outlineLevel="0" collapsed="false">
      <c r="D761" s="110"/>
    </row>
    <row r="762" customFormat="false" ht="12.75" hidden="false" customHeight="false" outlineLevel="0" collapsed="false">
      <c r="D762" s="110"/>
    </row>
    <row r="763" customFormat="false" ht="12.75" hidden="false" customHeight="false" outlineLevel="0" collapsed="false">
      <c r="D763" s="110"/>
    </row>
    <row r="764" customFormat="false" ht="12.75" hidden="false" customHeight="false" outlineLevel="0" collapsed="false">
      <c r="D764" s="110"/>
    </row>
    <row r="765" customFormat="false" ht="12.75" hidden="false" customHeight="false" outlineLevel="0" collapsed="false">
      <c r="D765" s="110"/>
    </row>
    <row r="766" customFormat="false" ht="12.75" hidden="false" customHeight="false" outlineLevel="0" collapsed="false">
      <c r="D766" s="110"/>
    </row>
    <row r="767" customFormat="false" ht="12.75" hidden="false" customHeight="false" outlineLevel="0" collapsed="false">
      <c r="D767" s="110"/>
    </row>
    <row r="768" customFormat="false" ht="12.75" hidden="false" customHeight="false" outlineLevel="0" collapsed="false">
      <c r="D768" s="110"/>
    </row>
    <row r="769" customFormat="false" ht="12.75" hidden="false" customHeight="false" outlineLevel="0" collapsed="false">
      <c r="D769" s="110"/>
    </row>
    <row r="770" customFormat="false" ht="12.75" hidden="false" customHeight="false" outlineLevel="0" collapsed="false">
      <c r="D770" s="110"/>
    </row>
    <row r="771" customFormat="false" ht="12.75" hidden="false" customHeight="false" outlineLevel="0" collapsed="false">
      <c r="D771" s="110"/>
    </row>
    <row r="772" customFormat="false" ht="12.75" hidden="false" customHeight="false" outlineLevel="0" collapsed="false">
      <c r="D772" s="110"/>
    </row>
    <row r="773" customFormat="false" ht="12.75" hidden="false" customHeight="false" outlineLevel="0" collapsed="false">
      <c r="D773" s="110"/>
    </row>
    <row r="774" customFormat="false" ht="12.75" hidden="false" customHeight="false" outlineLevel="0" collapsed="false">
      <c r="D774" s="110"/>
    </row>
    <row r="775" customFormat="false" ht="12.75" hidden="false" customHeight="false" outlineLevel="0" collapsed="false">
      <c r="D775" s="110"/>
    </row>
    <row r="776" customFormat="false" ht="12.75" hidden="false" customHeight="false" outlineLevel="0" collapsed="false">
      <c r="D776" s="110"/>
    </row>
    <row r="777" customFormat="false" ht="12.75" hidden="false" customHeight="false" outlineLevel="0" collapsed="false">
      <c r="D777" s="110"/>
    </row>
    <row r="778" customFormat="false" ht="12.75" hidden="false" customHeight="false" outlineLevel="0" collapsed="false">
      <c r="D778" s="110"/>
    </row>
    <row r="779" customFormat="false" ht="12.75" hidden="false" customHeight="false" outlineLevel="0" collapsed="false">
      <c r="D779" s="110"/>
    </row>
    <row r="780" customFormat="false" ht="12.75" hidden="false" customHeight="false" outlineLevel="0" collapsed="false">
      <c r="D780" s="110"/>
    </row>
    <row r="781" customFormat="false" ht="12.75" hidden="false" customHeight="false" outlineLevel="0" collapsed="false">
      <c r="D781" s="110"/>
    </row>
    <row r="782" customFormat="false" ht="12.75" hidden="false" customHeight="false" outlineLevel="0" collapsed="false">
      <c r="D782" s="110"/>
    </row>
    <row r="783" customFormat="false" ht="12.75" hidden="false" customHeight="false" outlineLevel="0" collapsed="false">
      <c r="D783" s="110"/>
    </row>
    <row r="784" customFormat="false" ht="12.75" hidden="false" customHeight="false" outlineLevel="0" collapsed="false">
      <c r="D784" s="110"/>
    </row>
    <row r="785" customFormat="false" ht="12.75" hidden="false" customHeight="false" outlineLevel="0" collapsed="false">
      <c r="D785" s="110"/>
    </row>
    <row r="786" customFormat="false" ht="12.75" hidden="false" customHeight="false" outlineLevel="0" collapsed="false">
      <c r="D786" s="110"/>
    </row>
    <row r="787" customFormat="false" ht="12.75" hidden="false" customHeight="false" outlineLevel="0" collapsed="false">
      <c r="D787" s="110"/>
    </row>
    <row r="788" customFormat="false" ht="12.75" hidden="false" customHeight="false" outlineLevel="0" collapsed="false">
      <c r="D788" s="110"/>
    </row>
    <row r="789" customFormat="false" ht="12.75" hidden="false" customHeight="false" outlineLevel="0" collapsed="false">
      <c r="D789" s="110"/>
    </row>
    <row r="790" customFormat="false" ht="12.75" hidden="false" customHeight="false" outlineLevel="0" collapsed="false">
      <c r="D790" s="110"/>
    </row>
    <row r="791" customFormat="false" ht="12.75" hidden="false" customHeight="false" outlineLevel="0" collapsed="false">
      <c r="D791" s="110"/>
    </row>
    <row r="792" customFormat="false" ht="12.75" hidden="false" customHeight="false" outlineLevel="0" collapsed="false">
      <c r="D792" s="110"/>
    </row>
    <row r="793" customFormat="false" ht="12.75" hidden="false" customHeight="false" outlineLevel="0" collapsed="false">
      <c r="D793" s="110"/>
    </row>
    <row r="794" customFormat="false" ht="12.75" hidden="false" customHeight="false" outlineLevel="0" collapsed="false">
      <c r="D794" s="110"/>
    </row>
    <row r="795" customFormat="false" ht="12.75" hidden="false" customHeight="false" outlineLevel="0" collapsed="false">
      <c r="D795" s="110"/>
    </row>
    <row r="796" customFormat="false" ht="12.75" hidden="false" customHeight="false" outlineLevel="0" collapsed="false">
      <c r="D796" s="110"/>
    </row>
    <row r="797" customFormat="false" ht="12.75" hidden="false" customHeight="false" outlineLevel="0" collapsed="false">
      <c r="D797" s="110"/>
    </row>
    <row r="798" customFormat="false" ht="12.75" hidden="false" customHeight="false" outlineLevel="0" collapsed="false">
      <c r="D798" s="110"/>
    </row>
    <row r="799" customFormat="false" ht="12.75" hidden="false" customHeight="false" outlineLevel="0" collapsed="false">
      <c r="D799" s="110"/>
    </row>
    <row r="800" customFormat="false" ht="12.75" hidden="false" customHeight="false" outlineLevel="0" collapsed="false">
      <c r="D800" s="110"/>
    </row>
    <row r="801" customFormat="false" ht="12.75" hidden="false" customHeight="false" outlineLevel="0" collapsed="false">
      <c r="D801" s="110"/>
    </row>
    <row r="802" customFormat="false" ht="12.75" hidden="false" customHeight="false" outlineLevel="0" collapsed="false">
      <c r="D802" s="110"/>
    </row>
    <row r="803" customFormat="false" ht="12.75" hidden="false" customHeight="false" outlineLevel="0" collapsed="false">
      <c r="D803" s="110"/>
    </row>
    <row r="804" customFormat="false" ht="12.75" hidden="false" customHeight="false" outlineLevel="0" collapsed="false">
      <c r="D804" s="110"/>
    </row>
    <row r="805" customFormat="false" ht="12.75" hidden="false" customHeight="false" outlineLevel="0" collapsed="false">
      <c r="D805" s="110"/>
    </row>
    <row r="806" customFormat="false" ht="12.75" hidden="false" customHeight="false" outlineLevel="0" collapsed="false">
      <c r="D806" s="110"/>
    </row>
    <row r="807" customFormat="false" ht="12.75" hidden="false" customHeight="false" outlineLevel="0" collapsed="false">
      <c r="D807" s="110"/>
    </row>
    <row r="808" customFormat="false" ht="12.75" hidden="false" customHeight="false" outlineLevel="0" collapsed="false">
      <c r="D808" s="110"/>
    </row>
    <row r="809" customFormat="false" ht="12.75" hidden="false" customHeight="false" outlineLevel="0" collapsed="false">
      <c r="D809" s="110"/>
    </row>
    <row r="810" customFormat="false" ht="12.75" hidden="false" customHeight="false" outlineLevel="0" collapsed="false">
      <c r="D810" s="110"/>
    </row>
    <row r="811" customFormat="false" ht="12.75" hidden="false" customHeight="false" outlineLevel="0" collapsed="false">
      <c r="D811" s="110"/>
    </row>
    <row r="812" customFormat="false" ht="12.75" hidden="false" customHeight="false" outlineLevel="0" collapsed="false">
      <c r="D812" s="110"/>
    </row>
    <row r="813" customFormat="false" ht="12.75" hidden="false" customHeight="false" outlineLevel="0" collapsed="false">
      <c r="D813" s="110"/>
    </row>
    <row r="814" customFormat="false" ht="12.75" hidden="false" customHeight="false" outlineLevel="0" collapsed="false">
      <c r="D814" s="110"/>
    </row>
    <row r="815" customFormat="false" ht="12.75" hidden="false" customHeight="false" outlineLevel="0" collapsed="false">
      <c r="D815" s="110"/>
    </row>
    <row r="816" customFormat="false" ht="12.75" hidden="false" customHeight="false" outlineLevel="0" collapsed="false">
      <c r="D816" s="110"/>
    </row>
    <row r="817" customFormat="false" ht="12.75" hidden="false" customHeight="false" outlineLevel="0" collapsed="false">
      <c r="D817" s="110"/>
    </row>
    <row r="818" customFormat="false" ht="12.75" hidden="false" customHeight="false" outlineLevel="0" collapsed="false">
      <c r="D818" s="110"/>
    </row>
    <row r="819" customFormat="false" ht="12.75" hidden="false" customHeight="false" outlineLevel="0" collapsed="false">
      <c r="D819" s="110"/>
    </row>
    <row r="820" customFormat="false" ht="12.75" hidden="false" customHeight="false" outlineLevel="0" collapsed="false">
      <c r="D820" s="110"/>
    </row>
    <row r="821" customFormat="false" ht="12.75" hidden="false" customHeight="false" outlineLevel="0" collapsed="false">
      <c r="D821" s="110"/>
    </row>
    <row r="822" customFormat="false" ht="12.75" hidden="false" customHeight="false" outlineLevel="0" collapsed="false">
      <c r="D822" s="110"/>
    </row>
    <row r="823" customFormat="false" ht="12.75" hidden="false" customHeight="false" outlineLevel="0" collapsed="false">
      <c r="D823" s="110"/>
    </row>
    <row r="824" customFormat="false" ht="12.75" hidden="false" customHeight="false" outlineLevel="0" collapsed="false">
      <c r="D824" s="110"/>
    </row>
    <row r="825" customFormat="false" ht="12.75" hidden="false" customHeight="false" outlineLevel="0" collapsed="false">
      <c r="D825" s="110"/>
    </row>
    <row r="826" customFormat="false" ht="12.75" hidden="false" customHeight="false" outlineLevel="0" collapsed="false">
      <c r="D826" s="110"/>
    </row>
    <row r="827" customFormat="false" ht="12.75" hidden="false" customHeight="false" outlineLevel="0" collapsed="false">
      <c r="D827" s="110"/>
    </row>
    <row r="828" customFormat="false" ht="12.75" hidden="false" customHeight="false" outlineLevel="0" collapsed="false">
      <c r="D828" s="110"/>
    </row>
    <row r="829" customFormat="false" ht="12.75" hidden="false" customHeight="false" outlineLevel="0" collapsed="false">
      <c r="D829" s="110"/>
    </row>
    <row r="830" customFormat="false" ht="12.75" hidden="false" customHeight="false" outlineLevel="0" collapsed="false">
      <c r="D830" s="110"/>
    </row>
    <row r="831" customFormat="false" ht="12.75" hidden="false" customHeight="false" outlineLevel="0" collapsed="false">
      <c r="D831" s="110"/>
    </row>
    <row r="832" customFormat="false" ht="12.75" hidden="false" customHeight="false" outlineLevel="0" collapsed="false">
      <c r="D832" s="110"/>
    </row>
    <row r="833" customFormat="false" ht="12.75" hidden="false" customHeight="false" outlineLevel="0" collapsed="false">
      <c r="D833" s="110"/>
    </row>
    <row r="834" customFormat="false" ht="12.75" hidden="false" customHeight="false" outlineLevel="0" collapsed="false">
      <c r="D834" s="110"/>
    </row>
    <row r="835" customFormat="false" ht="12.75" hidden="false" customHeight="false" outlineLevel="0" collapsed="false">
      <c r="D835" s="110"/>
    </row>
    <row r="836" customFormat="false" ht="12.75" hidden="false" customHeight="false" outlineLevel="0" collapsed="false">
      <c r="D836" s="110"/>
    </row>
    <row r="837" customFormat="false" ht="12.75" hidden="false" customHeight="false" outlineLevel="0" collapsed="false">
      <c r="D837" s="110"/>
    </row>
    <row r="838" customFormat="false" ht="12.75" hidden="false" customHeight="false" outlineLevel="0" collapsed="false">
      <c r="D838" s="110"/>
    </row>
    <row r="839" customFormat="false" ht="12.75" hidden="false" customHeight="false" outlineLevel="0" collapsed="false">
      <c r="D839" s="110"/>
    </row>
    <row r="840" customFormat="false" ht="12.75" hidden="false" customHeight="false" outlineLevel="0" collapsed="false">
      <c r="D840" s="110"/>
    </row>
    <row r="841" customFormat="false" ht="12.75" hidden="false" customHeight="false" outlineLevel="0" collapsed="false">
      <c r="D841" s="110"/>
    </row>
    <row r="842" customFormat="false" ht="12.75" hidden="false" customHeight="false" outlineLevel="0" collapsed="false">
      <c r="D842" s="110"/>
    </row>
    <row r="843" customFormat="false" ht="12.75" hidden="false" customHeight="false" outlineLevel="0" collapsed="false">
      <c r="D843" s="110"/>
    </row>
    <row r="844" customFormat="false" ht="12.75" hidden="false" customHeight="false" outlineLevel="0" collapsed="false">
      <c r="D844" s="110"/>
    </row>
    <row r="845" customFormat="false" ht="12.75" hidden="false" customHeight="false" outlineLevel="0" collapsed="false">
      <c r="D845" s="110"/>
    </row>
    <row r="846" customFormat="false" ht="12.75" hidden="false" customHeight="false" outlineLevel="0" collapsed="false">
      <c r="D846" s="110"/>
    </row>
    <row r="847" customFormat="false" ht="12.75" hidden="false" customHeight="false" outlineLevel="0" collapsed="false">
      <c r="D847" s="110"/>
    </row>
    <row r="848" customFormat="false" ht="12.75" hidden="false" customHeight="false" outlineLevel="0" collapsed="false">
      <c r="D848" s="110"/>
    </row>
    <row r="849" customFormat="false" ht="12.75" hidden="false" customHeight="false" outlineLevel="0" collapsed="false">
      <c r="D849" s="110"/>
    </row>
    <row r="850" customFormat="false" ht="12.75" hidden="false" customHeight="false" outlineLevel="0" collapsed="false">
      <c r="D850" s="110"/>
    </row>
    <row r="851" customFormat="false" ht="12.75" hidden="false" customHeight="false" outlineLevel="0" collapsed="false">
      <c r="D851" s="110"/>
    </row>
    <row r="852" customFormat="false" ht="12.75" hidden="false" customHeight="false" outlineLevel="0" collapsed="false">
      <c r="D852" s="110"/>
    </row>
    <row r="853" customFormat="false" ht="12.75" hidden="false" customHeight="false" outlineLevel="0" collapsed="false">
      <c r="D853" s="110"/>
    </row>
    <row r="854" customFormat="false" ht="12.75" hidden="false" customHeight="false" outlineLevel="0" collapsed="false">
      <c r="D854" s="110"/>
    </row>
    <row r="855" customFormat="false" ht="12.75" hidden="false" customHeight="false" outlineLevel="0" collapsed="false">
      <c r="D855" s="110"/>
    </row>
    <row r="856" customFormat="false" ht="12.75" hidden="false" customHeight="false" outlineLevel="0" collapsed="false">
      <c r="D856" s="110"/>
    </row>
    <row r="857" customFormat="false" ht="12.75" hidden="false" customHeight="false" outlineLevel="0" collapsed="false">
      <c r="D857" s="110"/>
    </row>
    <row r="858" customFormat="false" ht="12.75" hidden="false" customHeight="false" outlineLevel="0" collapsed="false">
      <c r="D858" s="110"/>
    </row>
    <row r="859" customFormat="false" ht="12.75" hidden="false" customHeight="false" outlineLevel="0" collapsed="false">
      <c r="D859" s="110"/>
    </row>
    <row r="860" customFormat="false" ht="12.75" hidden="false" customHeight="false" outlineLevel="0" collapsed="false">
      <c r="D860" s="110"/>
    </row>
    <row r="861" customFormat="false" ht="12.75" hidden="false" customHeight="false" outlineLevel="0" collapsed="false">
      <c r="D861" s="110"/>
    </row>
    <row r="862" customFormat="false" ht="12.75" hidden="false" customHeight="false" outlineLevel="0" collapsed="false">
      <c r="D862" s="110"/>
    </row>
    <row r="863" customFormat="false" ht="12.75" hidden="false" customHeight="false" outlineLevel="0" collapsed="false">
      <c r="D863" s="110"/>
    </row>
    <row r="864" customFormat="false" ht="12.75" hidden="false" customHeight="false" outlineLevel="0" collapsed="false">
      <c r="D864" s="110"/>
    </row>
    <row r="865" customFormat="false" ht="12.75" hidden="false" customHeight="false" outlineLevel="0" collapsed="false">
      <c r="D865" s="110"/>
    </row>
    <row r="866" customFormat="false" ht="12.75" hidden="false" customHeight="false" outlineLevel="0" collapsed="false">
      <c r="D866" s="110"/>
    </row>
    <row r="867" customFormat="false" ht="12.75" hidden="false" customHeight="false" outlineLevel="0" collapsed="false">
      <c r="D867" s="110"/>
    </row>
    <row r="868" customFormat="false" ht="12.75" hidden="false" customHeight="false" outlineLevel="0" collapsed="false">
      <c r="D868" s="110"/>
    </row>
    <row r="869" customFormat="false" ht="12.75" hidden="false" customHeight="false" outlineLevel="0" collapsed="false">
      <c r="D869" s="110"/>
    </row>
    <row r="870" customFormat="false" ht="12.75" hidden="false" customHeight="false" outlineLevel="0" collapsed="false">
      <c r="D870" s="110"/>
    </row>
    <row r="871" customFormat="false" ht="12.75" hidden="false" customHeight="false" outlineLevel="0" collapsed="false">
      <c r="D871" s="110"/>
    </row>
    <row r="872" customFormat="false" ht="12.75" hidden="false" customHeight="false" outlineLevel="0" collapsed="false">
      <c r="D872" s="110"/>
    </row>
    <row r="873" customFormat="false" ht="12.75" hidden="false" customHeight="false" outlineLevel="0" collapsed="false">
      <c r="D873" s="110"/>
    </row>
    <row r="874" customFormat="false" ht="12.75" hidden="false" customHeight="false" outlineLevel="0" collapsed="false">
      <c r="D874" s="110"/>
    </row>
    <row r="875" customFormat="false" ht="12.75" hidden="false" customHeight="false" outlineLevel="0" collapsed="false">
      <c r="D875" s="110"/>
    </row>
    <row r="876" customFormat="false" ht="12.75" hidden="false" customHeight="false" outlineLevel="0" collapsed="false">
      <c r="D876" s="110"/>
    </row>
    <row r="877" customFormat="false" ht="12.75" hidden="false" customHeight="false" outlineLevel="0" collapsed="false">
      <c r="D877" s="110"/>
    </row>
    <row r="878" customFormat="false" ht="12.75" hidden="false" customHeight="false" outlineLevel="0" collapsed="false">
      <c r="D878" s="110"/>
    </row>
    <row r="879" customFormat="false" ht="12.75" hidden="false" customHeight="false" outlineLevel="0" collapsed="false">
      <c r="D879" s="110"/>
    </row>
    <row r="880" customFormat="false" ht="12.75" hidden="false" customHeight="false" outlineLevel="0" collapsed="false">
      <c r="D880" s="110"/>
    </row>
    <row r="881" customFormat="false" ht="12.75" hidden="false" customHeight="false" outlineLevel="0" collapsed="false">
      <c r="D881" s="110"/>
    </row>
    <row r="882" customFormat="false" ht="12.75" hidden="false" customHeight="false" outlineLevel="0" collapsed="false">
      <c r="D882" s="110"/>
    </row>
    <row r="883" customFormat="false" ht="12.75" hidden="false" customHeight="false" outlineLevel="0" collapsed="false">
      <c r="D883" s="110"/>
    </row>
    <row r="884" customFormat="false" ht="12.75" hidden="false" customHeight="false" outlineLevel="0" collapsed="false">
      <c r="D884" s="110"/>
    </row>
    <row r="885" customFormat="false" ht="12.75" hidden="false" customHeight="false" outlineLevel="0" collapsed="false">
      <c r="D885" s="110"/>
    </row>
    <row r="886" customFormat="false" ht="12.75" hidden="false" customHeight="false" outlineLevel="0" collapsed="false">
      <c r="D886" s="110"/>
    </row>
    <row r="887" customFormat="false" ht="12.75" hidden="false" customHeight="false" outlineLevel="0" collapsed="false">
      <c r="D887" s="110"/>
    </row>
    <row r="888" customFormat="false" ht="12.75" hidden="false" customHeight="false" outlineLevel="0" collapsed="false">
      <c r="D888" s="110"/>
    </row>
    <row r="889" customFormat="false" ht="12.75" hidden="false" customHeight="false" outlineLevel="0" collapsed="false">
      <c r="D889" s="110"/>
    </row>
    <row r="890" customFormat="false" ht="12.75" hidden="false" customHeight="false" outlineLevel="0" collapsed="false">
      <c r="D890" s="110"/>
    </row>
    <row r="891" customFormat="false" ht="12.75" hidden="false" customHeight="false" outlineLevel="0" collapsed="false">
      <c r="D891" s="110"/>
    </row>
    <row r="892" customFormat="false" ht="12.75" hidden="false" customHeight="false" outlineLevel="0" collapsed="false">
      <c r="D892" s="110"/>
    </row>
    <row r="893" customFormat="false" ht="12.75" hidden="false" customHeight="false" outlineLevel="0" collapsed="false">
      <c r="D893" s="110"/>
    </row>
    <row r="894" customFormat="false" ht="12.75" hidden="false" customHeight="false" outlineLevel="0" collapsed="false">
      <c r="D894" s="110"/>
    </row>
    <row r="895" customFormat="false" ht="12.75" hidden="false" customHeight="false" outlineLevel="0" collapsed="false">
      <c r="D895" s="110"/>
    </row>
    <row r="896" customFormat="false" ht="12.75" hidden="false" customHeight="false" outlineLevel="0" collapsed="false">
      <c r="D896" s="110"/>
    </row>
    <row r="897" customFormat="false" ht="12.75" hidden="false" customHeight="false" outlineLevel="0" collapsed="false">
      <c r="D897" s="110"/>
    </row>
    <row r="898" customFormat="false" ht="12.75" hidden="false" customHeight="false" outlineLevel="0" collapsed="false">
      <c r="D898" s="110"/>
    </row>
    <row r="899" customFormat="false" ht="12.75" hidden="false" customHeight="false" outlineLevel="0" collapsed="false">
      <c r="D899" s="110"/>
    </row>
    <row r="900" customFormat="false" ht="12.75" hidden="false" customHeight="false" outlineLevel="0" collapsed="false">
      <c r="D900" s="110"/>
    </row>
    <row r="901" customFormat="false" ht="12.75" hidden="false" customHeight="false" outlineLevel="0" collapsed="false">
      <c r="D901" s="110"/>
    </row>
    <row r="902" customFormat="false" ht="12.75" hidden="false" customHeight="false" outlineLevel="0" collapsed="false">
      <c r="D902" s="110"/>
    </row>
    <row r="903" customFormat="false" ht="12.75" hidden="false" customHeight="false" outlineLevel="0" collapsed="false">
      <c r="D903" s="110"/>
    </row>
    <row r="904" customFormat="false" ht="12.75" hidden="false" customHeight="false" outlineLevel="0" collapsed="false">
      <c r="D904" s="110"/>
    </row>
    <row r="905" customFormat="false" ht="12.75" hidden="false" customHeight="false" outlineLevel="0" collapsed="false">
      <c r="D905" s="110"/>
    </row>
    <row r="906" customFormat="false" ht="12.75" hidden="false" customHeight="false" outlineLevel="0" collapsed="false">
      <c r="D906" s="110"/>
    </row>
    <row r="907" customFormat="false" ht="12.75" hidden="false" customHeight="false" outlineLevel="0" collapsed="false">
      <c r="D907" s="110"/>
    </row>
    <row r="908" customFormat="false" ht="12.75" hidden="false" customHeight="false" outlineLevel="0" collapsed="false">
      <c r="D908" s="110"/>
    </row>
    <row r="909" customFormat="false" ht="12.75" hidden="false" customHeight="false" outlineLevel="0" collapsed="false">
      <c r="D909" s="110"/>
    </row>
    <row r="910" customFormat="false" ht="12.75" hidden="false" customHeight="false" outlineLevel="0" collapsed="false">
      <c r="D910" s="110"/>
    </row>
    <row r="911" customFormat="false" ht="12.75" hidden="false" customHeight="false" outlineLevel="0" collapsed="false">
      <c r="D911" s="110"/>
    </row>
    <row r="912" customFormat="false" ht="12.75" hidden="false" customHeight="false" outlineLevel="0" collapsed="false">
      <c r="D912" s="110"/>
    </row>
    <row r="913" customFormat="false" ht="12.75" hidden="false" customHeight="false" outlineLevel="0" collapsed="false">
      <c r="D913" s="110"/>
    </row>
    <row r="914" customFormat="false" ht="12.75" hidden="false" customHeight="false" outlineLevel="0" collapsed="false">
      <c r="D914" s="110"/>
    </row>
    <row r="915" customFormat="false" ht="12.75" hidden="false" customHeight="false" outlineLevel="0" collapsed="false">
      <c r="D915" s="110"/>
    </row>
    <row r="916" customFormat="false" ht="12.75" hidden="false" customHeight="false" outlineLevel="0" collapsed="false">
      <c r="D916" s="110"/>
    </row>
    <row r="917" customFormat="false" ht="12.75" hidden="false" customHeight="false" outlineLevel="0" collapsed="false">
      <c r="D917" s="110"/>
    </row>
    <row r="918" customFormat="false" ht="12.75" hidden="false" customHeight="false" outlineLevel="0" collapsed="false">
      <c r="D918" s="110"/>
    </row>
    <row r="919" customFormat="false" ht="12.75" hidden="false" customHeight="false" outlineLevel="0" collapsed="false">
      <c r="D919" s="110"/>
    </row>
    <row r="920" customFormat="false" ht="12.75" hidden="false" customHeight="false" outlineLevel="0" collapsed="false">
      <c r="D920" s="110"/>
    </row>
    <row r="921" customFormat="false" ht="12.75" hidden="false" customHeight="false" outlineLevel="0" collapsed="false">
      <c r="D921" s="110"/>
    </row>
    <row r="922" customFormat="false" ht="12.75" hidden="false" customHeight="false" outlineLevel="0" collapsed="false">
      <c r="D922" s="110"/>
    </row>
    <row r="923" customFormat="false" ht="12.75" hidden="false" customHeight="false" outlineLevel="0" collapsed="false">
      <c r="D923" s="110"/>
    </row>
    <row r="924" customFormat="false" ht="12.75" hidden="false" customHeight="false" outlineLevel="0" collapsed="false">
      <c r="D924" s="110"/>
    </row>
    <row r="925" customFormat="false" ht="12.75" hidden="false" customHeight="false" outlineLevel="0" collapsed="false">
      <c r="D925" s="110"/>
    </row>
    <row r="926" customFormat="false" ht="12.75" hidden="false" customHeight="false" outlineLevel="0" collapsed="false">
      <c r="D926" s="110"/>
    </row>
    <row r="927" customFormat="false" ht="12.75" hidden="false" customHeight="false" outlineLevel="0" collapsed="false">
      <c r="D927" s="110"/>
    </row>
    <row r="928" customFormat="false" ht="12.75" hidden="false" customHeight="false" outlineLevel="0" collapsed="false">
      <c r="D928" s="110"/>
    </row>
    <row r="929" customFormat="false" ht="12.75" hidden="false" customHeight="false" outlineLevel="0" collapsed="false">
      <c r="D929" s="110"/>
    </row>
    <row r="930" customFormat="false" ht="12.75" hidden="false" customHeight="false" outlineLevel="0" collapsed="false">
      <c r="D930" s="110"/>
    </row>
    <row r="931" customFormat="false" ht="12.75" hidden="false" customHeight="false" outlineLevel="0" collapsed="false">
      <c r="D931" s="110"/>
    </row>
    <row r="932" customFormat="false" ht="12.75" hidden="false" customHeight="false" outlineLevel="0" collapsed="false">
      <c r="D932" s="110"/>
    </row>
    <row r="933" customFormat="false" ht="12.75" hidden="false" customHeight="false" outlineLevel="0" collapsed="false">
      <c r="D933" s="110"/>
    </row>
    <row r="934" customFormat="false" ht="12.75" hidden="false" customHeight="false" outlineLevel="0" collapsed="false">
      <c r="D934" s="110"/>
    </row>
    <row r="935" customFormat="false" ht="12.75" hidden="false" customHeight="false" outlineLevel="0" collapsed="false">
      <c r="D935" s="110"/>
    </row>
    <row r="936" customFormat="false" ht="12.75" hidden="false" customHeight="false" outlineLevel="0" collapsed="false">
      <c r="D936" s="110"/>
    </row>
    <row r="937" customFormat="false" ht="12.75" hidden="false" customHeight="false" outlineLevel="0" collapsed="false">
      <c r="D937" s="110"/>
    </row>
    <row r="938" customFormat="false" ht="12.75" hidden="false" customHeight="false" outlineLevel="0" collapsed="false">
      <c r="D938" s="110"/>
    </row>
    <row r="939" customFormat="false" ht="12.75" hidden="false" customHeight="false" outlineLevel="0" collapsed="false">
      <c r="D939" s="110"/>
    </row>
    <row r="940" customFormat="false" ht="12.75" hidden="false" customHeight="false" outlineLevel="0" collapsed="false">
      <c r="D940" s="110"/>
    </row>
    <row r="941" customFormat="false" ht="12.75" hidden="false" customHeight="false" outlineLevel="0" collapsed="false">
      <c r="D941" s="110"/>
    </row>
    <row r="942" customFormat="false" ht="12.75" hidden="false" customHeight="false" outlineLevel="0" collapsed="false">
      <c r="D942" s="110"/>
    </row>
    <row r="943" customFormat="false" ht="12.75" hidden="false" customHeight="false" outlineLevel="0" collapsed="false">
      <c r="D943" s="110"/>
    </row>
    <row r="944" customFormat="false" ht="12.75" hidden="false" customHeight="false" outlineLevel="0" collapsed="false">
      <c r="D944" s="110"/>
    </row>
    <row r="945" customFormat="false" ht="12.75" hidden="false" customHeight="false" outlineLevel="0" collapsed="false">
      <c r="D945" s="110"/>
    </row>
    <row r="946" customFormat="false" ht="12.75" hidden="false" customHeight="false" outlineLevel="0" collapsed="false">
      <c r="D946" s="110"/>
    </row>
    <row r="947" customFormat="false" ht="12.75" hidden="false" customHeight="false" outlineLevel="0" collapsed="false">
      <c r="D947" s="110"/>
    </row>
    <row r="948" customFormat="false" ht="12.75" hidden="false" customHeight="false" outlineLevel="0" collapsed="false">
      <c r="D948" s="110"/>
    </row>
    <row r="949" customFormat="false" ht="12.75" hidden="false" customHeight="false" outlineLevel="0" collapsed="false">
      <c r="D949" s="110"/>
    </row>
    <row r="950" customFormat="false" ht="12.75" hidden="false" customHeight="false" outlineLevel="0" collapsed="false">
      <c r="D950" s="110"/>
    </row>
    <row r="951" customFormat="false" ht="12.75" hidden="false" customHeight="false" outlineLevel="0" collapsed="false">
      <c r="D951" s="110"/>
    </row>
    <row r="952" customFormat="false" ht="12.75" hidden="false" customHeight="false" outlineLevel="0" collapsed="false">
      <c r="D952" s="110"/>
    </row>
    <row r="953" customFormat="false" ht="12.75" hidden="false" customHeight="false" outlineLevel="0" collapsed="false">
      <c r="D953" s="110"/>
    </row>
    <row r="954" customFormat="false" ht="12.75" hidden="false" customHeight="false" outlineLevel="0" collapsed="false">
      <c r="D954" s="110"/>
    </row>
    <row r="955" customFormat="false" ht="12.75" hidden="false" customHeight="false" outlineLevel="0" collapsed="false">
      <c r="D955" s="110"/>
    </row>
    <row r="956" customFormat="false" ht="12.75" hidden="false" customHeight="false" outlineLevel="0" collapsed="false">
      <c r="D956" s="110"/>
    </row>
    <row r="957" customFormat="false" ht="12.75" hidden="false" customHeight="false" outlineLevel="0" collapsed="false">
      <c r="D957" s="110"/>
    </row>
    <row r="958" customFormat="false" ht="12.75" hidden="false" customHeight="false" outlineLevel="0" collapsed="false">
      <c r="D958" s="110"/>
    </row>
    <row r="959" customFormat="false" ht="12.75" hidden="false" customHeight="false" outlineLevel="0" collapsed="false">
      <c r="D959" s="110"/>
    </row>
    <row r="960" customFormat="false" ht="12.75" hidden="false" customHeight="false" outlineLevel="0" collapsed="false">
      <c r="D960" s="110"/>
    </row>
    <row r="961" customFormat="false" ht="12.75" hidden="false" customHeight="false" outlineLevel="0" collapsed="false">
      <c r="D961" s="110"/>
    </row>
    <row r="962" customFormat="false" ht="12.75" hidden="false" customHeight="false" outlineLevel="0" collapsed="false">
      <c r="D962" s="110"/>
    </row>
    <row r="963" customFormat="false" ht="12.75" hidden="false" customHeight="false" outlineLevel="0" collapsed="false">
      <c r="D963" s="110"/>
    </row>
    <row r="964" customFormat="false" ht="12.75" hidden="false" customHeight="false" outlineLevel="0" collapsed="false">
      <c r="D964" s="110"/>
    </row>
    <row r="965" customFormat="false" ht="12.75" hidden="false" customHeight="false" outlineLevel="0" collapsed="false">
      <c r="D965" s="110"/>
    </row>
    <row r="966" customFormat="false" ht="12.75" hidden="false" customHeight="false" outlineLevel="0" collapsed="false">
      <c r="D966" s="110"/>
    </row>
    <row r="967" customFormat="false" ht="12.75" hidden="false" customHeight="false" outlineLevel="0" collapsed="false">
      <c r="D967" s="110"/>
    </row>
    <row r="968" customFormat="false" ht="12.75" hidden="false" customHeight="false" outlineLevel="0" collapsed="false">
      <c r="D968" s="110"/>
    </row>
    <row r="969" customFormat="false" ht="12.75" hidden="false" customHeight="false" outlineLevel="0" collapsed="false">
      <c r="D969" s="110"/>
    </row>
    <row r="970" customFormat="false" ht="12.75" hidden="false" customHeight="false" outlineLevel="0" collapsed="false">
      <c r="D970" s="110"/>
    </row>
    <row r="971" customFormat="false" ht="12.75" hidden="false" customHeight="false" outlineLevel="0" collapsed="false">
      <c r="D971" s="110"/>
    </row>
    <row r="972" customFormat="false" ht="12.75" hidden="false" customHeight="false" outlineLevel="0" collapsed="false">
      <c r="D972" s="110"/>
    </row>
    <row r="973" customFormat="false" ht="12.75" hidden="false" customHeight="false" outlineLevel="0" collapsed="false">
      <c r="D973" s="110"/>
    </row>
    <row r="974" customFormat="false" ht="12.75" hidden="false" customHeight="false" outlineLevel="0" collapsed="false">
      <c r="D974" s="110"/>
    </row>
    <row r="975" customFormat="false" ht="12.75" hidden="false" customHeight="false" outlineLevel="0" collapsed="false">
      <c r="D975" s="110"/>
    </row>
    <row r="976" customFormat="false" ht="12.75" hidden="false" customHeight="false" outlineLevel="0" collapsed="false">
      <c r="D976" s="110"/>
    </row>
    <row r="977" customFormat="false" ht="12.75" hidden="false" customHeight="false" outlineLevel="0" collapsed="false">
      <c r="D977" s="110"/>
    </row>
    <row r="978" customFormat="false" ht="12.75" hidden="false" customHeight="false" outlineLevel="0" collapsed="false">
      <c r="D978" s="110"/>
    </row>
    <row r="979" customFormat="false" ht="12.75" hidden="false" customHeight="false" outlineLevel="0" collapsed="false">
      <c r="D979" s="110"/>
    </row>
    <row r="980" customFormat="false" ht="12.75" hidden="false" customHeight="false" outlineLevel="0" collapsed="false">
      <c r="D980" s="110"/>
    </row>
    <row r="981" customFormat="false" ht="12.75" hidden="false" customHeight="false" outlineLevel="0" collapsed="false">
      <c r="D981" s="110"/>
    </row>
    <row r="982" customFormat="false" ht="12.75" hidden="false" customHeight="false" outlineLevel="0" collapsed="false">
      <c r="D982" s="110"/>
    </row>
    <row r="983" customFormat="false" ht="12.75" hidden="false" customHeight="false" outlineLevel="0" collapsed="false">
      <c r="D983" s="110"/>
    </row>
    <row r="984" customFormat="false" ht="12.75" hidden="false" customHeight="false" outlineLevel="0" collapsed="false">
      <c r="D984" s="110"/>
    </row>
    <row r="985" customFormat="false" ht="12.75" hidden="false" customHeight="false" outlineLevel="0" collapsed="false">
      <c r="D985" s="110"/>
    </row>
    <row r="986" customFormat="false" ht="12.75" hidden="false" customHeight="false" outlineLevel="0" collapsed="false">
      <c r="D986" s="110"/>
    </row>
    <row r="987" customFormat="false" ht="12.75" hidden="false" customHeight="false" outlineLevel="0" collapsed="false">
      <c r="D987" s="110"/>
    </row>
    <row r="988" customFormat="false" ht="12.75" hidden="false" customHeight="false" outlineLevel="0" collapsed="false">
      <c r="D988" s="110"/>
    </row>
    <row r="989" customFormat="false" ht="12.75" hidden="false" customHeight="false" outlineLevel="0" collapsed="false">
      <c r="D989" s="110"/>
    </row>
    <row r="990" customFormat="false" ht="12.75" hidden="false" customHeight="false" outlineLevel="0" collapsed="false">
      <c r="D990" s="110"/>
    </row>
    <row r="991" customFormat="false" ht="12.75" hidden="false" customHeight="false" outlineLevel="0" collapsed="false">
      <c r="D991" s="110"/>
    </row>
    <row r="992" customFormat="false" ht="12.75" hidden="false" customHeight="false" outlineLevel="0" collapsed="false">
      <c r="D992" s="110"/>
    </row>
    <row r="993" customFormat="false" ht="12.75" hidden="false" customHeight="false" outlineLevel="0" collapsed="false">
      <c r="D993" s="110"/>
    </row>
    <row r="994" customFormat="false" ht="12.75" hidden="false" customHeight="false" outlineLevel="0" collapsed="false">
      <c r="D994" s="110"/>
    </row>
    <row r="995" customFormat="false" ht="12.75" hidden="false" customHeight="false" outlineLevel="0" collapsed="false">
      <c r="D995" s="110"/>
    </row>
    <row r="996" customFormat="false" ht="12.75" hidden="false" customHeight="false" outlineLevel="0" collapsed="false">
      <c r="D996" s="110"/>
    </row>
    <row r="997" customFormat="false" ht="12.75" hidden="false" customHeight="false" outlineLevel="0" collapsed="false">
      <c r="D997" s="110"/>
    </row>
    <row r="998" customFormat="false" ht="12.75" hidden="false" customHeight="false" outlineLevel="0" collapsed="false">
      <c r="D998" s="110"/>
    </row>
    <row r="999" customFormat="false" ht="12.75" hidden="false" customHeight="false" outlineLevel="0" collapsed="false">
      <c r="D999" s="110"/>
    </row>
    <row r="1000" customFormat="false" ht="12.75" hidden="false" customHeight="false" outlineLevel="0" collapsed="false">
      <c r="D1000" s="110"/>
    </row>
    <row r="1001" customFormat="false" ht="12.75" hidden="false" customHeight="false" outlineLevel="0" collapsed="false">
      <c r="D1001" s="110"/>
    </row>
    <row r="1002" customFormat="false" ht="12.75" hidden="false" customHeight="false" outlineLevel="0" collapsed="false">
      <c r="D1002" s="110"/>
    </row>
    <row r="1003" customFormat="false" ht="12.75" hidden="false" customHeight="false" outlineLevel="0" collapsed="false">
      <c r="D1003" s="110"/>
    </row>
    <row r="1004" customFormat="false" ht="12.75" hidden="false" customHeight="false" outlineLevel="0" collapsed="false">
      <c r="D1004" s="110"/>
    </row>
    <row r="1005" customFormat="false" ht="12.75" hidden="false" customHeight="false" outlineLevel="0" collapsed="false">
      <c r="D1005" s="110"/>
    </row>
    <row r="1006" customFormat="false" ht="12.75" hidden="false" customHeight="false" outlineLevel="0" collapsed="false">
      <c r="D1006" s="110"/>
    </row>
    <row r="1007" customFormat="false" ht="12.75" hidden="false" customHeight="false" outlineLevel="0" collapsed="false">
      <c r="D1007" s="110"/>
    </row>
    <row r="1008" customFormat="false" ht="12.75" hidden="false" customHeight="false" outlineLevel="0" collapsed="false">
      <c r="D1008" s="110"/>
    </row>
    <row r="1009" customFormat="false" ht="12.75" hidden="false" customHeight="false" outlineLevel="0" collapsed="false">
      <c r="D1009" s="110"/>
    </row>
    <row r="1010" customFormat="false" ht="12.75" hidden="false" customHeight="false" outlineLevel="0" collapsed="false">
      <c r="D1010" s="110"/>
    </row>
    <row r="1011" customFormat="false" ht="12.75" hidden="false" customHeight="false" outlineLevel="0" collapsed="false">
      <c r="D1011" s="110"/>
    </row>
    <row r="1012" customFormat="false" ht="12.75" hidden="false" customHeight="false" outlineLevel="0" collapsed="false">
      <c r="D1012" s="110"/>
    </row>
    <row r="1013" customFormat="false" ht="12.75" hidden="false" customHeight="false" outlineLevel="0" collapsed="false">
      <c r="D1013" s="110"/>
    </row>
    <row r="1014" customFormat="false" ht="12.75" hidden="false" customHeight="false" outlineLevel="0" collapsed="false">
      <c r="D1014" s="110"/>
    </row>
    <row r="1015" customFormat="false" ht="12.75" hidden="false" customHeight="false" outlineLevel="0" collapsed="false">
      <c r="D1015" s="110"/>
    </row>
    <row r="1016" customFormat="false" ht="12.75" hidden="false" customHeight="false" outlineLevel="0" collapsed="false">
      <c r="D1016" s="110"/>
    </row>
    <row r="1017" customFormat="false" ht="12.75" hidden="false" customHeight="false" outlineLevel="0" collapsed="false">
      <c r="D1017" s="110"/>
    </row>
    <row r="1018" customFormat="false" ht="12.75" hidden="false" customHeight="false" outlineLevel="0" collapsed="false">
      <c r="D1018" s="110"/>
    </row>
    <row r="1019" customFormat="false" ht="12.75" hidden="false" customHeight="false" outlineLevel="0" collapsed="false">
      <c r="D1019" s="110"/>
    </row>
    <row r="1020" customFormat="false" ht="12.75" hidden="false" customHeight="false" outlineLevel="0" collapsed="false">
      <c r="D1020" s="110"/>
    </row>
    <row r="1021" customFormat="false" ht="12.75" hidden="false" customHeight="false" outlineLevel="0" collapsed="false">
      <c r="D1021" s="110"/>
    </row>
    <row r="1022" customFormat="false" ht="12.75" hidden="false" customHeight="false" outlineLevel="0" collapsed="false">
      <c r="D1022" s="110"/>
    </row>
    <row r="1023" customFormat="false" ht="12.75" hidden="false" customHeight="false" outlineLevel="0" collapsed="false">
      <c r="D1023" s="110"/>
    </row>
    <row r="1024" customFormat="false" ht="12.75" hidden="false" customHeight="false" outlineLevel="0" collapsed="false">
      <c r="D1024" s="110"/>
    </row>
    <row r="1025" customFormat="false" ht="12.75" hidden="false" customHeight="false" outlineLevel="0" collapsed="false">
      <c r="D1025" s="110"/>
    </row>
    <row r="1026" customFormat="false" ht="12.75" hidden="false" customHeight="false" outlineLevel="0" collapsed="false">
      <c r="D1026" s="110"/>
    </row>
    <row r="1027" customFormat="false" ht="12.75" hidden="false" customHeight="false" outlineLevel="0" collapsed="false">
      <c r="D1027" s="110"/>
    </row>
    <row r="1028" customFormat="false" ht="12.75" hidden="false" customHeight="false" outlineLevel="0" collapsed="false">
      <c r="D1028" s="110"/>
    </row>
    <row r="1029" customFormat="false" ht="12.75" hidden="false" customHeight="false" outlineLevel="0" collapsed="false">
      <c r="D1029" s="110"/>
    </row>
    <row r="1030" customFormat="false" ht="12.75" hidden="false" customHeight="false" outlineLevel="0" collapsed="false">
      <c r="D1030" s="110"/>
    </row>
    <row r="1031" customFormat="false" ht="12.75" hidden="false" customHeight="false" outlineLevel="0" collapsed="false">
      <c r="D1031" s="110"/>
    </row>
    <row r="1032" customFormat="false" ht="12.75" hidden="false" customHeight="false" outlineLevel="0" collapsed="false">
      <c r="D1032" s="110"/>
    </row>
    <row r="1033" customFormat="false" ht="12.75" hidden="false" customHeight="false" outlineLevel="0" collapsed="false">
      <c r="D1033" s="110"/>
    </row>
    <row r="1034" customFormat="false" ht="12.75" hidden="false" customHeight="false" outlineLevel="0" collapsed="false">
      <c r="D1034" s="110"/>
    </row>
    <row r="1035" customFormat="false" ht="12.75" hidden="false" customHeight="false" outlineLevel="0" collapsed="false">
      <c r="D1035" s="110"/>
    </row>
    <row r="1036" customFormat="false" ht="12.75" hidden="false" customHeight="false" outlineLevel="0" collapsed="false">
      <c r="D1036" s="110"/>
    </row>
    <row r="1037" customFormat="false" ht="12.75" hidden="false" customHeight="false" outlineLevel="0" collapsed="false">
      <c r="D1037" s="110"/>
    </row>
    <row r="1038" customFormat="false" ht="12.75" hidden="false" customHeight="false" outlineLevel="0" collapsed="false">
      <c r="D1038" s="110"/>
    </row>
    <row r="1039" customFormat="false" ht="12.75" hidden="false" customHeight="false" outlineLevel="0" collapsed="false">
      <c r="D1039" s="110"/>
    </row>
    <row r="1040" customFormat="false" ht="12.75" hidden="false" customHeight="false" outlineLevel="0" collapsed="false">
      <c r="D1040" s="110"/>
    </row>
    <row r="1041" customFormat="false" ht="12.75" hidden="false" customHeight="false" outlineLevel="0" collapsed="false">
      <c r="D1041" s="110"/>
    </row>
    <row r="1042" customFormat="false" ht="12.75" hidden="false" customHeight="false" outlineLevel="0" collapsed="false">
      <c r="D1042" s="110"/>
    </row>
    <row r="1043" customFormat="false" ht="12.75" hidden="false" customHeight="false" outlineLevel="0" collapsed="false">
      <c r="D1043" s="110"/>
    </row>
    <row r="1044" customFormat="false" ht="12.75" hidden="false" customHeight="false" outlineLevel="0" collapsed="false">
      <c r="D1044" s="110"/>
    </row>
    <row r="1045" customFormat="false" ht="12.75" hidden="false" customHeight="false" outlineLevel="0" collapsed="false">
      <c r="D1045" s="110"/>
    </row>
    <row r="1046" customFormat="false" ht="12.75" hidden="false" customHeight="false" outlineLevel="0" collapsed="false">
      <c r="D1046" s="110"/>
    </row>
    <row r="1047" customFormat="false" ht="12.75" hidden="false" customHeight="false" outlineLevel="0" collapsed="false">
      <c r="D1047" s="110"/>
    </row>
    <row r="1048" customFormat="false" ht="12.75" hidden="false" customHeight="false" outlineLevel="0" collapsed="false">
      <c r="D1048" s="110"/>
    </row>
    <row r="1049" customFormat="false" ht="12.75" hidden="false" customHeight="false" outlineLevel="0" collapsed="false">
      <c r="D1049" s="110"/>
    </row>
    <row r="1050" customFormat="false" ht="12.75" hidden="false" customHeight="false" outlineLevel="0" collapsed="false">
      <c r="D1050" s="110"/>
    </row>
    <row r="1051" customFormat="false" ht="12.75" hidden="false" customHeight="false" outlineLevel="0" collapsed="false">
      <c r="D1051" s="110"/>
    </row>
    <row r="1052" customFormat="false" ht="12.75" hidden="false" customHeight="false" outlineLevel="0" collapsed="false">
      <c r="D1052" s="110"/>
    </row>
    <row r="1053" customFormat="false" ht="12.75" hidden="false" customHeight="false" outlineLevel="0" collapsed="false">
      <c r="D1053" s="110"/>
    </row>
    <row r="1054" customFormat="false" ht="12.75" hidden="false" customHeight="false" outlineLevel="0" collapsed="false">
      <c r="D1054" s="110"/>
    </row>
    <row r="1055" customFormat="false" ht="12.75" hidden="false" customHeight="false" outlineLevel="0" collapsed="false">
      <c r="D1055" s="110"/>
    </row>
    <row r="1056" customFormat="false" ht="12.75" hidden="false" customHeight="false" outlineLevel="0" collapsed="false">
      <c r="D1056" s="110"/>
    </row>
    <row r="1057" customFormat="false" ht="12.75" hidden="false" customHeight="false" outlineLevel="0" collapsed="false">
      <c r="D1057" s="110"/>
    </row>
    <row r="1058" customFormat="false" ht="12.75" hidden="false" customHeight="false" outlineLevel="0" collapsed="false">
      <c r="D1058" s="110"/>
    </row>
    <row r="1059" customFormat="false" ht="12.75" hidden="false" customHeight="false" outlineLevel="0" collapsed="false">
      <c r="D1059" s="110"/>
    </row>
    <row r="1060" customFormat="false" ht="12.75" hidden="false" customHeight="false" outlineLevel="0" collapsed="false">
      <c r="D1060" s="110"/>
    </row>
    <row r="1061" customFormat="false" ht="12.75" hidden="false" customHeight="false" outlineLevel="0" collapsed="false">
      <c r="D1061" s="110"/>
    </row>
    <row r="1062" customFormat="false" ht="12.75" hidden="false" customHeight="false" outlineLevel="0" collapsed="false">
      <c r="D1062" s="110"/>
    </row>
    <row r="1063" customFormat="false" ht="12.75" hidden="false" customHeight="false" outlineLevel="0" collapsed="false">
      <c r="D1063" s="110"/>
    </row>
    <row r="1064" customFormat="false" ht="12.75" hidden="false" customHeight="false" outlineLevel="0" collapsed="false">
      <c r="D1064" s="110"/>
    </row>
    <row r="1065" customFormat="false" ht="12.75" hidden="false" customHeight="false" outlineLevel="0" collapsed="false">
      <c r="D1065" s="110"/>
    </row>
    <row r="1066" customFormat="false" ht="12.75" hidden="false" customHeight="false" outlineLevel="0" collapsed="false">
      <c r="D1066" s="110"/>
    </row>
    <row r="1067" customFormat="false" ht="12.75" hidden="false" customHeight="false" outlineLevel="0" collapsed="false">
      <c r="D1067" s="110"/>
    </row>
    <row r="1068" customFormat="false" ht="12.75" hidden="false" customHeight="false" outlineLevel="0" collapsed="false">
      <c r="D1068" s="110"/>
    </row>
    <row r="1069" customFormat="false" ht="12.75" hidden="false" customHeight="false" outlineLevel="0" collapsed="false">
      <c r="D1069" s="110"/>
    </row>
    <row r="1070" customFormat="false" ht="12.75" hidden="false" customHeight="false" outlineLevel="0" collapsed="false">
      <c r="D1070" s="110"/>
    </row>
    <row r="1071" customFormat="false" ht="12.75" hidden="false" customHeight="false" outlineLevel="0" collapsed="false">
      <c r="D1071" s="110"/>
    </row>
    <row r="1072" customFormat="false" ht="12.75" hidden="false" customHeight="false" outlineLevel="0" collapsed="false">
      <c r="D1072" s="110"/>
    </row>
    <row r="1073" customFormat="false" ht="12.75" hidden="false" customHeight="false" outlineLevel="0" collapsed="false">
      <c r="D1073" s="110"/>
    </row>
    <row r="1074" customFormat="false" ht="12.75" hidden="false" customHeight="false" outlineLevel="0" collapsed="false">
      <c r="D1074" s="110"/>
    </row>
    <row r="1075" customFormat="false" ht="12.75" hidden="false" customHeight="false" outlineLevel="0" collapsed="false">
      <c r="D1075" s="110"/>
    </row>
    <row r="1076" customFormat="false" ht="12.75" hidden="false" customHeight="false" outlineLevel="0" collapsed="false">
      <c r="D1076" s="110"/>
    </row>
    <row r="1077" customFormat="false" ht="12.75" hidden="false" customHeight="false" outlineLevel="0" collapsed="false">
      <c r="D1077" s="110"/>
    </row>
    <row r="1078" customFormat="false" ht="12.75" hidden="false" customHeight="false" outlineLevel="0" collapsed="false">
      <c r="D1078" s="110"/>
    </row>
    <row r="1079" customFormat="false" ht="12.75" hidden="false" customHeight="false" outlineLevel="0" collapsed="false">
      <c r="D1079" s="110"/>
    </row>
    <row r="1080" customFormat="false" ht="12.75" hidden="false" customHeight="false" outlineLevel="0" collapsed="false">
      <c r="D1080" s="110"/>
    </row>
    <row r="1081" customFormat="false" ht="12.75" hidden="false" customHeight="false" outlineLevel="0" collapsed="false">
      <c r="D1081" s="110"/>
    </row>
    <row r="1082" customFormat="false" ht="12.75" hidden="false" customHeight="false" outlineLevel="0" collapsed="false">
      <c r="D1082" s="110"/>
    </row>
    <row r="1083" customFormat="false" ht="12.75" hidden="false" customHeight="false" outlineLevel="0" collapsed="false">
      <c r="D1083" s="110"/>
    </row>
    <row r="1084" customFormat="false" ht="12.75" hidden="false" customHeight="false" outlineLevel="0" collapsed="false">
      <c r="D1084" s="110"/>
    </row>
    <row r="1085" customFormat="false" ht="12.75" hidden="false" customHeight="false" outlineLevel="0" collapsed="false">
      <c r="D1085" s="110"/>
    </row>
    <row r="1086" customFormat="false" ht="12.75" hidden="false" customHeight="false" outlineLevel="0" collapsed="false">
      <c r="D1086" s="110"/>
    </row>
    <row r="1087" customFormat="false" ht="12.75" hidden="false" customHeight="false" outlineLevel="0" collapsed="false">
      <c r="D1087" s="110"/>
    </row>
    <row r="1088" customFormat="false" ht="12.75" hidden="false" customHeight="false" outlineLevel="0" collapsed="false">
      <c r="D1088" s="110"/>
    </row>
    <row r="1089" customFormat="false" ht="12.75" hidden="false" customHeight="false" outlineLevel="0" collapsed="false">
      <c r="D1089" s="110"/>
    </row>
    <row r="1090" customFormat="false" ht="12.75" hidden="false" customHeight="false" outlineLevel="0" collapsed="false">
      <c r="D1090" s="110"/>
    </row>
    <row r="1091" customFormat="false" ht="12.75" hidden="false" customHeight="false" outlineLevel="0" collapsed="false">
      <c r="D1091" s="110"/>
    </row>
    <row r="1092" customFormat="false" ht="12.75" hidden="false" customHeight="false" outlineLevel="0" collapsed="false">
      <c r="D1092" s="110"/>
    </row>
    <row r="1093" customFormat="false" ht="12.75" hidden="false" customHeight="false" outlineLevel="0" collapsed="false">
      <c r="D1093" s="110"/>
    </row>
    <row r="1094" customFormat="false" ht="12.75" hidden="false" customHeight="false" outlineLevel="0" collapsed="false">
      <c r="D1094" s="110"/>
    </row>
    <row r="1095" customFormat="false" ht="12.75" hidden="false" customHeight="false" outlineLevel="0" collapsed="false">
      <c r="D1095" s="110"/>
    </row>
    <row r="1096" customFormat="false" ht="12.75" hidden="false" customHeight="false" outlineLevel="0" collapsed="false">
      <c r="D1096" s="110"/>
    </row>
    <row r="1097" customFormat="false" ht="12.75" hidden="false" customHeight="false" outlineLevel="0" collapsed="false">
      <c r="D1097" s="110"/>
    </row>
    <row r="1098" customFormat="false" ht="12.75" hidden="false" customHeight="false" outlineLevel="0" collapsed="false">
      <c r="D1098" s="110"/>
    </row>
    <row r="1099" customFormat="false" ht="12.75" hidden="false" customHeight="false" outlineLevel="0" collapsed="false">
      <c r="D1099" s="110"/>
    </row>
    <row r="1100" customFormat="false" ht="12.75" hidden="false" customHeight="false" outlineLevel="0" collapsed="false">
      <c r="D1100" s="110"/>
    </row>
    <row r="1101" customFormat="false" ht="12.75" hidden="false" customHeight="false" outlineLevel="0" collapsed="false">
      <c r="D1101" s="110"/>
    </row>
    <row r="1102" customFormat="false" ht="12.75" hidden="false" customHeight="false" outlineLevel="0" collapsed="false">
      <c r="D1102" s="110"/>
    </row>
    <row r="1103" customFormat="false" ht="12.75" hidden="false" customHeight="false" outlineLevel="0" collapsed="false">
      <c r="D1103" s="110"/>
    </row>
    <row r="1104" customFormat="false" ht="12.75" hidden="false" customHeight="false" outlineLevel="0" collapsed="false">
      <c r="D1104" s="110"/>
    </row>
    <row r="1105" customFormat="false" ht="12.75" hidden="false" customHeight="false" outlineLevel="0" collapsed="false">
      <c r="D1105" s="110"/>
    </row>
    <row r="1106" customFormat="false" ht="12.75" hidden="false" customHeight="false" outlineLevel="0" collapsed="false">
      <c r="D1106" s="110"/>
    </row>
    <row r="1107" customFormat="false" ht="12.75" hidden="false" customHeight="false" outlineLevel="0" collapsed="false">
      <c r="D1107" s="110"/>
    </row>
    <row r="1108" customFormat="false" ht="12.75" hidden="false" customHeight="false" outlineLevel="0" collapsed="false">
      <c r="D1108" s="110"/>
    </row>
    <row r="1109" customFormat="false" ht="12.75" hidden="false" customHeight="false" outlineLevel="0" collapsed="false">
      <c r="D1109" s="110"/>
    </row>
    <row r="1110" customFormat="false" ht="12.75" hidden="false" customHeight="false" outlineLevel="0" collapsed="false">
      <c r="D1110" s="110"/>
    </row>
    <row r="1111" customFormat="false" ht="12.75" hidden="false" customHeight="false" outlineLevel="0" collapsed="false">
      <c r="D1111" s="110"/>
    </row>
    <row r="1112" customFormat="false" ht="12.75" hidden="false" customHeight="false" outlineLevel="0" collapsed="false">
      <c r="D1112" s="110"/>
    </row>
    <row r="1113" customFormat="false" ht="12.75" hidden="false" customHeight="false" outlineLevel="0" collapsed="false">
      <c r="D1113" s="110"/>
    </row>
    <row r="1114" customFormat="false" ht="12.75" hidden="false" customHeight="false" outlineLevel="0" collapsed="false">
      <c r="D1114" s="110"/>
    </row>
    <row r="1115" customFormat="false" ht="12.75" hidden="false" customHeight="false" outlineLevel="0" collapsed="false">
      <c r="D1115" s="110"/>
    </row>
    <row r="1116" customFormat="false" ht="12.75" hidden="false" customHeight="false" outlineLevel="0" collapsed="false">
      <c r="D1116" s="110"/>
    </row>
    <row r="1117" customFormat="false" ht="12.75" hidden="false" customHeight="false" outlineLevel="0" collapsed="false">
      <c r="D1117" s="110"/>
    </row>
    <row r="1118" customFormat="false" ht="12.75" hidden="false" customHeight="false" outlineLevel="0" collapsed="false">
      <c r="D1118" s="110"/>
    </row>
    <row r="1119" customFormat="false" ht="12.75" hidden="false" customHeight="false" outlineLevel="0" collapsed="false">
      <c r="D1119" s="110"/>
    </row>
    <row r="1120" customFormat="false" ht="12.75" hidden="false" customHeight="false" outlineLevel="0" collapsed="false">
      <c r="D1120" s="110"/>
    </row>
    <row r="1121" customFormat="false" ht="12.75" hidden="false" customHeight="false" outlineLevel="0" collapsed="false">
      <c r="D1121" s="110"/>
    </row>
    <row r="1122" customFormat="false" ht="12.75" hidden="false" customHeight="false" outlineLevel="0" collapsed="false">
      <c r="D1122" s="110"/>
    </row>
    <row r="1123" customFormat="false" ht="12.75" hidden="false" customHeight="false" outlineLevel="0" collapsed="false">
      <c r="D1123" s="110"/>
    </row>
    <row r="1124" customFormat="false" ht="12.75" hidden="false" customHeight="false" outlineLevel="0" collapsed="false">
      <c r="D1124" s="110"/>
    </row>
    <row r="1125" customFormat="false" ht="12.75" hidden="false" customHeight="false" outlineLevel="0" collapsed="false">
      <c r="D1125" s="110"/>
    </row>
    <row r="1126" customFormat="false" ht="12.75" hidden="false" customHeight="false" outlineLevel="0" collapsed="false">
      <c r="D1126" s="110"/>
    </row>
    <row r="1127" customFormat="false" ht="12.75" hidden="false" customHeight="false" outlineLevel="0" collapsed="false">
      <c r="D1127" s="110"/>
    </row>
    <row r="1128" customFormat="false" ht="12.75" hidden="false" customHeight="false" outlineLevel="0" collapsed="false">
      <c r="D1128" s="110"/>
    </row>
    <row r="1129" customFormat="false" ht="12.75" hidden="false" customHeight="false" outlineLevel="0" collapsed="false">
      <c r="D1129" s="110"/>
    </row>
  </sheetData>
  <sheetProtection algorithmName="SHA-512" hashValue="1MAVSHRtyDUT1pvL81q+HK4C+Dw3Qn0yCpSSIk/PoU1gaxhu22esR9vz3+VEkmsJ/A3s/8F63uC0LoHZ9WC7XQ==" saltValue="xcKbmQYg8BRFVeiVO24jow==" spinCount="100000" sheet="true"/>
  <mergeCells count="29">
    <mergeCell ref="A1:G1"/>
    <mergeCell ref="C2:G2"/>
    <mergeCell ref="C3:G3"/>
    <mergeCell ref="C4:G4"/>
    <mergeCell ref="C10:G10"/>
    <mergeCell ref="C11:G11"/>
    <mergeCell ref="C12:G12"/>
    <mergeCell ref="C14:G14"/>
    <mergeCell ref="C15:G15"/>
    <mergeCell ref="C23:G23"/>
    <mergeCell ref="C24:G24"/>
    <mergeCell ref="C31:G31"/>
    <mergeCell ref="C32:G32"/>
    <mergeCell ref="C39:G39"/>
    <mergeCell ref="C40:G40"/>
    <mergeCell ref="C47:G47"/>
    <mergeCell ref="C48:G48"/>
    <mergeCell ref="C58:G58"/>
    <mergeCell ref="C61:G61"/>
    <mergeCell ref="C62:G62"/>
    <mergeCell ref="C67:G67"/>
    <mergeCell ref="C77:G77"/>
    <mergeCell ref="C81:G81"/>
    <mergeCell ref="C82:G82"/>
    <mergeCell ref="C84:G84"/>
    <mergeCell ref="C96:G96"/>
    <mergeCell ref="C118:G118"/>
    <mergeCell ref="C124:G124"/>
    <mergeCell ref="C126:G126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0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875"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75" width="12.71"/>
    <col collapsed="false" customWidth="true" hidden="false" outlineLevel="0" max="3" min="3" style="175" width="63.29"/>
    <col collapsed="false" customWidth="true" hidden="false" outlineLevel="0" max="4" min="4" style="0" width="4.86"/>
    <col collapsed="false" customWidth="true" hidden="false" outlineLevel="0" max="5" min="5" style="0" width="10.71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4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  <col collapsed="false" customWidth="true" hidden="false" outlineLevel="0" max="53" min="53" style="0" width="98.7"/>
  </cols>
  <sheetData>
    <row r="1" customFormat="false" ht="15.75" hidden="false" customHeight="true" outlineLevel="0" collapsed="false">
      <c r="A1" s="176" t="s">
        <v>179</v>
      </c>
      <c r="B1" s="176"/>
      <c r="C1" s="176"/>
      <c r="D1" s="176"/>
      <c r="E1" s="176"/>
      <c r="F1" s="176"/>
      <c r="G1" s="176"/>
      <c r="AG1" s="0" t="s">
        <v>180</v>
      </c>
    </row>
    <row r="2" customFormat="false" ht="25.15" hidden="false" customHeight="true" outlineLevel="0" collapsed="false">
      <c r="A2" s="169" t="s">
        <v>176</v>
      </c>
      <c r="B2" s="170" t="s">
        <v>5</v>
      </c>
      <c r="C2" s="177" t="s">
        <v>6</v>
      </c>
      <c r="D2" s="177"/>
      <c r="E2" s="177"/>
      <c r="F2" s="177"/>
      <c r="G2" s="177"/>
      <c r="AG2" s="0" t="s">
        <v>181</v>
      </c>
    </row>
    <row r="3" customFormat="false" ht="25.15" hidden="false" customHeight="true" outlineLevel="0" collapsed="false">
      <c r="A3" s="169" t="s">
        <v>177</v>
      </c>
      <c r="B3" s="170" t="s">
        <v>45</v>
      </c>
      <c r="C3" s="177" t="s">
        <v>46</v>
      </c>
      <c r="D3" s="177"/>
      <c r="E3" s="177"/>
      <c r="F3" s="177"/>
      <c r="G3" s="177"/>
      <c r="AC3" s="175" t="s">
        <v>181</v>
      </c>
      <c r="AG3" s="0" t="s">
        <v>182</v>
      </c>
    </row>
    <row r="4" customFormat="false" ht="25.15" hidden="false" customHeight="true" outlineLevel="0" collapsed="false">
      <c r="A4" s="178" t="s">
        <v>178</v>
      </c>
      <c r="B4" s="179" t="s">
        <v>54</v>
      </c>
      <c r="C4" s="180" t="s">
        <v>55</v>
      </c>
      <c r="D4" s="180"/>
      <c r="E4" s="180"/>
      <c r="F4" s="180"/>
      <c r="G4" s="180"/>
      <c r="AG4" s="0" t="s">
        <v>183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81" t="s">
        <v>184</v>
      </c>
      <c r="B6" s="182" t="s">
        <v>185</v>
      </c>
      <c r="C6" s="182" t="s">
        <v>186</v>
      </c>
      <c r="D6" s="183" t="s">
        <v>187</v>
      </c>
      <c r="E6" s="181" t="s">
        <v>188</v>
      </c>
      <c r="F6" s="184" t="s">
        <v>189</v>
      </c>
      <c r="G6" s="181" t="s">
        <v>14</v>
      </c>
      <c r="H6" s="185" t="s">
        <v>190</v>
      </c>
      <c r="I6" s="185" t="s">
        <v>191</v>
      </c>
      <c r="J6" s="185" t="s">
        <v>192</v>
      </c>
      <c r="K6" s="185" t="s">
        <v>193</v>
      </c>
      <c r="L6" s="185" t="s">
        <v>194</v>
      </c>
      <c r="M6" s="185" t="s">
        <v>195</v>
      </c>
      <c r="N6" s="185" t="s">
        <v>196</v>
      </c>
      <c r="O6" s="185" t="s">
        <v>197</v>
      </c>
      <c r="P6" s="185" t="s">
        <v>198</v>
      </c>
      <c r="Q6" s="185" t="s">
        <v>199</v>
      </c>
      <c r="R6" s="185" t="s">
        <v>200</v>
      </c>
      <c r="S6" s="185" t="s">
        <v>201</v>
      </c>
      <c r="T6" s="185" t="s">
        <v>202</v>
      </c>
      <c r="U6" s="185" t="s">
        <v>203</v>
      </c>
      <c r="V6" s="185" t="s">
        <v>204</v>
      </c>
      <c r="W6" s="185" t="s">
        <v>205</v>
      </c>
      <c r="X6" s="185" t="s">
        <v>206</v>
      </c>
    </row>
    <row r="7" customFormat="false" ht="12.75" hidden="true" customHeight="false" outlineLevel="0" collapsed="false">
      <c r="A7" s="166"/>
      <c r="B7" s="172"/>
      <c r="C7" s="172"/>
      <c r="D7" s="174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customFormat="false" ht="12.75" hidden="false" customHeight="false" outlineLevel="0" collapsed="false">
      <c r="A8" s="188" t="s">
        <v>207</v>
      </c>
      <c r="B8" s="189" t="s">
        <v>77</v>
      </c>
      <c r="C8" s="190" t="s">
        <v>78</v>
      </c>
      <c r="D8" s="191"/>
      <c r="E8" s="192"/>
      <c r="F8" s="193"/>
      <c r="G8" s="193" t="n">
        <f aca="false">SUMIF(AG9:AG18,"&lt;&gt;NOR",G9:G18)</f>
        <v>0</v>
      </c>
      <c r="H8" s="193"/>
      <c r="I8" s="193" t="n">
        <f aca="false">SUM(I9:I18)</f>
        <v>0</v>
      </c>
      <c r="J8" s="193"/>
      <c r="K8" s="193" t="n">
        <f aca="false">SUM(K9:K18)</f>
        <v>0</v>
      </c>
      <c r="L8" s="193"/>
      <c r="M8" s="193" t="n">
        <f aca="false">SUM(M9:M18)</f>
        <v>0</v>
      </c>
      <c r="N8" s="193"/>
      <c r="O8" s="193" t="n">
        <f aca="false">SUM(O9:O18)</f>
        <v>2.13</v>
      </c>
      <c r="P8" s="193"/>
      <c r="Q8" s="193" t="n">
        <f aca="false">SUM(Q9:Q18)</f>
        <v>0</v>
      </c>
      <c r="R8" s="193"/>
      <c r="S8" s="193"/>
      <c r="T8" s="194"/>
      <c r="U8" s="195"/>
      <c r="V8" s="195" t="n">
        <f aca="false">SUM(V9:V18)</f>
        <v>73.51</v>
      </c>
      <c r="W8" s="195"/>
      <c r="X8" s="195"/>
      <c r="AG8" s="0" t="s">
        <v>208</v>
      </c>
    </row>
    <row r="9" customFormat="false" ht="33.75" hidden="false" customHeight="false" outlineLevel="1" collapsed="false">
      <c r="A9" s="196" t="n">
        <v>1</v>
      </c>
      <c r="B9" s="197" t="s">
        <v>1690</v>
      </c>
      <c r="C9" s="198" t="s">
        <v>1691</v>
      </c>
      <c r="D9" s="199" t="s">
        <v>294</v>
      </c>
      <c r="E9" s="200" t="n">
        <v>42.06</v>
      </c>
      <c r="F9" s="201"/>
      <c r="G9" s="202" t="n">
        <f aca="false">ROUND(E9*F9,2)</f>
        <v>0</v>
      </c>
      <c r="H9" s="201"/>
      <c r="I9" s="202" t="n">
        <f aca="false">ROUND(E9*H9,2)</f>
        <v>0</v>
      </c>
      <c r="J9" s="201"/>
      <c r="K9" s="202" t="n">
        <f aca="false">ROUND(E9*J9,2)</f>
        <v>0</v>
      </c>
      <c r="L9" s="202" t="n">
        <v>21</v>
      </c>
      <c r="M9" s="202" t="n">
        <f aca="false">G9*(1+L9/100)</f>
        <v>0</v>
      </c>
      <c r="N9" s="202" t="n">
        <v>0.04958</v>
      </c>
      <c r="O9" s="202" t="n">
        <f aca="false">ROUND(E9*N9,2)</f>
        <v>2.09</v>
      </c>
      <c r="P9" s="202" t="n">
        <v>0</v>
      </c>
      <c r="Q9" s="202" t="n">
        <f aca="false">ROUND(E9*P9,2)</f>
        <v>0</v>
      </c>
      <c r="R9" s="202" t="s">
        <v>273</v>
      </c>
      <c r="S9" s="202" t="s">
        <v>213</v>
      </c>
      <c r="T9" s="203" t="s">
        <v>213</v>
      </c>
      <c r="U9" s="204" t="n">
        <v>1.425</v>
      </c>
      <c r="V9" s="204" t="n">
        <f aca="false">ROUND(E9*U9,2)</f>
        <v>59.94</v>
      </c>
      <c r="W9" s="204"/>
      <c r="X9" s="204" t="s">
        <v>165</v>
      </c>
      <c r="Y9" s="205"/>
      <c r="Z9" s="205"/>
      <c r="AA9" s="205"/>
      <c r="AB9" s="205"/>
      <c r="AC9" s="205"/>
      <c r="AD9" s="205"/>
      <c r="AE9" s="205"/>
      <c r="AF9" s="205"/>
      <c r="AG9" s="205" t="s">
        <v>214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customFormat="false" ht="22.5" hidden="false" customHeight="true" outlineLevel="1" collapsed="false">
      <c r="A10" s="206"/>
      <c r="B10" s="207"/>
      <c r="C10" s="208" t="s">
        <v>428</v>
      </c>
      <c r="D10" s="208"/>
      <c r="E10" s="208"/>
      <c r="F10" s="208"/>
      <c r="G10" s="208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5"/>
      <c r="Z10" s="205"/>
      <c r="AA10" s="205"/>
      <c r="AB10" s="205"/>
      <c r="AC10" s="205"/>
      <c r="AD10" s="205"/>
      <c r="AE10" s="205"/>
      <c r="AF10" s="205"/>
      <c r="AG10" s="205" t="s">
        <v>216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13" t="str">
        <f aca="false">C10</f>
        <v>zřízení nosné konstrukce příčky, vložení tepelné izolace tl. do 5 cm, montáž desek, tmelení spár Q2 a úprava rohů. Včetně dodávek materiálu.</v>
      </c>
      <c r="BB10" s="205"/>
      <c r="BC10" s="205"/>
      <c r="BD10" s="205"/>
      <c r="BE10" s="205"/>
      <c r="BF10" s="205"/>
      <c r="BG10" s="205"/>
      <c r="BH10" s="205"/>
    </row>
    <row r="11" customFormat="false" ht="22.5" hidden="false" customHeight="true" outlineLevel="1" collapsed="false">
      <c r="A11" s="206"/>
      <c r="B11" s="207"/>
      <c r="C11" s="209" t="s">
        <v>428</v>
      </c>
      <c r="D11" s="209"/>
      <c r="E11" s="209"/>
      <c r="F11" s="209"/>
      <c r="G11" s="209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5"/>
      <c r="Z11" s="205"/>
      <c r="AA11" s="205"/>
      <c r="AB11" s="205"/>
      <c r="AC11" s="205"/>
      <c r="AD11" s="205"/>
      <c r="AE11" s="205"/>
      <c r="AF11" s="205"/>
      <c r="AG11" s="205" t="s">
        <v>217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13" t="str">
        <f aca="false">C11</f>
        <v>zřízení nosné konstrukce příčky, vložení tepelné izolace tl. do 5 cm, montáž desek, tmelení spár Q2 a úprava rohů. Včetně dodávek materiálu.</v>
      </c>
      <c r="BB11" s="205"/>
      <c r="BC11" s="205"/>
      <c r="BD11" s="205"/>
      <c r="BE11" s="205"/>
      <c r="BF11" s="205"/>
      <c r="BG11" s="205"/>
      <c r="BH11" s="205"/>
    </row>
    <row r="12" customFormat="false" ht="12.75" hidden="false" customHeight="false" outlineLevel="1" collapsed="false">
      <c r="A12" s="206"/>
      <c r="B12" s="207"/>
      <c r="C12" s="210" t="s">
        <v>1692</v>
      </c>
      <c r="D12" s="211"/>
      <c r="E12" s="212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5"/>
      <c r="Z12" s="205"/>
      <c r="AA12" s="205"/>
      <c r="AB12" s="205"/>
      <c r="AC12" s="205"/>
      <c r="AD12" s="205"/>
      <c r="AE12" s="205"/>
      <c r="AF12" s="205"/>
      <c r="AG12" s="205" t="s">
        <v>220</v>
      </c>
      <c r="AH12" s="205" t="n">
        <v>0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customFormat="false" ht="12.75" hidden="false" customHeight="false" outlineLevel="1" collapsed="false">
      <c r="A13" s="206"/>
      <c r="B13" s="207"/>
      <c r="C13" s="210" t="s">
        <v>1693</v>
      </c>
      <c r="D13" s="211"/>
      <c r="E13" s="212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5"/>
      <c r="Z13" s="205"/>
      <c r="AA13" s="205"/>
      <c r="AB13" s="205"/>
      <c r="AC13" s="205"/>
      <c r="AD13" s="205"/>
      <c r="AE13" s="205"/>
      <c r="AF13" s="205"/>
      <c r="AG13" s="205" t="s">
        <v>220</v>
      </c>
      <c r="AH13" s="205" t="n">
        <v>0</v>
      </c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customFormat="false" ht="12.75" hidden="false" customHeight="false" outlineLevel="1" collapsed="false">
      <c r="A14" s="206"/>
      <c r="B14" s="207"/>
      <c r="C14" s="210" t="s">
        <v>1694</v>
      </c>
      <c r="D14" s="211"/>
      <c r="E14" s="212" t="n">
        <v>42.06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5"/>
      <c r="Z14" s="205"/>
      <c r="AA14" s="205"/>
      <c r="AB14" s="205"/>
      <c r="AC14" s="205"/>
      <c r="AD14" s="205"/>
      <c r="AE14" s="205"/>
      <c r="AF14" s="205"/>
      <c r="AG14" s="205" t="s">
        <v>220</v>
      </c>
      <c r="AH14" s="205" t="n">
        <v>0</v>
      </c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customFormat="false" ht="12.75" hidden="false" customHeight="false" outlineLevel="1" collapsed="false">
      <c r="A15" s="214" t="n">
        <v>2</v>
      </c>
      <c r="B15" s="215" t="s">
        <v>1695</v>
      </c>
      <c r="C15" s="216" t="s">
        <v>1696</v>
      </c>
      <c r="D15" s="217" t="s">
        <v>294</v>
      </c>
      <c r="E15" s="218" t="n">
        <v>100.944</v>
      </c>
      <c r="F15" s="219"/>
      <c r="G15" s="220" t="n">
        <f aca="false">ROUND(E15*F15,2)</f>
        <v>0</v>
      </c>
      <c r="H15" s="219"/>
      <c r="I15" s="220" t="n">
        <f aca="false">ROUND(E15*H15,2)</f>
        <v>0</v>
      </c>
      <c r="J15" s="219"/>
      <c r="K15" s="220" t="n">
        <f aca="false">ROUND(E15*J15,2)</f>
        <v>0</v>
      </c>
      <c r="L15" s="220" t="n">
        <v>21</v>
      </c>
      <c r="M15" s="220" t="n">
        <f aca="false">G15*(1+L15/100)</f>
        <v>0</v>
      </c>
      <c r="N15" s="220" t="n">
        <v>0.00023</v>
      </c>
      <c r="O15" s="220" t="n">
        <f aca="false">ROUND(E15*N15,2)</f>
        <v>0.02</v>
      </c>
      <c r="P15" s="220" t="n">
        <v>0</v>
      </c>
      <c r="Q15" s="220" t="n">
        <f aca="false">ROUND(E15*P15,2)</f>
        <v>0</v>
      </c>
      <c r="R15" s="220" t="s">
        <v>1240</v>
      </c>
      <c r="S15" s="220" t="s">
        <v>213</v>
      </c>
      <c r="T15" s="221" t="s">
        <v>213</v>
      </c>
      <c r="U15" s="204" t="n">
        <v>0.10191</v>
      </c>
      <c r="V15" s="204" t="n">
        <f aca="false">ROUND(E15*U15,2)</f>
        <v>10.29</v>
      </c>
      <c r="W15" s="204"/>
      <c r="X15" s="204" t="s">
        <v>165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214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customFormat="false" ht="12.75" hidden="false" customHeight="false" outlineLevel="1" collapsed="false">
      <c r="A16" s="196" t="n">
        <v>3</v>
      </c>
      <c r="B16" s="197" t="s">
        <v>1697</v>
      </c>
      <c r="C16" s="198" t="s">
        <v>1239</v>
      </c>
      <c r="D16" s="199" t="s">
        <v>294</v>
      </c>
      <c r="E16" s="200" t="n">
        <v>100.944</v>
      </c>
      <c r="F16" s="201"/>
      <c r="G16" s="202" t="n">
        <f aca="false">ROUND(E16*F16,2)</f>
        <v>0</v>
      </c>
      <c r="H16" s="201"/>
      <c r="I16" s="202" t="n">
        <f aca="false">ROUND(E16*H16,2)</f>
        <v>0</v>
      </c>
      <c r="J16" s="201"/>
      <c r="K16" s="202" t="n">
        <f aca="false">ROUND(E16*J16,2)</f>
        <v>0</v>
      </c>
      <c r="L16" s="202" t="n">
        <v>21</v>
      </c>
      <c r="M16" s="202" t="n">
        <f aca="false">G16*(1+L16/100)</f>
        <v>0</v>
      </c>
      <c r="N16" s="202" t="n">
        <v>0.00019</v>
      </c>
      <c r="O16" s="202" t="n">
        <f aca="false">ROUND(E16*N16,2)</f>
        <v>0.02</v>
      </c>
      <c r="P16" s="202" t="n">
        <v>0</v>
      </c>
      <c r="Q16" s="202" t="n">
        <f aca="false">ROUND(E16*P16,2)</f>
        <v>0</v>
      </c>
      <c r="R16" s="202" t="s">
        <v>1240</v>
      </c>
      <c r="S16" s="202" t="s">
        <v>213</v>
      </c>
      <c r="T16" s="203" t="s">
        <v>213</v>
      </c>
      <c r="U16" s="204" t="n">
        <v>0.03248</v>
      </c>
      <c r="V16" s="204" t="n">
        <f aca="false">ROUND(E16*U16,2)</f>
        <v>3.28</v>
      </c>
      <c r="W16" s="204"/>
      <c r="X16" s="204" t="s">
        <v>165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214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customFormat="false" ht="12.75" hidden="false" customHeight="false" outlineLevel="1" collapsed="false">
      <c r="A17" s="206"/>
      <c r="B17" s="207"/>
      <c r="C17" s="210" t="s">
        <v>1698</v>
      </c>
      <c r="D17" s="211"/>
      <c r="E17" s="212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5"/>
      <c r="Z17" s="205"/>
      <c r="AA17" s="205"/>
      <c r="AB17" s="205"/>
      <c r="AC17" s="205"/>
      <c r="AD17" s="205"/>
      <c r="AE17" s="205"/>
      <c r="AF17" s="205"/>
      <c r="AG17" s="205" t="s">
        <v>220</v>
      </c>
      <c r="AH17" s="205" t="n">
        <v>0</v>
      </c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customFormat="false" ht="12.75" hidden="false" customHeight="false" outlineLevel="1" collapsed="false">
      <c r="A18" s="206"/>
      <c r="B18" s="207"/>
      <c r="C18" s="210" t="s">
        <v>1699</v>
      </c>
      <c r="D18" s="211"/>
      <c r="E18" s="212" t="n">
        <v>100.94</v>
      </c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5"/>
      <c r="Z18" s="205"/>
      <c r="AA18" s="205"/>
      <c r="AB18" s="205"/>
      <c r="AC18" s="205"/>
      <c r="AD18" s="205"/>
      <c r="AE18" s="205"/>
      <c r="AF18" s="205"/>
      <c r="AG18" s="205" t="s">
        <v>220</v>
      </c>
      <c r="AH18" s="205" t="n">
        <v>0</v>
      </c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customFormat="false" ht="12.75" hidden="false" customHeight="false" outlineLevel="0" collapsed="false">
      <c r="A19" s="188" t="s">
        <v>207</v>
      </c>
      <c r="B19" s="189" t="s">
        <v>94</v>
      </c>
      <c r="C19" s="190" t="s">
        <v>79</v>
      </c>
      <c r="D19" s="191"/>
      <c r="E19" s="192"/>
      <c r="F19" s="193"/>
      <c r="G19" s="193" t="n">
        <f aca="false">SUMIF(AG20:AG29,"&lt;&gt;NOR",G20:G29)</f>
        <v>0</v>
      </c>
      <c r="H19" s="193"/>
      <c r="I19" s="193" t="n">
        <f aca="false">SUM(I20:I29)</f>
        <v>0</v>
      </c>
      <c r="J19" s="193"/>
      <c r="K19" s="193" t="n">
        <f aca="false">SUM(K20:K29)</f>
        <v>0</v>
      </c>
      <c r="L19" s="193"/>
      <c r="M19" s="193" t="n">
        <f aca="false">SUM(M20:M29)</f>
        <v>0</v>
      </c>
      <c r="N19" s="193"/>
      <c r="O19" s="193" t="n">
        <f aca="false">SUM(O20:O29)</f>
        <v>0</v>
      </c>
      <c r="P19" s="193"/>
      <c r="Q19" s="193" t="n">
        <f aca="false">SUM(Q20:Q29)</f>
        <v>0</v>
      </c>
      <c r="R19" s="193"/>
      <c r="S19" s="193"/>
      <c r="T19" s="194"/>
      <c r="U19" s="195"/>
      <c r="V19" s="195" t="n">
        <f aca="false">SUM(V20:V29)</f>
        <v>0</v>
      </c>
      <c r="W19" s="195"/>
      <c r="X19" s="195"/>
      <c r="AG19" s="0" t="s">
        <v>208</v>
      </c>
    </row>
    <row r="20" customFormat="false" ht="22.5" hidden="false" customHeight="false" outlineLevel="1" collapsed="false">
      <c r="A20" s="214" t="n">
        <v>4</v>
      </c>
      <c r="B20" s="215" t="s">
        <v>1700</v>
      </c>
      <c r="C20" s="216" t="s">
        <v>1701</v>
      </c>
      <c r="D20" s="217" t="s">
        <v>343</v>
      </c>
      <c r="E20" s="218" t="n">
        <v>12</v>
      </c>
      <c r="F20" s="219"/>
      <c r="G20" s="220" t="n">
        <f aca="false">ROUND(E20*F20,2)</f>
        <v>0</v>
      </c>
      <c r="H20" s="219"/>
      <c r="I20" s="220" t="n">
        <f aca="false">ROUND(E20*H20,2)</f>
        <v>0</v>
      </c>
      <c r="J20" s="219"/>
      <c r="K20" s="220" t="n">
        <f aca="false">ROUND(E20*J20,2)</f>
        <v>0</v>
      </c>
      <c r="L20" s="220" t="n">
        <v>21</v>
      </c>
      <c r="M20" s="220" t="n">
        <f aca="false">G20*(1+L20/100)</f>
        <v>0</v>
      </c>
      <c r="N20" s="220" t="n">
        <v>0</v>
      </c>
      <c r="O20" s="220" t="n">
        <f aca="false">ROUND(E20*N20,2)</f>
        <v>0</v>
      </c>
      <c r="P20" s="220" t="n">
        <v>0</v>
      </c>
      <c r="Q20" s="220" t="n">
        <f aca="false">ROUND(E20*P20,2)</f>
        <v>0</v>
      </c>
      <c r="R20" s="220"/>
      <c r="S20" s="220" t="s">
        <v>417</v>
      </c>
      <c r="T20" s="221" t="s">
        <v>418</v>
      </c>
      <c r="U20" s="204" t="n">
        <v>0</v>
      </c>
      <c r="V20" s="204" t="n">
        <f aca="false">ROUND(E20*U20,2)</f>
        <v>0</v>
      </c>
      <c r="W20" s="204"/>
      <c r="X20" s="204" t="s">
        <v>165</v>
      </c>
      <c r="Y20" s="205"/>
      <c r="Z20" s="205"/>
      <c r="AA20" s="205"/>
      <c r="AB20" s="205"/>
      <c r="AC20" s="205"/>
      <c r="AD20" s="205"/>
      <c r="AE20" s="205"/>
      <c r="AF20" s="205"/>
      <c r="AG20" s="205" t="s">
        <v>214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customFormat="false" ht="33.75" hidden="false" customHeight="false" outlineLevel="1" collapsed="false">
      <c r="A21" s="214" t="n">
        <v>5</v>
      </c>
      <c r="B21" s="215" t="s">
        <v>1702</v>
      </c>
      <c r="C21" s="216" t="s">
        <v>1703</v>
      </c>
      <c r="D21" s="217" t="s">
        <v>343</v>
      </c>
      <c r="E21" s="218" t="n">
        <v>4</v>
      </c>
      <c r="F21" s="219"/>
      <c r="G21" s="220" t="n">
        <f aca="false">ROUND(E21*F21,2)</f>
        <v>0</v>
      </c>
      <c r="H21" s="219"/>
      <c r="I21" s="220" t="n">
        <f aca="false">ROUND(E21*H21,2)</f>
        <v>0</v>
      </c>
      <c r="J21" s="219"/>
      <c r="K21" s="220" t="n">
        <f aca="false">ROUND(E21*J21,2)</f>
        <v>0</v>
      </c>
      <c r="L21" s="220" t="n">
        <v>21</v>
      </c>
      <c r="M21" s="220" t="n">
        <f aca="false">G21*(1+L21/100)</f>
        <v>0</v>
      </c>
      <c r="N21" s="220" t="n">
        <v>0</v>
      </c>
      <c r="O21" s="220" t="n">
        <f aca="false">ROUND(E21*N21,2)</f>
        <v>0</v>
      </c>
      <c r="P21" s="220" t="n">
        <v>0</v>
      </c>
      <c r="Q21" s="220" t="n">
        <f aca="false">ROUND(E21*P21,2)</f>
        <v>0</v>
      </c>
      <c r="R21" s="220"/>
      <c r="S21" s="220" t="s">
        <v>417</v>
      </c>
      <c r="T21" s="221" t="s">
        <v>418</v>
      </c>
      <c r="U21" s="204" t="n">
        <v>0</v>
      </c>
      <c r="V21" s="204" t="n">
        <f aca="false">ROUND(E21*U21,2)</f>
        <v>0</v>
      </c>
      <c r="W21" s="204"/>
      <c r="X21" s="204" t="s">
        <v>424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425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customFormat="false" ht="33.75" hidden="false" customHeight="false" outlineLevel="1" collapsed="false">
      <c r="A22" s="214" t="n">
        <v>6</v>
      </c>
      <c r="B22" s="215" t="s">
        <v>1704</v>
      </c>
      <c r="C22" s="216" t="s">
        <v>1705</v>
      </c>
      <c r="D22" s="217" t="s">
        <v>343</v>
      </c>
      <c r="E22" s="218" t="n">
        <v>14</v>
      </c>
      <c r="F22" s="219"/>
      <c r="G22" s="220" t="n">
        <f aca="false">ROUND(E22*F22,2)</f>
        <v>0</v>
      </c>
      <c r="H22" s="219"/>
      <c r="I22" s="220" t="n">
        <f aca="false">ROUND(E22*H22,2)</f>
        <v>0</v>
      </c>
      <c r="J22" s="219"/>
      <c r="K22" s="220" t="n">
        <f aca="false">ROUND(E22*J22,2)</f>
        <v>0</v>
      </c>
      <c r="L22" s="220" t="n">
        <v>21</v>
      </c>
      <c r="M22" s="220" t="n">
        <f aca="false">G22*(1+L22/100)</f>
        <v>0</v>
      </c>
      <c r="N22" s="220" t="n">
        <v>0</v>
      </c>
      <c r="O22" s="220" t="n">
        <f aca="false">ROUND(E22*N22,2)</f>
        <v>0</v>
      </c>
      <c r="P22" s="220" t="n">
        <v>0</v>
      </c>
      <c r="Q22" s="220" t="n">
        <f aca="false">ROUND(E22*P22,2)</f>
        <v>0</v>
      </c>
      <c r="R22" s="220"/>
      <c r="S22" s="220" t="s">
        <v>417</v>
      </c>
      <c r="T22" s="221" t="s">
        <v>418</v>
      </c>
      <c r="U22" s="204" t="n">
        <v>0</v>
      </c>
      <c r="V22" s="204" t="n">
        <f aca="false">ROUND(E22*U22,2)</f>
        <v>0</v>
      </c>
      <c r="W22" s="204"/>
      <c r="X22" s="204" t="s">
        <v>424</v>
      </c>
      <c r="Y22" s="205"/>
      <c r="Z22" s="205"/>
      <c r="AA22" s="205"/>
      <c r="AB22" s="205"/>
      <c r="AC22" s="205"/>
      <c r="AD22" s="205"/>
      <c r="AE22" s="205"/>
      <c r="AF22" s="205"/>
      <c r="AG22" s="205" t="s">
        <v>425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customFormat="false" ht="22.5" hidden="false" customHeight="false" outlineLevel="1" collapsed="false">
      <c r="A23" s="214" t="n">
        <v>7</v>
      </c>
      <c r="B23" s="215" t="s">
        <v>1706</v>
      </c>
      <c r="C23" s="216" t="s">
        <v>1707</v>
      </c>
      <c r="D23" s="217" t="s">
        <v>343</v>
      </c>
      <c r="E23" s="218" t="n">
        <v>2</v>
      </c>
      <c r="F23" s="219"/>
      <c r="G23" s="220" t="n">
        <f aca="false">ROUND(E23*F23,2)</f>
        <v>0</v>
      </c>
      <c r="H23" s="219"/>
      <c r="I23" s="220" t="n">
        <f aca="false">ROUND(E23*H23,2)</f>
        <v>0</v>
      </c>
      <c r="J23" s="219"/>
      <c r="K23" s="220" t="n">
        <f aca="false">ROUND(E23*J23,2)</f>
        <v>0</v>
      </c>
      <c r="L23" s="220" t="n">
        <v>21</v>
      </c>
      <c r="M23" s="220" t="n">
        <f aca="false">G23*(1+L23/100)</f>
        <v>0</v>
      </c>
      <c r="N23" s="220" t="n">
        <v>0</v>
      </c>
      <c r="O23" s="220" t="n">
        <f aca="false">ROUND(E23*N23,2)</f>
        <v>0</v>
      </c>
      <c r="P23" s="220" t="n">
        <v>0</v>
      </c>
      <c r="Q23" s="220" t="n">
        <f aca="false">ROUND(E23*P23,2)</f>
        <v>0</v>
      </c>
      <c r="R23" s="220"/>
      <c r="S23" s="220" t="s">
        <v>417</v>
      </c>
      <c r="T23" s="221" t="s">
        <v>418</v>
      </c>
      <c r="U23" s="204" t="n">
        <v>0</v>
      </c>
      <c r="V23" s="204" t="n">
        <f aca="false">ROUND(E23*U23,2)</f>
        <v>0</v>
      </c>
      <c r="W23" s="204"/>
      <c r="X23" s="204" t="s">
        <v>424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425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customFormat="false" ht="12.75" hidden="false" customHeight="false" outlineLevel="1" collapsed="false">
      <c r="A24" s="214" t="n">
        <v>8</v>
      </c>
      <c r="B24" s="215" t="s">
        <v>1708</v>
      </c>
      <c r="C24" s="216" t="s">
        <v>1709</v>
      </c>
      <c r="D24" s="217" t="s">
        <v>343</v>
      </c>
      <c r="E24" s="218" t="n">
        <v>1</v>
      </c>
      <c r="F24" s="219"/>
      <c r="G24" s="220" t="n">
        <f aca="false">ROUND(E24*F24,2)</f>
        <v>0</v>
      </c>
      <c r="H24" s="219"/>
      <c r="I24" s="220" t="n">
        <f aca="false">ROUND(E24*H24,2)</f>
        <v>0</v>
      </c>
      <c r="J24" s="219"/>
      <c r="K24" s="220" t="n">
        <f aca="false">ROUND(E24*J24,2)</f>
        <v>0</v>
      </c>
      <c r="L24" s="220" t="n">
        <v>21</v>
      </c>
      <c r="M24" s="220" t="n">
        <f aca="false">G24*(1+L24/100)</f>
        <v>0</v>
      </c>
      <c r="N24" s="220" t="n">
        <v>0</v>
      </c>
      <c r="O24" s="220" t="n">
        <f aca="false">ROUND(E24*N24,2)</f>
        <v>0</v>
      </c>
      <c r="P24" s="220" t="n">
        <v>0</v>
      </c>
      <c r="Q24" s="220" t="n">
        <f aca="false">ROUND(E24*P24,2)</f>
        <v>0</v>
      </c>
      <c r="R24" s="220"/>
      <c r="S24" s="220" t="s">
        <v>417</v>
      </c>
      <c r="T24" s="221" t="s">
        <v>418</v>
      </c>
      <c r="U24" s="204" t="n">
        <v>0</v>
      </c>
      <c r="V24" s="204" t="n">
        <f aca="false">ROUND(E24*U24,2)</f>
        <v>0</v>
      </c>
      <c r="W24" s="204"/>
      <c r="X24" s="204" t="s">
        <v>165</v>
      </c>
      <c r="Y24" s="205"/>
      <c r="Z24" s="205"/>
      <c r="AA24" s="205"/>
      <c r="AB24" s="205"/>
      <c r="AC24" s="205"/>
      <c r="AD24" s="205"/>
      <c r="AE24" s="205"/>
      <c r="AF24" s="205"/>
      <c r="AG24" s="205" t="s">
        <v>214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customFormat="false" ht="12.75" hidden="false" customHeight="false" outlineLevel="1" collapsed="false">
      <c r="A25" s="214" t="n">
        <v>9</v>
      </c>
      <c r="B25" s="215" t="s">
        <v>1710</v>
      </c>
      <c r="C25" s="216" t="s">
        <v>1711</v>
      </c>
      <c r="D25" s="217" t="s">
        <v>343</v>
      </c>
      <c r="E25" s="218" t="n">
        <v>4</v>
      </c>
      <c r="F25" s="219"/>
      <c r="G25" s="220" t="n">
        <f aca="false">ROUND(E25*F25,2)</f>
        <v>0</v>
      </c>
      <c r="H25" s="219"/>
      <c r="I25" s="220" t="n">
        <f aca="false">ROUND(E25*H25,2)</f>
        <v>0</v>
      </c>
      <c r="J25" s="219"/>
      <c r="K25" s="220" t="n">
        <f aca="false">ROUND(E25*J25,2)</f>
        <v>0</v>
      </c>
      <c r="L25" s="220" t="n">
        <v>21</v>
      </c>
      <c r="M25" s="220" t="n">
        <f aca="false">G25*(1+L25/100)</f>
        <v>0</v>
      </c>
      <c r="N25" s="220" t="n">
        <v>0</v>
      </c>
      <c r="O25" s="220" t="n">
        <f aca="false">ROUND(E25*N25,2)</f>
        <v>0</v>
      </c>
      <c r="P25" s="220" t="n">
        <v>0</v>
      </c>
      <c r="Q25" s="220" t="n">
        <f aca="false">ROUND(E25*P25,2)</f>
        <v>0</v>
      </c>
      <c r="R25" s="220"/>
      <c r="S25" s="220" t="s">
        <v>417</v>
      </c>
      <c r="T25" s="221" t="s">
        <v>418</v>
      </c>
      <c r="U25" s="204" t="n">
        <v>0</v>
      </c>
      <c r="V25" s="204" t="n">
        <f aca="false">ROUND(E25*U25,2)</f>
        <v>0</v>
      </c>
      <c r="W25" s="204"/>
      <c r="X25" s="204" t="s">
        <v>165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214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customFormat="false" ht="22.5" hidden="false" customHeight="false" outlineLevel="1" collapsed="false">
      <c r="A26" s="214" t="n">
        <v>10</v>
      </c>
      <c r="B26" s="215" t="s">
        <v>1712</v>
      </c>
      <c r="C26" s="216" t="s">
        <v>1713</v>
      </c>
      <c r="D26" s="217" t="s">
        <v>343</v>
      </c>
      <c r="E26" s="218" t="n">
        <v>1</v>
      </c>
      <c r="F26" s="219"/>
      <c r="G26" s="220" t="n">
        <f aca="false">ROUND(E26*F26,2)</f>
        <v>0</v>
      </c>
      <c r="H26" s="219"/>
      <c r="I26" s="220" t="n">
        <f aca="false">ROUND(E26*H26,2)</f>
        <v>0</v>
      </c>
      <c r="J26" s="219"/>
      <c r="K26" s="220" t="n">
        <f aca="false">ROUND(E26*J26,2)</f>
        <v>0</v>
      </c>
      <c r="L26" s="220" t="n">
        <v>21</v>
      </c>
      <c r="M26" s="220" t="n">
        <f aca="false">G26*(1+L26/100)</f>
        <v>0</v>
      </c>
      <c r="N26" s="220" t="n">
        <v>0</v>
      </c>
      <c r="O26" s="220" t="n">
        <f aca="false">ROUND(E26*N26,2)</f>
        <v>0</v>
      </c>
      <c r="P26" s="220" t="n">
        <v>0</v>
      </c>
      <c r="Q26" s="220" t="n">
        <f aca="false">ROUND(E26*P26,2)</f>
        <v>0</v>
      </c>
      <c r="R26" s="220"/>
      <c r="S26" s="220" t="s">
        <v>417</v>
      </c>
      <c r="T26" s="221" t="s">
        <v>418</v>
      </c>
      <c r="U26" s="204" t="n">
        <v>0</v>
      </c>
      <c r="V26" s="204" t="n">
        <f aca="false">ROUND(E26*U26,2)</f>
        <v>0</v>
      </c>
      <c r="W26" s="204"/>
      <c r="X26" s="204" t="s">
        <v>165</v>
      </c>
      <c r="Y26" s="205"/>
      <c r="Z26" s="205"/>
      <c r="AA26" s="205"/>
      <c r="AB26" s="205"/>
      <c r="AC26" s="205"/>
      <c r="AD26" s="205"/>
      <c r="AE26" s="205"/>
      <c r="AF26" s="205"/>
      <c r="AG26" s="205" t="s">
        <v>214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customFormat="false" ht="22.5" hidden="false" customHeight="false" outlineLevel="1" collapsed="false">
      <c r="A27" s="214" t="n">
        <v>11</v>
      </c>
      <c r="B27" s="215" t="s">
        <v>1714</v>
      </c>
      <c r="C27" s="216" t="s">
        <v>1715</v>
      </c>
      <c r="D27" s="217" t="s">
        <v>343</v>
      </c>
      <c r="E27" s="218" t="n">
        <v>1</v>
      </c>
      <c r="F27" s="219"/>
      <c r="G27" s="220" t="n">
        <f aca="false">ROUND(E27*F27,2)</f>
        <v>0</v>
      </c>
      <c r="H27" s="219"/>
      <c r="I27" s="220" t="n">
        <f aca="false">ROUND(E27*H27,2)</f>
        <v>0</v>
      </c>
      <c r="J27" s="219"/>
      <c r="K27" s="220" t="n">
        <f aca="false">ROUND(E27*J27,2)</f>
        <v>0</v>
      </c>
      <c r="L27" s="220" t="n">
        <v>21</v>
      </c>
      <c r="M27" s="220" t="n">
        <f aca="false">G27*(1+L27/100)</f>
        <v>0</v>
      </c>
      <c r="N27" s="220" t="n">
        <v>0</v>
      </c>
      <c r="O27" s="220" t="n">
        <f aca="false">ROUND(E27*N27,2)</f>
        <v>0</v>
      </c>
      <c r="P27" s="220" t="n">
        <v>0</v>
      </c>
      <c r="Q27" s="220" t="n">
        <f aca="false">ROUND(E27*P27,2)</f>
        <v>0</v>
      </c>
      <c r="R27" s="220"/>
      <c r="S27" s="220" t="s">
        <v>417</v>
      </c>
      <c r="T27" s="221" t="s">
        <v>418</v>
      </c>
      <c r="U27" s="204" t="n">
        <v>0</v>
      </c>
      <c r="V27" s="204" t="n">
        <f aca="false">ROUND(E27*U27,2)</f>
        <v>0</v>
      </c>
      <c r="W27" s="204"/>
      <c r="X27" s="204" t="s">
        <v>165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214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customFormat="false" ht="22.5" hidden="false" customHeight="false" outlineLevel="1" collapsed="false">
      <c r="A28" s="214" t="n">
        <v>12</v>
      </c>
      <c r="B28" s="215" t="s">
        <v>1716</v>
      </c>
      <c r="C28" s="216" t="s">
        <v>1717</v>
      </c>
      <c r="D28" s="217" t="s">
        <v>343</v>
      </c>
      <c r="E28" s="218" t="n">
        <v>1</v>
      </c>
      <c r="F28" s="219"/>
      <c r="G28" s="220" t="n">
        <f aca="false">ROUND(E28*F28,2)</f>
        <v>0</v>
      </c>
      <c r="H28" s="219"/>
      <c r="I28" s="220" t="n">
        <f aca="false">ROUND(E28*H28,2)</f>
        <v>0</v>
      </c>
      <c r="J28" s="219"/>
      <c r="K28" s="220" t="n">
        <f aca="false">ROUND(E28*J28,2)</f>
        <v>0</v>
      </c>
      <c r="L28" s="220" t="n">
        <v>21</v>
      </c>
      <c r="M28" s="220" t="n">
        <f aca="false">G28*(1+L28/100)</f>
        <v>0</v>
      </c>
      <c r="N28" s="220" t="n">
        <v>0</v>
      </c>
      <c r="O28" s="220" t="n">
        <f aca="false">ROUND(E28*N28,2)</f>
        <v>0</v>
      </c>
      <c r="P28" s="220" t="n">
        <v>0</v>
      </c>
      <c r="Q28" s="220" t="n">
        <f aca="false">ROUND(E28*P28,2)</f>
        <v>0</v>
      </c>
      <c r="R28" s="220"/>
      <c r="S28" s="220" t="s">
        <v>417</v>
      </c>
      <c r="T28" s="221" t="s">
        <v>418</v>
      </c>
      <c r="U28" s="204" t="n">
        <v>0</v>
      </c>
      <c r="V28" s="204" t="n">
        <f aca="false">ROUND(E28*U28,2)</f>
        <v>0</v>
      </c>
      <c r="W28" s="204"/>
      <c r="X28" s="204" t="s">
        <v>165</v>
      </c>
      <c r="Y28" s="205"/>
      <c r="Z28" s="205"/>
      <c r="AA28" s="205"/>
      <c r="AB28" s="205"/>
      <c r="AC28" s="205"/>
      <c r="AD28" s="205"/>
      <c r="AE28" s="205"/>
      <c r="AF28" s="205"/>
      <c r="AG28" s="205" t="s">
        <v>214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customFormat="false" ht="22.5" hidden="false" customHeight="false" outlineLevel="1" collapsed="false">
      <c r="A29" s="214" t="n">
        <v>13</v>
      </c>
      <c r="B29" s="215" t="s">
        <v>1718</v>
      </c>
      <c r="C29" s="216" t="s">
        <v>1719</v>
      </c>
      <c r="D29" s="217" t="s">
        <v>343</v>
      </c>
      <c r="E29" s="218" t="n">
        <v>2</v>
      </c>
      <c r="F29" s="219"/>
      <c r="G29" s="220" t="n">
        <f aca="false">ROUND(E29*F29,2)</f>
        <v>0</v>
      </c>
      <c r="H29" s="219"/>
      <c r="I29" s="220" t="n">
        <f aca="false">ROUND(E29*H29,2)</f>
        <v>0</v>
      </c>
      <c r="J29" s="219"/>
      <c r="K29" s="220" t="n">
        <f aca="false">ROUND(E29*J29,2)</f>
        <v>0</v>
      </c>
      <c r="L29" s="220" t="n">
        <v>21</v>
      </c>
      <c r="M29" s="220" t="n">
        <f aca="false">G29*(1+L29/100)</f>
        <v>0</v>
      </c>
      <c r="N29" s="220" t="n">
        <v>0</v>
      </c>
      <c r="O29" s="220" t="n">
        <f aca="false">ROUND(E29*N29,2)</f>
        <v>0</v>
      </c>
      <c r="P29" s="220" t="n">
        <v>0</v>
      </c>
      <c r="Q29" s="220" t="n">
        <f aca="false">ROUND(E29*P29,2)</f>
        <v>0</v>
      </c>
      <c r="R29" s="220"/>
      <c r="S29" s="220" t="s">
        <v>417</v>
      </c>
      <c r="T29" s="221" t="s">
        <v>418</v>
      </c>
      <c r="U29" s="204" t="n">
        <v>0</v>
      </c>
      <c r="V29" s="204" t="n">
        <f aca="false">ROUND(E29*U29,2)</f>
        <v>0</v>
      </c>
      <c r="W29" s="204"/>
      <c r="X29" s="204" t="s">
        <v>165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214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customFormat="false" ht="12.75" hidden="false" customHeight="false" outlineLevel="0" collapsed="false">
      <c r="A30" s="188" t="s">
        <v>207</v>
      </c>
      <c r="B30" s="189" t="s">
        <v>105</v>
      </c>
      <c r="C30" s="190" t="s">
        <v>106</v>
      </c>
      <c r="D30" s="191"/>
      <c r="E30" s="192"/>
      <c r="F30" s="193"/>
      <c r="G30" s="193" t="n">
        <f aca="false">SUMIF(AG31:AG33,"&lt;&gt;NOR",G31:G33)</f>
        <v>0</v>
      </c>
      <c r="H30" s="193"/>
      <c r="I30" s="193" t="n">
        <f aca="false">SUM(I31:I33)</f>
        <v>0</v>
      </c>
      <c r="J30" s="193"/>
      <c r="K30" s="193" t="n">
        <f aca="false">SUM(K31:K33)</f>
        <v>0</v>
      </c>
      <c r="L30" s="193"/>
      <c r="M30" s="193" t="n">
        <f aca="false">SUM(M31:M33)</f>
        <v>0</v>
      </c>
      <c r="N30" s="193"/>
      <c r="O30" s="193" t="n">
        <f aca="false">SUM(O31:O33)</f>
        <v>0</v>
      </c>
      <c r="P30" s="193"/>
      <c r="Q30" s="193" t="n">
        <f aca="false">SUM(Q31:Q33)</f>
        <v>0</v>
      </c>
      <c r="R30" s="193"/>
      <c r="S30" s="193"/>
      <c r="T30" s="194"/>
      <c r="U30" s="195"/>
      <c r="V30" s="195" t="n">
        <f aca="false">SUM(V31:V33)</f>
        <v>5.48</v>
      </c>
      <c r="W30" s="195"/>
      <c r="X30" s="195"/>
      <c r="AG30" s="0" t="s">
        <v>208</v>
      </c>
    </row>
    <row r="31" customFormat="false" ht="33.75" hidden="false" customHeight="false" outlineLevel="1" collapsed="false">
      <c r="A31" s="196" t="n">
        <v>14</v>
      </c>
      <c r="B31" s="197" t="s">
        <v>903</v>
      </c>
      <c r="C31" s="198" t="s">
        <v>904</v>
      </c>
      <c r="D31" s="199" t="s">
        <v>261</v>
      </c>
      <c r="E31" s="200" t="n">
        <v>2.12773</v>
      </c>
      <c r="F31" s="201"/>
      <c r="G31" s="202" t="n">
        <f aca="false">ROUND(E31*F31,2)</f>
        <v>0</v>
      </c>
      <c r="H31" s="201"/>
      <c r="I31" s="202" t="n">
        <f aca="false">ROUND(E31*H31,2)</f>
        <v>0</v>
      </c>
      <c r="J31" s="201"/>
      <c r="K31" s="202" t="n">
        <f aca="false">ROUND(E31*J31,2)</f>
        <v>0</v>
      </c>
      <c r="L31" s="202" t="n">
        <v>21</v>
      </c>
      <c r="M31" s="202" t="n">
        <f aca="false">G31*(1+L31/100)</f>
        <v>0</v>
      </c>
      <c r="N31" s="202" t="n">
        <v>0</v>
      </c>
      <c r="O31" s="202" t="n">
        <f aca="false">ROUND(E31*N31,2)</f>
        <v>0</v>
      </c>
      <c r="P31" s="202" t="n">
        <v>0</v>
      </c>
      <c r="Q31" s="202" t="n">
        <f aca="false">ROUND(E31*P31,2)</f>
        <v>0</v>
      </c>
      <c r="R31" s="202" t="s">
        <v>303</v>
      </c>
      <c r="S31" s="202" t="s">
        <v>213</v>
      </c>
      <c r="T31" s="203" t="s">
        <v>213</v>
      </c>
      <c r="U31" s="204" t="n">
        <v>2.577</v>
      </c>
      <c r="V31" s="204" t="n">
        <f aca="false">ROUND(E31*U31,2)</f>
        <v>5.48</v>
      </c>
      <c r="W31" s="204"/>
      <c r="X31" s="204" t="s">
        <v>165</v>
      </c>
      <c r="Y31" s="205"/>
      <c r="Z31" s="205"/>
      <c r="AA31" s="205"/>
      <c r="AB31" s="205"/>
      <c r="AC31" s="205"/>
      <c r="AD31" s="205"/>
      <c r="AE31" s="205"/>
      <c r="AF31" s="205"/>
      <c r="AG31" s="205" t="s">
        <v>214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customFormat="false" ht="12.75" hidden="false" customHeight="true" outlineLevel="1" collapsed="false">
      <c r="A32" s="206"/>
      <c r="B32" s="207"/>
      <c r="C32" s="208" t="s">
        <v>907</v>
      </c>
      <c r="D32" s="208"/>
      <c r="E32" s="208"/>
      <c r="F32" s="208"/>
      <c r="G32" s="208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5"/>
      <c r="Z32" s="205"/>
      <c r="AA32" s="205"/>
      <c r="AB32" s="205"/>
      <c r="AC32" s="205"/>
      <c r="AD32" s="205"/>
      <c r="AE32" s="205"/>
      <c r="AF32" s="205"/>
      <c r="AG32" s="205" t="s">
        <v>216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customFormat="false" ht="12.75" hidden="false" customHeight="true" outlineLevel="1" collapsed="false">
      <c r="A33" s="206"/>
      <c r="B33" s="207"/>
      <c r="C33" s="209" t="s">
        <v>907</v>
      </c>
      <c r="D33" s="209"/>
      <c r="E33" s="209"/>
      <c r="F33" s="209"/>
      <c r="G33" s="209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5"/>
      <c r="Z33" s="205"/>
      <c r="AA33" s="205"/>
      <c r="AB33" s="205"/>
      <c r="AC33" s="205"/>
      <c r="AD33" s="205"/>
      <c r="AE33" s="205"/>
      <c r="AF33" s="205"/>
      <c r="AG33" s="205" t="s">
        <v>217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customFormat="false" ht="12.75" hidden="false" customHeight="false" outlineLevel="0" collapsed="false">
      <c r="A34" s="166"/>
      <c r="B34" s="172"/>
      <c r="C34" s="224"/>
      <c r="D34" s="174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AE34" s="0" t="n">
        <v>15</v>
      </c>
      <c r="AF34" s="0" t="n">
        <v>21</v>
      </c>
      <c r="AG34" s="0" t="s">
        <v>194</v>
      </c>
    </row>
    <row r="35" customFormat="false" ht="12.75" hidden="false" customHeight="false" outlineLevel="0" collapsed="false">
      <c r="A35" s="225"/>
      <c r="B35" s="226" t="s">
        <v>14</v>
      </c>
      <c r="C35" s="227"/>
      <c r="D35" s="228"/>
      <c r="E35" s="229"/>
      <c r="F35" s="229"/>
      <c r="G35" s="230" t="n">
        <f aca="false">G8+G19+G30</f>
        <v>0</v>
      </c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AE35" s="0" t="n">
        <f aca="false">SUMIF(L7:L33,AE34,G7:G33)</f>
        <v>0</v>
      </c>
      <c r="AF35" s="0" t="n">
        <f aca="false">SUMIF(L7:L33,AF34,G7:G33)</f>
        <v>0</v>
      </c>
      <c r="AG35" s="0" t="s">
        <v>1273</v>
      </c>
    </row>
    <row r="36" customFormat="false" ht="12.75" hidden="false" customHeight="false" outlineLevel="0" collapsed="false">
      <c r="C36" s="231"/>
      <c r="D36" s="110"/>
      <c r="AG36" s="0" t="s">
        <v>1274</v>
      </c>
    </row>
    <row r="37" customFormat="false" ht="12.75" hidden="false" customHeight="false" outlineLevel="0" collapsed="false">
      <c r="D37" s="110"/>
    </row>
    <row r="38" customFormat="false" ht="12.75" hidden="false" customHeight="false" outlineLevel="0" collapsed="false">
      <c r="D38" s="110"/>
    </row>
    <row r="39" customFormat="false" ht="12.75" hidden="false" customHeight="false" outlineLevel="0" collapsed="false">
      <c r="D39" s="110"/>
    </row>
    <row r="40" customFormat="false" ht="12.75" hidden="false" customHeight="false" outlineLevel="0" collapsed="false">
      <c r="D40" s="110"/>
    </row>
    <row r="41" customFormat="false" ht="12.75" hidden="false" customHeight="false" outlineLevel="0" collapsed="false">
      <c r="D41" s="110"/>
    </row>
    <row r="42" customFormat="false" ht="12.75" hidden="false" customHeight="false" outlineLevel="0" collapsed="false">
      <c r="D42" s="110"/>
    </row>
    <row r="43" customFormat="false" ht="12.75" hidden="false" customHeight="false" outlineLevel="0" collapsed="false">
      <c r="D43" s="110"/>
    </row>
    <row r="44" customFormat="false" ht="12.75" hidden="false" customHeight="false" outlineLevel="0" collapsed="false">
      <c r="D44" s="110"/>
    </row>
    <row r="45" customFormat="false" ht="12.75" hidden="false" customHeight="false" outlineLevel="0" collapsed="false">
      <c r="D45" s="110"/>
    </row>
    <row r="46" customFormat="false" ht="12.75" hidden="false" customHeight="false" outlineLevel="0" collapsed="false">
      <c r="D46" s="110"/>
    </row>
    <row r="47" customFormat="false" ht="12.75" hidden="false" customHeight="false" outlineLevel="0" collapsed="false">
      <c r="D47" s="110"/>
    </row>
    <row r="48" customFormat="false" ht="12.75" hidden="false" customHeight="false" outlineLevel="0" collapsed="false">
      <c r="D48" s="110"/>
    </row>
    <row r="49" customFormat="false" ht="12.75" hidden="false" customHeight="false" outlineLevel="0" collapsed="false">
      <c r="D49" s="110"/>
    </row>
    <row r="50" customFormat="false" ht="12.75" hidden="false" customHeight="false" outlineLevel="0" collapsed="false">
      <c r="D50" s="110"/>
    </row>
    <row r="51" customFormat="false" ht="12.75" hidden="false" customHeight="false" outlineLevel="0" collapsed="false">
      <c r="D51" s="110"/>
    </row>
    <row r="52" customFormat="false" ht="12.75" hidden="false" customHeight="false" outlineLevel="0" collapsed="false">
      <c r="D52" s="110"/>
    </row>
    <row r="53" customFormat="false" ht="12.75" hidden="false" customHeight="false" outlineLevel="0" collapsed="false">
      <c r="D53" s="110"/>
    </row>
    <row r="54" customFormat="false" ht="12.75" hidden="false" customHeight="false" outlineLevel="0" collapsed="false">
      <c r="D54" s="110"/>
    </row>
    <row r="55" customFormat="false" ht="12.75" hidden="false" customHeight="false" outlineLevel="0" collapsed="false">
      <c r="D55" s="110"/>
    </row>
    <row r="56" customFormat="false" ht="12.75" hidden="false" customHeight="false" outlineLevel="0" collapsed="false">
      <c r="D56" s="110"/>
    </row>
    <row r="57" customFormat="false" ht="12.75" hidden="false" customHeight="false" outlineLevel="0" collapsed="false">
      <c r="D57" s="110"/>
    </row>
    <row r="58" customFormat="false" ht="12.75" hidden="false" customHeight="false" outlineLevel="0" collapsed="false">
      <c r="D58" s="110"/>
    </row>
    <row r="59" customFormat="false" ht="12.75" hidden="false" customHeight="false" outlineLevel="0" collapsed="false">
      <c r="D59" s="110"/>
    </row>
    <row r="60" customFormat="false" ht="12.75" hidden="false" customHeight="false" outlineLevel="0" collapsed="false">
      <c r="D60" s="110"/>
    </row>
    <row r="61" customFormat="false" ht="12.75" hidden="false" customHeight="false" outlineLevel="0" collapsed="false">
      <c r="D61" s="110"/>
    </row>
    <row r="62" customFormat="false" ht="12.75" hidden="false" customHeight="false" outlineLevel="0" collapsed="false">
      <c r="D62" s="110"/>
    </row>
    <row r="63" customFormat="false" ht="12.75" hidden="false" customHeight="false" outlineLevel="0" collapsed="false">
      <c r="D63" s="110"/>
    </row>
    <row r="64" customFormat="false" ht="12.75" hidden="false" customHeight="false" outlineLevel="0" collapsed="false">
      <c r="D64" s="110"/>
    </row>
    <row r="65" customFormat="false" ht="12.75" hidden="false" customHeight="false" outlineLevel="0" collapsed="false">
      <c r="D65" s="110"/>
    </row>
    <row r="66" customFormat="false" ht="12.75" hidden="false" customHeight="false" outlineLevel="0" collapsed="false">
      <c r="D66" s="110"/>
    </row>
    <row r="67" customFormat="false" ht="12.75" hidden="false" customHeight="false" outlineLevel="0" collapsed="false">
      <c r="D67" s="110"/>
    </row>
    <row r="68" customFormat="false" ht="12.75" hidden="false" customHeight="false" outlineLevel="0" collapsed="false">
      <c r="D68" s="110"/>
    </row>
    <row r="69" customFormat="false" ht="12.75" hidden="false" customHeight="false" outlineLevel="0" collapsed="false">
      <c r="D69" s="110"/>
    </row>
    <row r="70" customFormat="false" ht="12.75" hidden="false" customHeight="false" outlineLevel="0" collapsed="false">
      <c r="D70" s="110"/>
    </row>
    <row r="71" customFormat="false" ht="12.75" hidden="false" customHeight="false" outlineLevel="0" collapsed="false">
      <c r="D71" s="110"/>
    </row>
    <row r="72" customFormat="false" ht="12.75" hidden="false" customHeight="false" outlineLevel="0" collapsed="false">
      <c r="D72" s="110"/>
    </row>
    <row r="73" customFormat="false" ht="12.75" hidden="false" customHeight="false" outlineLevel="0" collapsed="false">
      <c r="D73" s="110"/>
    </row>
    <row r="74" customFormat="false" ht="12.75" hidden="false" customHeight="false" outlineLevel="0" collapsed="false">
      <c r="D74" s="110"/>
    </row>
    <row r="75" customFormat="false" ht="12.75" hidden="false" customHeight="false" outlineLevel="0" collapsed="false">
      <c r="D75" s="110"/>
    </row>
    <row r="76" customFormat="false" ht="12.75" hidden="false" customHeight="false" outlineLevel="0" collapsed="false">
      <c r="D76" s="110"/>
    </row>
    <row r="77" customFormat="false" ht="12.75" hidden="false" customHeight="false" outlineLevel="0" collapsed="false">
      <c r="D77" s="110"/>
    </row>
    <row r="78" customFormat="false" ht="12.75" hidden="false" customHeight="false" outlineLevel="0" collapsed="false">
      <c r="D78" s="110"/>
    </row>
    <row r="79" customFormat="false" ht="12.75" hidden="false" customHeight="false" outlineLevel="0" collapsed="false">
      <c r="D79" s="110"/>
    </row>
    <row r="80" customFormat="false" ht="12.75" hidden="false" customHeight="false" outlineLevel="0" collapsed="false">
      <c r="D80" s="110"/>
    </row>
    <row r="81" customFormat="false" ht="12.75" hidden="false" customHeight="false" outlineLevel="0" collapsed="false">
      <c r="D81" s="110"/>
    </row>
    <row r="82" customFormat="false" ht="12.75" hidden="false" customHeight="false" outlineLevel="0" collapsed="false">
      <c r="D82" s="110"/>
    </row>
    <row r="83" customFormat="false" ht="12.75" hidden="false" customHeight="false" outlineLevel="0" collapsed="false">
      <c r="D83" s="110"/>
    </row>
    <row r="84" customFormat="false" ht="12.75" hidden="false" customHeight="false" outlineLevel="0" collapsed="false">
      <c r="D84" s="110"/>
    </row>
    <row r="85" customFormat="false" ht="12.75" hidden="false" customHeight="false" outlineLevel="0" collapsed="false">
      <c r="D85" s="110"/>
    </row>
    <row r="86" customFormat="false" ht="12.75" hidden="false" customHeight="false" outlineLevel="0" collapsed="false">
      <c r="D86" s="110"/>
    </row>
    <row r="87" customFormat="false" ht="12.75" hidden="false" customHeight="false" outlineLevel="0" collapsed="false">
      <c r="D87" s="110"/>
    </row>
    <row r="88" customFormat="false" ht="12.75" hidden="false" customHeight="false" outlineLevel="0" collapsed="false">
      <c r="D88" s="110"/>
    </row>
    <row r="89" customFormat="false" ht="12.75" hidden="false" customHeight="false" outlineLevel="0" collapsed="false">
      <c r="D89" s="110"/>
    </row>
    <row r="90" customFormat="false" ht="12.75" hidden="false" customHeight="false" outlineLevel="0" collapsed="false">
      <c r="D90" s="110"/>
    </row>
    <row r="91" customFormat="false" ht="12.75" hidden="false" customHeight="false" outlineLevel="0" collapsed="false">
      <c r="D91" s="110"/>
    </row>
    <row r="92" customFormat="false" ht="12.75" hidden="false" customHeight="false" outlineLevel="0" collapsed="false">
      <c r="D92" s="110"/>
    </row>
    <row r="93" customFormat="false" ht="12.75" hidden="false" customHeight="false" outlineLevel="0" collapsed="false">
      <c r="D93" s="110"/>
    </row>
    <row r="94" customFormat="false" ht="12.75" hidden="false" customHeight="false" outlineLevel="0" collapsed="false">
      <c r="D94" s="110"/>
    </row>
    <row r="95" customFormat="false" ht="12.75" hidden="false" customHeight="false" outlineLevel="0" collapsed="false">
      <c r="D95" s="110"/>
    </row>
    <row r="96" customFormat="false" ht="12.75" hidden="false" customHeight="false" outlineLevel="0" collapsed="false">
      <c r="D96" s="110"/>
    </row>
    <row r="97" customFormat="false" ht="12.75" hidden="false" customHeight="false" outlineLevel="0" collapsed="false">
      <c r="D97" s="110"/>
    </row>
    <row r="98" customFormat="false" ht="12.75" hidden="false" customHeight="false" outlineLevel="0" collapsed="false">
      <c r="D98" s="110"/>
    </row>
    <row r="99" customFormat="false" ht="12.75" hidden="false" customHeight="false" outlineLevel="0" collapsed="false">
      <c r="D99" s="110"/>
    </row>
    <row r="100" customFormat="false" ht="12.75" hidden="false" customHeight="false" outlineLevel="0" collapsed="false">
      <c r="D100" s="110"/>
    </row>
    <row r="101" customFormat="false" ht="12.75" hidden="false" customHeight="false" outlineLevel="0" collapsed="false">
      <c r="D101" s="110"/>
    </row>
    <row r="102" customFormat="false" ht="12.75" hidden="false" customHeight="false" outlineLevel="0" collapsed="false">
      <c r="D102" s="110"/>
    </row>
    <row r="103" customFormat="false" ht="12.75" hidden="false" customHeight="false" outlineLevel="0" collapsed="false">
      <c r="D103" s="110"/>
    </row>
    <row r="104" customFormat="false" ht="12.75" hidden="false" customHeight="false" outlineLevel="0" collapsed="false">
      <c r="D104" s="110"/>
    </row>
    <row r="105" customFormat="false" ht="12.75" hidden="false" customHeight="false" outlineLevel="0" collapsed="false">
      <c r="D105" s="110"/>
    </row>
    <row r="106" customFormat="false" ht="12.75" hidden="false" customHeight="false" outlineLevel="0" collapsed="false">
      <c r="D106" s="110"/>
    </row>
    <row r="107" customFormat="false" ht="12.75" hidden="false" customHeight="false" outlineLevel="0" collapsed="false">
      <c r="D107" s="110"/>
    </row>
    <row r="108" customFormat="false" ht="12.75" hidden="false" customHeight="false" outlineLevel="0" collapsed="false">
      <c r="D108" s="110"/>
    </row>
    <row r="109" customFormat="false" ht="12.75" hidden="false" customHeight="false" outlineLevel="0" collapsed="false">
      <c r="D109" s="110"/>
    </row>
    <row r="110" customFormat="false" ht="12.75" hidden="false" customHeight="false" outlineLevel="0" collapsed="false">
      <c r="D110" s="110"/>
    </row>
    <row r="111" customFormat="false" ht="12.75" hidden="false" customHeight="false" outlineLevel="0" collapsed="false">
      <c r="D111" s="110"/>
    </row>
    <row r="112" customFormat="false" ht="12.75" hidden="false" customHeight="false" outlineLevel="0" collapsed="false">
      <c r="D112" s="110"/>
    </row>
    <row r="113" customFormat="false" ht="12.75" hidden="false" customHeight="false" outlineLevel="0" collapsed="false">
      <c r="D113" s="110"/>
    </row>
    <row r="114" customFormat="false" ht="12.75" hidden="false" customHeight="false" outlineLevel="0" collapsed="false">
      <c r="D114" s="110"/>
    </row>
    <row r="115" customFormat="false" ht="12.75" hidden="false" customHeight="false" outlineLevel="0" collapsed="false">
      <c r="D115" s="110"/>
    </row>
    <row r="116" customFormat="false" ht="12.75" hidden="false" customHeight="false" outlineLevel="0" collapsed="false">
      <c r="D116" s="110"/>
    </row>
    <row r="117" customFormat="false" ht="12.75" hidden="false" customHeight="false" outlineLevel="0" collapsed="false">
      <c r="D117" s="110"/>
    </row>
    <row r="118" customFormat="false" ht="12.75" hidden="false" customHeight="false" outlineLevel="0" collapsed="false">
      <c r="D118" s="110"/>
    </row>
    <row r="119" customFormat="false" ht="12.75" hidden="false" customHeight="false" outlineLevel="0" collapsed="false">
      <c r="D119" s="110"/>
    </row>
    <row r="120" customFormat="false" ht="12.75" hidden="false" customHeight="false" outlineLevel="0" collapsed="false">
      <c r="D120" s="110"/>
    </row>
    <row r="121" customFormat="false" ht="12.75" hidden="false" customHeight="false" outlineLevel="0" collapsed="false">
      <c r="D121" s="110"/>
    </row>
    <row r="122" customFormat="false" ht="12.75" hidden="false" customHeight="false" outlineLevel="0" collapsed="false">
      <c r="D122" s="110"/>
    </row>
    <row r="123" customFormat="false" ht="12.75" hidden="false" customHeight="false" outlineLevel="0" collapsed="false">
      <c r="D123" s="110"/>
    </row>
    <row r="124" customFormat="false" ht="12.75" hidden="false" customHeight="false" outlineLevel="0" collapsed="false">
      <c r="D124" s="110"/>
    </row>
    <row r="125" customFormat="false" ht="12.75" hidden="false" customHeight="false" outlineLevel="0" collapsed="false">
      <c r="D125" s="110"/>
    </row>
    <row r="126" customFormat="false" ht="12.75" hidden="false" customHeight="false" outlineLevel="0" collapsed="false">
      <c r="D126" s="110"/>
    </row>
    <row r="127" customFormat="false" ht="12.75" hidden="false" customHeight="false" outlineLevel="0" collapsed="false">
      <c r="D127" s="110"/>
    </row>
    <row r="128" customFormat="false" ht="12.75" hidden="false" customHeight="false" outlineLevel="0" collapsed="false">
      <c r="D128" s="110"/>
    </row>
    <row r="129" customFormat="false" ht="12.75" hidden="false" customHeight="false" outlineLevel="0" collapsed="false">
      <c r="D129" s="110"/>
    </row>
    <row r="130" customFormat="false" ht="12.75" hidden="false" customHeight="false" outlineLevel="0" collapsed="false">
      <c r="D130" s="110"/>
    </row>
    <row r="131" customFormat="false" ht="12.75" hidden="false" customHeight="false" outlineLevel="0" collapsed="false">
      <c r="D131" s="110"/>
    </row>
    <row r="132" customFormat="false" ht="12.75" hidden="false" customHeight="false" outlineLevel="0" collapsed="false">
      <c r="D132" s="110"/>
    </row>
    <row r="133" customFormat="false" ht="12.75" hidden="false" customHeight="false" outlineLevel="0" collapsed="false">
      <c r="D133" s="110"/>
    </row>
    <row r="134" customFormat="false" ht="12.75" hidden="false" customHeight="false" outlineLevel="0" collapsed="false">
      <c r="D134" s="110"/>
    </row>
    <row r="135" customFormat="false" ht="12.75" hidden="false" customHeight="false" outlineLevel="0" collapsed="false">
      <c r="D135" s="110"/>
    </row>
    <row r="136" customFormat="false" ht="12.75" hidden="false" customHeight="false" outlineLevel="0" collapsed="false">
      <c r="D136" s="110"/>
    </row>
    <row r="137" customFormat="false" ht="12.75" hidden="false" customHeight="false" outlineLevel="0" collapsed="false">
      <c r="D137" s="110"/>
    </row>
    <row r="138" customFormat="false" ht="12.75" hidden="false" customHeight="false" outlineLevel="0" collapsed="false">
      <c r="D138" s="110"/>
    </row>
    <row r="139" customFormat="false" ht="12.75" hidden="false" customHeight="false" outlineLevel="0" collapsed="false">
      <c r="D139" s="110"/>
    </row>
    <row r="140" customFormat="false" ht="12.75" hidden="false" customHeight="false" outlineLevel="0" collapsed="false">
      <c r="D140" s="110"/>
    </row>
    <row r="141" customFormat="false" ht="12.75" hidden="false" customHeight="false" outlineLevel="0" collapsed="false">
      <c r="D141" s="110"/>
    </row>
    <row r="142" customFormat="false" ht="12.75" hidden="false" customHeight="false" outlineLevel="0" collapsed="false">
      <c r="D142" s="110"/>
    </row>
    <row r="143" customFormat="false" ht="12.75" hidden="false" customHeight="false" outlineLevel="0" collapsed="false">
      <c r="D143" s="110"/>
    </row>
    <row r="144" customFormat="false" ht="12.75" hidden="false" customHeight="false" outlineLevel="0" collapsed="false">
      <c r="D144" s="110"/>
    </row>
    <row r="145" customFormat="false" ht="12.75" hidden="false" customHeight="false" outlineLevel="0" collapsed="false">
      <c r="D145" s="110"/>
    </row>
    <row r="146" customFormat="false" ht="12.75" hidden="false" customHeight="false" outlineLevel="0" collapsed="false">
      <c r="D146" s="110"/>
    </row>
    <row r="147" customFormat="false" ht="12.75" hidden="false" customHeight="false" outlineLevel="0" collapsed="false">
      <c r="D147" s="110"/>
    </row>
    <row r="148" customFormat="false" ht="12.75" hidden="false" customHeight="false" outlineLevel="0" collapsed="false">
      <c r="D148" s="110"/>
    </row>
    <row r="149" customFormat="false" ht="12.75" hidden="false" customHeight="false" outlineLevel="0" collapsed="false">
      <c r="D149" s="110"/>
    </row>
    <row r="150" customFormat="false" ht="12.75" hidden="false" customHeight="false" outlineLevel="0" collapsed="false">
      <c r="D150" s="110"/>
    </row>
    <row r="151" customFormat="false" ht="12.75" hidden="false" customHeight="false" outlineLevel="0" collapsed="false">
      <c r="D151" s="110"/>
    </row>
    <row r="152" customFormat="false" ht="12.75" hidden="false" customHeight="false" outlineLevel="0" collapsed="false">
      <c r="D152" s="110"/>
    </row>
    <row r="153" customFormat="false" ht="12.75" hidden="false" customHeight="false" outlineLevel="0" collapsed="false">
      <c r="D153" s="110"/>
    </row>
    <row r="154" customFormat="false" ht="12.75" hidden="false" customHeight="false" outlineLevel="0" collapsed="false">
      <c r="D154" s="110"/>
    </row>
    <row r="155" customFormat="false" ht="12.75" hidden="false" customHeight="false" outlineLevel="0" collapsed="false">
      <c r="D155" s="110"/>
    </row>
    <row r="156" customFormat="false" ht="12.75" hidden="false" customHeight="false" outlineLevel="0" collapsed="false">
      <c r="D156" s="110"/>
    </row>
    <row r="157" customFormat="false" ht="12.75" hidden="false" customHeight="false" outlineLevel="0" collapsed="false">
      <c r="D157" s="110"/>
    </row>
    <row r="158" customFormat="false" ht="12.75" hidden="false" customHeight="false" outlineLevel="0" collapsed="false">
      <c r="D158" s="110"/>
    </row>
    <row r="159" customFormat="false" ht="12.75" hidden="false" customHeight="false" outlineLevel="0" collapsed="false">
      <c r="D159" s="110"/>
    </row>
    <row r="160" customFormat="false" ht="12.75" hidden="false" customHeight="false" outlineLevel="0" collapsed="false">
      <c r="D160" s="110"/>
    </row>
    <row r="161" customFormat="false" ht="12.75" hidden="false" customHeight="false" outlineLevel="0" collapsed="false">
      <c r="D161" s="110"/>
    </row>
    <row r="162" customFormat="false" ht="12.75" hidden="false" customHeight="false" outlineLevel="0" collapsed="false">
      <c r="D162" s="110"/>
    </row>
    <row r="163" customFormat="false" ht="12.75" hidden="false" customHeight="false" outlineLevel="0" collapsed="false">
      <c r="D163" s="110"/>
    </row>
    <row r="164" customFormat="false" ht="12.75" hidden="false" customHeight="false" outlineLevel="0" collapsed="false">
      <c r="D164" s="110"/>
    </row>
    <row r="165" customFormat="false" ht="12.75" hidden="false" customHeight="false" outlineLevel="0" collapsed="false">
      <c r="D165" s="110"/>
    </row>
    <row r="166" customFormat="false" ht="12.75" hidden="false" customHeight="false" outlineLevel="0" collapsed="false">
      <c r="D166" s="110"/>
    </row>
    <row r="167" customFormat="false" ht="12.75" hidden="false" customHeight="false" outlineLevel="0" collapsed="false">
      <c r="D167" s="110"/>
    </row>
    <row r="168" customFormat="false" ht="12.75" hidden="false" customHeight="false" outlineLevel="0" collapsed="false">
      <c r="D168" s="110"/>
    </row>
    <row r="169" customFormat="false" ht="12.75" hidden="false" customHeight="false" outlineLevel="0" collapsed="false">
      <c r="D169" s="110"/>
    </row>
    <row r="170" customFormat="false" ht="12.75" hidden="false" customHeight="false" outlineLevel="0" collapsed="false">
      <c r="D170" s="110"/>
    </row>
    <row r="171" customFormat="false" ht="12.75" hidden="false" customHeight="false" outlineLevel="0" collapsed="false">
      <c r="D171" s="110"/>
    </row>
    <row r="172" customFormat="false" ht="12.75" hidden="false" customHeight="false" outlineLevel="0" collapsed="false">
      <c r="D172" s="110"/>
    </row>
    <row r="173" customFormat="false" ht="12.75" hidden="false" customHeight="false" outlineLevel="0" collapsed="false">
      <c r="D173" s="110"/>
    </row>
    <row r="174" customFormat="false" ht="12.75" hidden="false" customHeight="false" outlineLevel="0" collapsed="false">
      <c r="D174" s="110"/>
    </row>
    <row r="175" customFormat="false" ht="12.75" hidden="false" customHeight="false" outlineLevel="0" collapsed="false">
      <c r="D175" s="110"/>
    </row>
    <row r="176" customFormat="false" ht="12.75" hidden="false" customHeight="false" outlineLevel="0" collapsed="false">
      <c r="D176" s="110"/>
    </row>
    <row r="177" customFormat="false" ht="12.75" hidden="false" customHeight="false" outlineLevel="0" collapsed="false">
      <c r="D177" s="110"/>
    </row>
    <row r="178" customFormat="false" ht="12.75" hidden="false" customHeight="false" outlineLevel="0" collapsed="false">
      <c r="D178" s="110"/>
    </row>
    <row r="179" customFormat="false" ht="12.75" hidden="false" customHeight="false" outlineLevel="0" collapsed="false">
      <c r="D179" s="110"/>
    </row>
    <row r="180" customFormat="false" ht="12.75" hidden="false" customHeight="false" outlineLevel="0" collapsed="false">
      <c r="D180" s="110"/>
    </row>
    <row r="181" customFormat="false" ht="12.75" hidden="false" customHeight="false" outlineLevel="0" collapsed="false">
      <c r="D181" s="110"/>
    </row>
    <row r="182" customFormat="false" ht="12.75" hidden="false" customHeight="false" outlineLevel="0" collapsed="false">
      <c r="D182" s="110"/>
    </row>
    <row r="183" customFormat="false" ht="12.75" hidden="false" customHeight="false" outlineLevel="0" collapsed="false">
      <c r="D183" s="110"/>
    </row>
    <row r="184" customFormat="false" ht="12.75" hidden="false" customHeight="false" outlineLevel="0" collapsed="false">
      <c r="D184" s="110"/>
    </row>
    <row r="185" customFormat="false" ht="12.75" hidden="false" customHeight="false" outlineLevel="0" collapsed="false">
      <c r="D185" s="110"/>
    </row>
    <row r="186" customFormat="false" ht="12.75" hidden="false" customHeight="false" outlineLevel="0" collapsed="false">
      <c r="D186" s="110"/>
    </row>
    <row r="187" customFormat="false" ht="12.75" hidden="false" customHeight="false" outlineLevel="0" collapsed="false">
      <c r="D187" s="110"/>
    </row>
    <row r="188" customFormat="false" ht="12.75" hidden="false" customHeight="false" outlineLevel="0" collapsed="false">
      <c r="D188" s="110"/>
    </row>
    <row r="189" customFormat="false" ht="12.75" hidden="false" customHeight="false" outlineLevel="0" collapsed="false">
      <c r="D189" s="110"/>
    </row>
    <row r="190" customFormat="false" ht="12.75" hidden="false" customHeight="false" outlineLevel="0" collapsed="false">
      <c r="D190" s="110"/>
    </row>
    <row r="191" customFormat="false" ht="12.75" hidden="false" customHeight="false" outlineLevel="0" collapsed="false">
      <c r="D191" s="110"/>
    </row>
    <row r="192" customFormat="false" ht="12.75" hidden="false" customHeight="false" outlineLevel="0" collapsed="false">
      <c r="D192" s="110"/>
    </row>
    <row r="193" customFormat="false" ht="12.75" hidden="false" customHeight="false" outlineLevel="0" collapsed="false">
      <c r="D193" s="110"/>
    </row>
    <row r="194" customFormat="false" ht="12.75" hidden="false" customHeight="false" outlineLevel="0" collapsed="false">
      <c r="D194" s="110"/>
    </row>
    <row r="195" customFormat="false" ht="12.75" hidden="false" customHeight="false" outlineLevel="0" collapsed="false">
      <c r="D195" s="110"/>
    </row>
    <row r="196" customFormat="false" ht="12.75" hidden="false" customHeight="false" outlineLevel="0" collapsed="false">
      <c r="D196" s="110"/>
    </row>
    <row r="197" customFormat="false" ht="12.75" hidden="false" customHeight="false" outlineLevel="0" collapsed="false">
      <c r="D197" s="110"/>
    </row>
    <row r="198" customFormat="false" ht="12.75" hidden="false" customHeight="false" outlineLevel="0" collapsed="false">
      <c r="D198" s="110"/>
    </row>
    <row r="199" customFormat="false" ht="12.75" hidden="false" customHeight="false" outlineLevel="0" collapsed="false">
      <c r="D199" s="110"/>
    </row>
    <row r="200" customFormat="false" ht="12.75" hidden="false" customHeight="false" outlineLevel="0" collapsed="false">
      <c r="D200" s="110"/>
    </row>
    <row r="201" customFormat="false" ht="12.75" hidden="false" customHeight="false" outlineLevel="0" collapsed="false">
      <c r="D201" s="110"/>
    </row>
    <row r="202" customFormat="false" ht="12.75" hidden="false" customHeight="false" outlineLevel="0" collapsed="false">
      <c r="D202" s="110"/>
    </row>
    <row r="203" customFormat="false" ht="12.75" hidden="false" customHeight="false" outlineLevel="0" collapsed="false">
      <c r="D203" s="110"/>
    </row>
    <row r="204" customFormat="false" ht="12.75" hidden="false" customHeight="false" outlineLevel="0" collapsed="false">
      <c r="D204" s="110"/>
    </row>
    <row r="205" customFormat="false" ht="12.75" hidden="false" customHeight="false" outlineLevel="0" collapsed="false">
      <c r="D205" s="110"/>
    </row>
    <row r="206" customFormat="false" ht="12.75" hidden="false" customHeight="false" outlineLevel="0" collapsed="false">
      <c r="D206" s="110"/>
    </row>
    <row r="207" customFormat="false" ht="12.75" hidden="false" customHeight="false" outlineLevel="0" collapsed="false">
      <c r="D207" s="110"/>
    </row>
    <row r="208" customFormat="false" ht="12.75" hidden="false" customHeight="false" outlineLevel="0" collapsed="false">
      <c r="D208" s="110"/>
    </row>
    <row r="209" customFormat="false" ht="12.75" hidden="false" customHeight="false" outlineLevel="0" collapsed="false">
      <c r="D209" s="110"/>
    </row>
    <row r="210" customFormat="false" ht="12.75" hidden="false" customHeight="false" outlineLevel="0" collapsed="false">
      <c r="D210" s="110"/>
    </row>
    <row r="211" customFormat="false" ht="12.75" hidden="false" customHeight="false" outlineLevel="0" collapsed="false">
      <c r="D211" s="110"/>
    </row>
    <row r="212" customFormat="false" ht="12.75" hidden="false" customHeight="false" outlineLevel="0" collapsed="false">
      <c r="D212" s="110"/>
    </row>
    <row r="213" customFormat="false" ht="12.75" hidden="false" customHeight="false" outlineLevel="0" collapsed="false">
      <c r="D213" s="110"/>
    </row>
    <row r="214" customFormat="false" ht="12.75" hidden="false" customHeight="false" outlineLevel="0" collapsed="false">
      <c r="D214" s="110"/>
    </row>
    <row r="215" customFormat="false" ht="12.75" hidden="false" customHeight="false" outlineLevel="0" collapsed="false">
      <c r="D215" s="110"/>
    </row>
    <row r="216" customFormat="false" ht="12.75" hidden="false" customHeight="false" outlineLevel="0" collapsed="false">
      <c r="D216" s="110"/>
    </row>
    <row r="217" customFormat="false" ht="12.75" hidden="false" customHeight="false" outlineLevel="0" collapsed="false">
      <c r="D217" s="110"/>
    </row>
    <row r="218" customFormat="false" ht="12.75" hidden="false" customHeight="false" outlineLevel="0" collapsed="false">
      <c r="D218" s="110"/>
    </row>
    <row r="219" customFormat="false" ht="12.75" hidden="false" customHeight="false" outlineLevel="0" collapsed="false">
      <c r="D219" s="110"/>
    </row>
    <row r="220" customFormat="false" ht="12.75" hidden="false" customHeight="false" outlineLevel="0" collapsed="false">
      <c r="D220" s="110"/>
    </row>
    <row r="221" customFormat="false" ht="12.75" hidden="false" customHeight="false" outlineLevel="0" collapsed="false">
      <c r="D221" s="110"/>
    </row>
    <row r="222" customFormat="false" ht="12.75" hidden="false" customHeight="false" outlineLevel="0" collapsed="false">
      <c r="D222" s="110"/>
    </row>
    <row r="223" customFormat="false" ht="12.75" hidden="false" customHeight="false" outlineLevel="0" collapsed="false">
      <c r="D223" s="110"/>
    </row>
    <row r="224" customFormat="false" ht="12.75" hidden="false" customHeight="false" outlineLevel="0" collapsed="false">
      <c r="D224" s="110"/>
    </row>
    <row r="225" customFormat="false" ht="12.75" hidden="false" customHeight="false" outlineLevel="0" collapsed="false">
      <c r="D225" s="110"/>
    </row>
    <row r="226" customFormat="false" ht="12.75" hidden="false" customHeight="false" outlineLevel="0" collapsed="false">
      <c r="D226" s="110"/>
    </row>
    <row r="227" customFormat="false" ht="12.75" hidden="false" customHeight="false" outlineLevel="0" collapsed="false">
      <c r="D227" s="110"/>
    </row>
    <row r="228" customFormat="false" ht="12.75" hidden="false" customHeight="false" outlineLevel="0" collapsed="false">
      <c r="D228" s="110"/>
    </row>
    <row r="229" customFormat="false" ht="12.75" hidden="false" customHeight="false" outlineLevel="0" collapsed="false">
      <c r="D229" s="110"/>
    </row>
    <row r="230" customFormat="false" ht="12.75" hidden="false" customHeight="false" outlineLevel="0" collapsed="false">
      <c r="D230" s="110"/>
    </row>
    <row r="231" customFormat="false" ht="12.75" hidden="false" customHeight="false" outlineLevel="0" collapsed="false">
      <c r="D231" s="110"/>
    </row>
    <row r="232" customFormat="false" ht="12.75" hidden="false" customHeight="false" outlineLevel="0" collapsed="false">
      <c r="D232" s="110"/>
    </row>
    <row r="233" customFormat="false" ht="12.75" hidden="false" customHeight="false" outlineLevel="0" collapsed="false">
      <c r="D233" s="110"/>
    </row>
    <row r="234" customFormat="false" ht="12.75" hidden="false" customHeight="false" outlineLevel="0" collapsed="false">
      <c r="D234" s="110"/>
    </row>
    <row r="235" customFormat="false" ht="12.75" hidden="false" customHeight="false" outlineLevel="0" collapsed="false">
      <c r="D235" s="110"/>
    </row>
    <row r="236" customFormat="false" ht="12.75" hidden="false" customHeight="false" outlineLevel="0" collapsed="false">
      <c r="D236" s="110"/>
    </row>
    <row r="237" customFormat="false" ht="12.75" hidden="false" customHeight="false" outlineLevel="0" collapsed="false">
      <c r="D237" s="110"/>
    </row>
    <row r="238" customFormat="false" ht="12.75" hidden="false" customHeight="false" outlineLevel="0" collapsed="false">
      <c r="D238" s="110"/>
    </row>
    <row r="239" customFormat="false" ht="12.75" hidden="false" customHeight="false" outlineLevel="0" collapsed="false">
      <c r="D239" s="110"/>
    </row>
    <row r="240" customFormat="false" ht="12.75" hidden="false" customHeight="false" outlineLevel="0" collapsed="false">
      <c r="D240" s="110"/>
    </row>
    <row r="241" customFormat="false" ht="12.75" hidden="false" customHeight="false" outlineLevel="0" collapsed="false">
      <c r="D241" s="110"/>
    </row>
    <row r="242" customFormat="false" ht="12.75" hidden="false" customHeight="false" outlineLevel="0" collapsed="false">
      <c r="D242" s="110"/>
    </row>
    <row r="243" customFormat="false" ht="12.75" hidden="false" customHeight="false" outlineLevel="0" collapsed="false">
      <c r="D243" s="110"/>
    </row>
    <row r="244" customFormat="false" ht="12.75" hidden="false" customHeight="false" outlineLevel="0" collapsed="false">
      <c r="D244" s="110"/>
    </row>
    <row r="245" customFormat="false" ht="12.75" hidden="false" customHeight="false" outlineLevel="0" collapsed="false">
      <c r="D245" s="110"/>
    </row>
    <row r="246" customFormat="false" ht="12.75" hidden="false" customHeight="false" outlineLevel="0" collapsed="false">
      <c r="D246" s="110"/>
    </row>
    <row r="247" customFormat="false" ht="12.75" hidden="false" customHeight="false" outlineLevel="0" collapsed="false">
      <c r="D247" s="110"/>
    </row>
    <row r="248" customFormat="false" ht="12.75" hidden="false" customHeight="false" outlineLevel="0" collapsed="false">
      <c r="D248" s="110"/>
    </row>
    <row r="249" customFormat="false" ht="12.75" hidden="false" customHeight="false" outlineLevel="0" collapsed="false">
      <c r="D249" s="110"/>
    </row>
    <row r="250" customFormat="false" ht="12.75" hidden="false" customHeight="false" outlineLevel="0" collapsed="false">
      <c r="D250" s="110"/>
    </row>
    <row r="251" customFormat="false" ht="12.75" hidden="false" customHeight="false" outlineLevel="0" collapsed="false">
      <c r="D251" s="110"/>
    </row>
    <row r="252" customFormat="false" ht="12.75" hidden="false" customHeight="false" outlineLevel="0" collapsed="false">
      <c r="D252" s="110"/>
    </row>
    <row r="253" customFormat="false" ht="12.75" hidden="false" customHeight="false" outlineLevel="0" collapsed="false">
      <c r="D253" s="110"/>
    </row>
    <row r="254" customFormat="false" ht="12.75" hidden="false" customHeight="false" outlineLevel="0" collapsed="false">
      <c r="D254" s="110"/>
    </row>
    <row r="255" customFormat="false" ht="12.75" hidden="false" customHeight="false" outlineLevel="0" collapsed="false">
      <c r="D255" s="110"/>
    </row>
    <row r="256" customFormat="false" ht="12.75" hidden="false" customHeight="false" outlineLevel="0" collapsed="false">
      <c r="D256" s="110"/>
    </row>
    <row r="257" customFormat="false" ht="12.75" hidden="false" customHeight="false" outlineLevel="0" collapsed="false">
      <c r="D257" s="110"/>
    </row>
    <row r="258" customFormat="false" ht="12.75" hidden="false" customHeight="false" outlineLevel="0" collapsed="false">
      <c r="D258" s="110"/>
    </row>
    <row r="259" customFormat="false" ht="12.75" hidden="false" customHeight="false" outlineLevel="0" collapsed="false">
      <c r="D259" s="110"/>
    </row>
    <row r="260" customFormat="false" ht="12.75" hidden="false" customHeight="false" outlineLevel="0" collapsed="false">
      <c r="D260" s="110"/>
    </row>
    <row r="261" customFormat="false" ht="12.75" hidden="false" customHeight="false" outlineLevel="0" collapsed="false">
      <c r="D261" s="110"/>
    </row>
    <row r="262" customFormat="false" ht="12.75" hidden="false" customHeight="false" outlineLevel="0" collapsed="false">
      <c r="D262" s="110"/>
    </row>
    <row r="263" customFormat="false" ht="12.75" hidden="false" customHeight="false" outlineLevel="0" collapsed="false">
      <c r="D263" s="110"/>
    </row>
    <row r="264" customFormat="false" ht="12.75" hidden="false" customHeight="false" outlineLevel="0" collapsed="false">
      <c r="D264" s="110"/>
    </row>
    <row r="265" customFormat="false" ht="12.75" hidden="false" customHeight="false" outlineLevel="0" collapsed="false">
      <c r="D265" s="110"/>
    </row>
    <row r="266" customFormat="false" ht="12.75" hidden="false" customHeight="false" outlineLevel="0" collapsed="false">
      <c r="D266" s="110"/>
    </row>
    <row r="267" customFormat="false" ht="12.75" hidden="false" customHeight="false" outlineLevel="0" collapsed="false">
      <c r="D267" s="110"/>
    </row>
    <row r="268" customFormat="false" ht="12.75" hidden="false" customHeight="false" outlineLevel="0" collapsed="false">
      <c r="D268" s="110"/>
    </row>
    <row r="269" customFormat="false" ht="12.75" hidden="false" customHeight="false" outlineLevel="0" collapsed="false">
      <c r="D269" s="110"/>
    </row>
    <row r="270" customFormat="false" ht="12.75" hidden="false" customHeight="false" outlineLevel="0" collapsed="false">
      <c r="D270" s="110"/>
    </row>
    <row r="271" customFormat="false" ht="12.75" hidden="false" customHeight="false" outlineLevel="0" collapsed="false">
      <c r="D271" s="110"/>
    </row>
    <row r="272" customFormat="false" ht="12.75" hidden="false" customHeight="false" outlineLevel="0" collapsed="false">
      <c r="D272" s="110"/>
    </row>
    <row r="273" customFormat="false" ht="12.75" hidden="false" customHeight="false" outlineLevel="0" collapsed="false">
      <c r="D273" s="110"/>
    </row>
    <row r="274" customFormat="false" ht="12.75" hidden="false" customHeight="false" outlineLevel="0" collapsed="false">
      <c r="D274" s="110"/>
    </row>
    <row r="275" customFormat="false" ht="12.75" hidden="false" customHeight="false" outlineLevel="0" collapsed="false">
      <c r="D275" s="110"/>
    </row>
    <row r="276" customFormat="false" ht="12.75" hidden="false" customHeight="false" outlineLevel="0" collapsed="false">
      <c r="D276" s="110"/>
    </row>
    <row r="277" customFormat="false" ht="12.75" hidden="false" customHeight="false" outlineLevel="0" collapsed="false">
      <c r="D277" s="110"/>
    </row>
    <row r="278" customFormat="false" ht="12.75" hidden="false" customHeight="false" outlineLevel="0" collapsed="false">
      <c r="D278" s="110"/>
    </row>
    <row r="279" customFormat="false" ht="12.75" hidden="false" customHeight="false" outlineLevel="0" collapsed="false">
      <c r="D279" s="110"/>
    </row>
    <row r="280" customFormat="false" ht="12.75" hidden="false" customHeight="false" outlineLevel="0" collapsed="false">
      <c r="D280" s="110"/>
    </row>
    <row r="281" customFormat="false" ht="12.75" hidden="false" customHeight="false" outlineLevel="0" collapsed="false">
      <c r="D281" s="110"/>
    </row>
    <row r="282" customFormat="false" ht="12.75" hidden="false" customHeight="false" outlineLevel="0" collapsed="false">
      <c r="D282" s="110"/>
    </row>
    <row r="283" customFormat="false" ht="12.75" hidden="false" customHeight="false" outlineLevel="0" collapsed="false">
      <c r="D283" s="110"/>
    </row>
    <row r="284" customFormat="false" ht="12.75" hidden="false" customHeight="false" outlineLevel="0" collapsed="false">
      <c r="D284" s="110"/>
    </row>
    <row r="285" customFormat="false" ht="12.75" hidden="false" customHeight="false" outlineLevel="0" collapsed="false">
      <c r="D285" s="110"/>
    </row>
    <row r="286" customFormat="false" ht="12.75" hidden="false" customHeight="false" outlineLevel="0" collapsed="false">
      <c r="D286" s="110"/>
    </row>
    <row r="287" customFormat="false" ht="12.75" hidden="false" customHeight="false" outlineLevel="0" collapsed="false">
      <c r="D287" s="110"/>
    </row>
    <row r="288" customFormat="false" ht="12.75" hidden="false" customHeight="false" outlineLevel="0" collapsed="false">
      <c r="D288" s="110"/>
    </row>
    <row r="289" customFormat="false" ht="12.75" hidden="false" customHeight="false" outlineLevel="0" collapsed="false">
      <c r="D289" s="110"/>
    </row>
    <row r="290" customFormat="false" ht="12.75" hidden="false" customHeight="false" outlineLevel="0" collapsed="false">
      <c r="D290" s="110"/>
    </row>
    <row r="291" customFormat="false" ht="12.75" hidden="false" customHeight="false" outlineLevel="0" collapsed="false">
      <c r="D291" s="110"/>
    </row>
    <row r="292" customFormat="false" ht="12.75" hidden="false" customHeight="false" outlineLevel="0" collapsed="false">
      <c r="D292" s="110"/>
    </row>
    <row r="293" customFormat="false" ht="12.75" hidden="false" customHeight="false" outlineLevel="0" collapsed="false">
      <c r="D293" s="110"/>
    </row>
    <row r="294" customFormat="false" ht="12.75" hidden="false" customHeight="false" outlineLevel="0" collapsed="false">
      <c r="D294" s="110"/>
    </row>
    <row r="295" customFormat="false" ht="12.75" hidden="false" customHeight="false" outlineLevel="0" collapsed="false">
      <c r="D295" s="110"/>
    </row>
    <row r="296" customFormat="false" ht="12.75" hidden="false" customHeight="false" outlineLevel="0" collapsed="false">
      <c r="D296" s="110"/>
    </row>
    <row r="297" customFormat="false" ht="12.75" hidden="false" customHeight="false" outlineLevel="0" collapsed="false">
      <c r="D297" s="110"/>
    </row>
    <row r="298" customFormat="false" ht="12.75" hidden="false" customHeight="false" outlineLevel="0" collapsed="false">
      <c r="D298" s="110"/>
    </row>
    <row r="299" customFormat="false" ht="12.75" hidden="false" customHeight="false" outlineLevel="0" collapsed="false">
      <c r="D299" s="110"/>
    </row>
    <row r="300" customFormat="false" ht="12.75" hidden="false" customHeight="false" outlineLevel="0" collapsed="false">
      <c r="D300" s="110"/>
    </row>
    <row r="301" customFormat="false" ht="12.75" hidden="false" customHeight="false" outlineLevel="0" collapsed="false">
      <c r="D301" s="110"/>
    </row>
    <row r="302" customFormat="false" ht="12.75" hidden="false" customHeight="false" outlineLevel="0" collapsed="false">
      <c r="D302" s="110"/>
    </row>
    <row r="303" customFormat="false" ht="12.75" hidden="false" customHeight="false" outlineLevel="0" collapsed="false">
      <c r="D303" s="110"/>
    </row>
    <row r="304" customFormat="false" ht="12.75" hidden="false" customHeight="false" outlineLevel="0" collapsed="false">
      <c r="D304" s="110"/>
    </row>
    <row r="305" customFormat="false" ht="12.75" hidden="false" customHeight="false" outlineLevel="0" collapsed="false">
      <c r="D305" s="110"/>
    </row>
    <row r="306" customFormat="false" ht="12.75" hidden="false" customHeight="false" outlineLevel="0" collapsed="false">
      <c r="D306" s="110"/>
    </row>
    <row r="307" customFormat="false" ht="12.75" hidden="false" customHeight="false" outlineLevel="0" collapsed="false">
      <c r="D307" s="110"/>
    </row>
    <row r="308" customFormat="false" ht="12.75" hidden="false" customHeight="false" outlineLevel="0" collapsed="false">
      <c r="D308" s="110"/>
    </row>
    <row r="309" customFormat="false" ht="12.75" hidden="false" customHeight="false" outlineLevel="0" collapsed="false">
      <c r="D309" s="110"/>
    </row>
    <row r="310" customFormat="false" ht="12.75" hidden="false" customHeight="false" outlineLevel="0" collapsed="false">
      <c r="D310" s="110"/>
    </row>
    <row r="311" customFormat="false" ht="12.75" hidden="false" customHeight="false" outlineLevel="0" collapsed="false">
      <c r="D311" s="110"/>
    </row>
    <row r="312" customFormat="false" ht="12.75" hidden="false" customHeight="false" outlineLevel="0" collapsed="false">
      <c r="D312" s="110"/>
    </row>
    <row r="313" customFormat="false" ht="12.75" hidden="false" customHeight="false" outlineLevel="0" collapsed="false">
      <c r="D313" s="110"/>
    </row>
    <row r="314" customFormat="false" ht="12.75" hidden="false" customHeight="false" outlineLevel="0" collapsed="false">
      <c r="D314" s="110"/>
    </row>
    <row r="315" customFormat="false" ht="12.75" hidden="false" customHeight="false" outlineLevel="0" collapsed="false">
      <c r="D315" s="110"/>
    </row>
    <row r="316" customFormat="false" ht="12.75" hidden="false" customHeight="false" outlineLevel="0" collapsed="false">
      <c r="D316" s="110"/>
    </row>
    <row r="317" customFormat="false" ht="12.75" hidden="false" customHeight="false" outlineLevel="0" collapsed="false">
      <c r="D317" s="110"/>
    </row>
    <row r="318" customFormat="false" ht="12.75" hidden="false" customHeight="false" outlineLevel="0" collapsed="false">
      <c r="D318" s="110"/>
    </row>
    <row r="319" customFormat="false" ht="12.75" hidden="false" customHeight="false" outlineLevel="0" collapsed="false">
      <c r="D319" s="110"/>
    </row>
    <row r="320" customFormat="false" ht="12.75" hidden="false" customHeight="false" outlineLevel="0" collapsed="false">
      <c r="D320" s="110"/>
    </row>
    <row r="321" customFormat="false" ht="12.75" hidden="false" customHeight="false" outlineLevel="0" collapsed="false">
      <c r="D321" s="110"/>
    </row>
    <row r="322" customFormat="false" ht="12.75" hidden="false" customHeight="false" outlineLevel="0" collapsed="false">
      <c r="D322" s="110"/>
    </row>
    <row r="323" customFormat="false" ht="12.75" hidden="false" customHeight="false" outlineLevel="0" collapsed="false">
      <c r="D323" s="110"/>
    </row>
    <row r="324" customFormat="false" ht="12.75" hidden="false" customHeight="false" outlineLevel="0" collapsed="false">
      <c r="D324" s="110"/>
    </row>
    <row r="325" customFormat="false" ht="12.75" hidden="false" customHeight="false" outlineLevel="0" collapsed="false">
      <c r="D325" s="110"/>
    </row>
    <row r="326" customFormat="false" ht="12.75" hidden="false" customHeight="false" outlineLevel="0" collapsed="false">
      <c r="D326" s="110"/>
    </row>
    <row r="327" customFormat="false" ht="12.75" hidden="false" customHeight="false" outlineLevel="0" collapsed="false">
      <c r="D327" s="110"/>
    </row>
    <row r="328" customFormat="false" ht="12.75" hidden="false" customHeight="false" outlineLevel="0" collapsed="false">
      <c r="D328" s="110"/>
    </row>
    <row r="329" customFormat="false" ht="12.75" hidden="false" customHeight="false" outlineLevel="0" collapsed="false">
      <c r="D329" s="110"/>
    </row>
    <row r="330" customFormat="false" ht="12.75" hidden="false" customHeight="false" outlineLevel="0" collapsed="false">
      <c r="D330" s="110"/>
    </row>
    <row r="331" customFormat="false" ht="12.75" hidden="false" customHeight="false" outlineLevel="0" collapsed="false">
      <c r="D331" s="110"/>
    </row>
    <row r="332" customFormat="false" ht="12.75" hidden="false" customHeight="false" outlineLevel="0" collapsed="false">
      <c r="D332" s="110"/>
    </row>
    <row r="333" customFormat="false" ht="12.75" hidden="false" customHeight="false" outlineLevel="0" collapsed="false">
      <c r="D333" s="110"/>
    </row>
    <row r="334" customFormat="false" ht="12.75" hidden="false" customHeight="false" outlineLevel="0" collapsed="false">
      <c r="D334" s="110"/>
    </row>
    <row r="335" customFormat="false" ht="12.75" hidden="false" customHeight="false" outlineLevel="0" collapsed="false">
      <c r="D335" s="110"/>
    </row>
    <row r="336" customFormat="false" ht="12.75" hidden="false" customHeight="false" outlineLevel="0" collapsed="false">
      <c r="D336" s="110"/>
    </row>
    <row r="337" customFormat="false" ht="12.75" hidden="false" customHeight="false" outlineLevel="0" collapsed="false">
      <c r="D337" s="110"/>
    </row>
    <row r="338" customFormat="false" ht="12.75" hidden="false" customHeight="false" outlineLevel="0" collapsed="false">
      <c r="D338" s="110"/>
    </row>
    <row r="339" customFormat="false" ht="12.75" hidden="false" customHeight="false" outlineLevel="0" collapsed="false">
      <c r="D339" s="110"/>
    </row>
    <row r="340" customFormat="false" ht="12.75" hidden="false" customHeight="false" outlineLevel="0" collapsed="false">
      <c r="D340" s="110"/>
    </row>
    <row r="341" customFormat="false" ht="12.75" hidden="false" customHeight="false" outlineLevel="0" collapsed="false">
      <c r="D341" s="110"/>
    </row>
    <row r="342" customFormat="false" ht="12.75" hidden="false" customHeight="false" outlineLevel="0" collapsed="false">
      <c r="D342" s="110"/>
    </row>
    <row r="343" customFormat="false" ht="12.75" hidden="false" customHeight="false" outlineLevel="0" collapsed="false">
      <c r="D343" s="110"/>
    </row>
    <row r="344" customFormat="false" ht="12.75" hidden="false" customHeight="false" outlineLevel="0" collapsed="false">
      <c r="D344" s="110"/>
    </row>
    <row r="345" customFormat="false" ht="12.75" hidden="false" customHeight="false" outlineLevel="0" collapsed="false">
      <c r="D345" s="110"/>
    </row>
    <row r="346" customFormat="false" ht="12.75" hidden="false" customHeight="false" outlineLevel="0" collapsed="false">
      <c r="D346" s="110"/>
    </row>
    <row r="347" customFormat="false" ht="12.75" hidden="false" customHeight="false" outlineLevel="0" collapsed="false">
      <c r="D347" s="110"/>
    </row>
    <row r="348" customFormat="false" ht="12.75" hidden="false" customHeight="false" outlineLevel="0" collapsed="false">
      <c r="D348" s="110"/>
    </row>
    <row r="349" customFormat="false" ht="12.75" hidden="false" customHeight="false" outlineLevel="0" collapsed="false">
      <c r="D349" s="110"/>
    </row>
    <row r="350" customFormat="false" ht="12.75" hidden="false" customHeight="false" outlineLevel="0" collapsed="false">
      <c r="D350" s="110"/>
    </row>
    <row r="351" customFormat="false" ht="12.75" hidden="false" customHeight="false" outlineLevel="0" collapsed="false">
      <c r="D351" s="110"/>
    </row>
    <row r="352" customFormat="false" ht="12.75" hidden="false" customHeight="false" outlineLevel="0" collapsed="false">
      <c r="D352" s="110"/>
    </row>
    <row r="353" customFormat="false" ht="12.75" hidden="false" customHeight="false" outlineLevel="0" collapsed="false">
      <c r="D353" s="110"/>
    </row>
    <row r="354" customFormat="false" ht="12.75" hidden="false" customHeight="false" outlineLevel="0" collapsed="false">
      <c r="D354" s="110"/>
    </row>
    <row r="355" customFormat="false" ht="12.75" hidden="false" customHeight="false" outlineLevel="0" collapsed="false">
      <c r="D355" s="110"/>
    </row>
    <row r="356" customFormat="false" ht="12.75" hidden="false" customHeight="false" outlineLevel="0" collapsed="false">
      <c r="D356" s="110"/>
    </row>
    <row r="357" customFormat="false" ht="12.75" hidden="false" customHeight="false" outlineLevel="0" collapsed="false">
      <c r="D357" s="110"/>
    </row>
    <row r="358" customFormat="false" ht="12.75" hidden="false" customHeight="false" outlineLevel="0" collapsed="false">
      <c r="D358" s="110"/>
    </row>
    <row r="359" customFormat="false" ht="12.75" hidden="false" customHeight="false" outlineLevel="0" collapsed="false">
      <c r="D359" s="110"/>
    </row>
    <row r="360" customFormat="false" ht="12.75" hidden="false" customHeight="false" outlineLevel="0" collapsed="false">
      <c r="D360" s="110"/>
    </row>
    <row r="361" customFormat="false" ht="12.75" hidden="false" customHeight="false" outlineLevel="0" collapsed="false">
      <c r="D361" s="110"/>
    </row>
    <row r="362" customFormat="false" ht="12.75" hidden="false" customHeight="false" outlineLevel="0" collapsed="false">
      <c r="D362" s="110"/>
    </row>
    <row r="363" customFormat="false" ht="12.75" hidden="false" customHeight="false" outlineLevel="0" collapsed="false">
      <c r="D363" s="110"/>
    </row>
    <row r="364" customFormat="false" ht="12.75" hidden="false" customHeight="false" outlineLevel="0" collapsed="false">
      <c r="D364" s="110"/>
    </row>
    <row r="365" customFormat="false" ht="12.75" hidden="false" customHeight="false" outlineLevel="0" collapsed="false">
      <c r="D365" s="110"/>
    </row>
    <row r="366" customFormat="false" ht="12.75" hidden="false" customHeight="false" outlineLevel="0" collapsed="false">
      <c r="D366" s="110"/>
    </row>
    <row r="367" customFormat="false" ht="12.75" hidden="false" customHeight="false" outlineLevel="0" collapsed="false">
      <c r="D367" s="110"/>
    </row>
    <row r="368" customFormat="false" ht="12.75" hidden="false" customHeight="false" outlineLevel="0" collapsed="false">
      <c r="D368" s="110"/>
    </row>
    <row r="369" customFormat="false" ht="12.75" hidden="false" customHeight="false" outlineLevel="0" collapsed="false">
      <c r="D369" s="110"/>
    </row>
    <row r="370" customFormat="false" ht="12.75" hidden="false" customHeight="false" outlineLevel="0" collapsed="false">
      <c r="D370" s="110"/>
    </row>
    <row r="371" customFormat="false" ht="12.75" hidden="false" customHeight="false" outlineLevel="0" collapsed="false">
      <c r="D371" s="110"/>
    </row>
    <row r="372" customFormat="false" ht="12.75" hidden="false" customHeight="false" outlineLevel="0" collapsed="false">
      <c r="D372" s="110"/>
    </row>
    <row r="373" customFormat="false" ht="12.75" hidden="false" customHeight="false" outlineLevel="0" collapsed="false">
      <c r="D373" s="110"/>
    </row>
    <row r="374" customFormat="false" ht="12.75" hidden="false" customHeight="false" outlineLevel="0" collapsed="false">
      <c r="D374" s="110"/>
    </row>
    <row r="375" customFormat="false" ht="12.75" hidden="false" customHeight="false" outlineLevel="0" collapsed="false">
      <c r="D375" s="110"/>
    </row>
    <row r="376" customFormat="false" ht="12.75" hidden="false" customHeight="false" outlineLevel="0" collapsed="false">
      <c r="D376" s="110"/>
    </row>
    <row r="377" customFormat="false" ht="12.75" hidden="false" customHeight="false" outlineLevel="0" collapsed="false">
      <c r="D377" s="110"/>
    </row>
    <row r="378" customFormat="false" ht="12.75" hidden="false" customHeight="false" outlineLevel="0" collapsed="false">
      <c r="D378" s="110"/>
    </row>
    <row r="379" customFormat="false" ht="12.75" hidden="false" customHeight="false" outlineLevel="0" collapsed="false">
      <c r="D379" s="110"/>
    </row>
    <row r="380" customFormat="false" ht="12.75" hidden="false" customHeight="false" outlineLevel="0" collapsed="false">
      <c r="D380" s="110"/>
    </row>
    <row r="381" customFormat="false" ht="12.75" hidden="false" customHeight="false" outlineLevel="0" collapsed="false">
      <c r="D381" s="110"/>
    </row>
    <row r="382" customFormat="false" ht="12.75" hidden="false" customHeight="false" outlineLevel="0" collapsed="false">
      <c r="D382" s="110"/>
    </row>
    <row r="383" customFormat="false" ht="12.75" hidden="false" customHeight="false" outlineLevel="0" collapsed="false">
      <c r="D383" s="110"/>
    </row>
    <row r="384" customFormat="false" ht="12.75" hidden="false" customHeight="false" outlineLevel="0" collapsed="false">
      <c r="D384" s="110"/>
    </row>
    <row r="385" customFormat="false" ht="12.75" hidden="false" customHeight="false" outlineLevel="0" collapsed="false">
      <c r="D385" s="110"/>
    </row>
    <row r="386" customFormat="false" ht="12.75" hidden="false" customHeight="false" outlineLevel="0" collapsed="false">
      <c r="D386" s="110"/>
    </row>
    <row r="387" customFormat="false" ht="12.75" hidden="false" customHeight="false" outlineLevel="0" collapsed="false">
      <c r="D387" s="110"/>
    </row>
    <row r="388" customFormat="false" ht="12.75" hidden="false" customHeight="false" outlineLevel="0" collapsed="false">
      <c r="D388" s="110"/>
    </row>
    <row r="389" customFormat="false" ht="12.75" hidden="false" customHeight="false" outlineLevel="0" collapsed="false">
      <c r="D389" s="110"/>
    </row>
    <row r="390" customFormat="false" ht="12.75" hidden="false" customHeight="false" outlineLevel="0" collapsed="false">
      <c r="D390" s="110"/>
    </row>
    <row r="391" customFormat="false" ht="12.75" hidden="false" customHeight="false" outlineLevel="0" collapsed="false">
      <c r="D391" s="110"/>
    </row>
    <row r="392" customFormat="false" ht="12.75" hidden="false" customHeight="false" outlineLevel="0" collapsed="false">
      <c r="D392" s="110"/>
    </row>
    <row r="393" customFormat="false" ht="12.75" hidden="false" customHeight="false" outlineLevel="0" collapsed="false">
      <c r="D393" s="110"/>
    </row>
    <row r="394" customFormat="false" ht="12.75" hidden="false" customHeight="false" outlineLevel="0" collapsed="false">
      <c r="D394" s="110"/>
    </row>
    <row r="395" customFormat="false" ht="12.75" hidden="false" customHeight="false" outlineLevel="0" collapsed="false">
      <c r="D395" s="110"/>
    </row>
    <row r="396" customFormat="false" ht="12.75" hidden="false" customHeight="false" outlineLevel="0" collapsed="false">
      <c r="D396" s="110"/>
    </row>
    <row r="397" customFormat="false" ht="12.75" hidden="false" customHeight="false" outlineLevel="0" collapsed="false">
      <c r="D397" s="110"/>
    </row>
    <row r="398" customFormat="false" ht="12.75" hidden="false" customHeight="false" outlineLevel="0" collapsed="false">
      <c r="D398" s="110"/>
    </row>
    <row r="399" customFormat="false" ht="12.75" hidden="false" customHeight="false" outlineLevel="0" collapsed="false">
      <c r="D399" s="110"/>
    </row>
    <row r="400" customFormat="false" ht="12.75" hidden="false" customHeight="false" outlineLevel="0" collapsed="false">
      <c r="D400" s="110"/>
    </row>
    <row r="401" customFormat="false" ht="12.75" hidden="false" customHeight="false" outlineLevel="0" collapsed="false">
      <c r="D401" s="110"/>
    </row>
    <row r="402" customFormat="false" ht="12.75" hidden="false" customHeight="false" outlineLevel="0" collapsed="false">
      <c r="D402" s="110"/>
    </row>
    <row r="403" customFormat="false" ht="12.75" hidden="false" customHeight="false" outlineLevel="0" collapsed="false">
      <c r="D403" s="110"/>
    </row>
    <row r="404" customFormat="false" ht="12.75" hidden="false" customHeight="false" outlineLevel="0" collapsed="false">
      <c r="D404" s="110"/>
    </row>
    <row r="405" customFormat="false" ht="12.75" hidden="false" customHeight="false" outlineLevel="0" collapsed="false">
      <c r="D405" s="110"/>
    </row>
    <row r="406" customFormat="false" ht="12.75" hidden="false" customHeight="false" outlineLevel="0" collapsed="false">
      <c r="D406" s="110"/>
    </row>
    <row r="407" customFormat="false" ht="12.75" hidden="false" customHeight="false" outlineLevel="0" collapsed="false">
      <c r="D407" s="110"/>
    </row>
    <row r="408" customFormat="false" ht="12.75" hidden="false" customHeight="false" outlineLevel="0" collapsed="false">
      <c r="D408" s="110"/>
    </row>
    <row r="409" customFormat="false" ht="12.75" hidden="false" customHeight="false" outlineLevel="0" collapsed="false">
      <c r="D409" s="110"/>
    </row>
    <row r="410" customFormat="false" ht="12.75" hidden="false" customHeight="false" outlineLevel="0" collapsed="false">
      <c r="D410" s="110"/>
    </row>
    <row r="411" customFormat="false" ht="12.75" hidden="false" customHeight="false" outlineLevel="0" collapsed="false">
      <c r="D411" s="110"/>
    </row>
    <row r="412" customFormat="false" ht="12.75" hidden="false" customHeight="false" outlineLevel="0" collapsed="false">
      <c r="D412" s="110"/>
    </row>
    <row r="413" customFormat="false" ht="12.75" hidden="false" customHeight="false" outlineLevel="0" collapsed="false">
      <c r="D413" s="110"/>
    </row>
    <row r="414" customFormat="false" ht="12.75" hidden="false" customHeight="false" outlineLevel="0" collapsed="false">
      <c r="D414" s="110"/>
    </row>
    <row r="415" customFormat="false" ht="12.75" hidden="false" customHeight="false" outlineLevel="0" collapsed="false">
      <c r="D415" s="110"/>
    </row>
    <row r="416" customFormat="false" ht="12.75" hidden="false" customHeight="false" outlineLevel="0" collapsed="false">
      <c r="D416" s="110"/>
    </row>
    <row r="417" customFormat="false" ht="12.75" hidden="false" customHeight="false" outlineLevel="0" collapsed="false">
      <c r="D417" s="110"/>
    </row>
    <row r="418" customFormat="false" ht="12.75" hidden="false" customHeight="false" outlineLevel="0" collapsed="false">
      <c r="D418" s="110"/>
    </row>
    <row r="419" customFormat="false" ht="12.75" hidden="false" customHeight="false" outlineLevel="0" collapsed="false">
      <c r="D419" s="110"/>
    </row>
    <row r="420" customFormat="false" ht="12.75" hidden="false" customHeight="false" outlineLevel="0" collapsed="false">
      <c r="D420" s="110"/>
    </row>
    <row r="421" customFormat="false" ht="12.75" hidden="false" customHeight="false" outlineLevel="0" collapsed="false">
      <c r="D421" s="110"/>
    </row>
    <row r="422" customFormat="false" ht="12.75" hidden="false" customHeight="false" outlineLevel="0" collapsed="false">
      <c r="D422" s="110"/>
    </row>
    <row r="423" customFormat="false" ht="12.75" hidden="false" customHeight="false" outlineLevel="0" collapsed="false">
      <c r="D423" s="110"/>
    </row>
    <row r="424" customFormat="false" ht="12.75" hidden="false" customHeight="false" outlineLevel="0" collapsed="false">
      <c r="D424" s="110"/>
    </row>
    <row r="425" customFormat="false" ht="12.75" hidden="false" customHeight="false" outlineLevel="0" collapsed="false">
      <c r="D425" s="110"/>
    </row>
    <row r="426" customFormat="false" ht="12.75" hidden="false" customHeight="false" outlineLevel="0" collapsed="false">
      <c r="D426" s="110"/>
    </row>
    <row r="427" customFormat="false" ht="12.75" hidden="false" customHeight="false" outlineLevel="0" collapsed="false">
      <c r="D427" s="110"/>
    </row>
    <row r="428" customFormat="false" ht="12.75" hidden="false" customHeight="false" outlineLevel="0" collapsed="false">
      <c r="D428" s="110"/>
    </row>
    <row r="429" customFormat="false" ht="12.75" hidden="false" customHeight="false" outlineLevel="0" collapsed="false">
      <c r="D429" s="110"/>
    </row>
    <row r="430" customFormat="false" ht="12.75" hidden="false" customHeight="false" outlineLevel="0" collapsed="false">
      <c r="D430" s="110"/>
    </row>
    <row r="431" customFormat="false" ht="12.75" hidden="false" customHeight="false" outlineLevel="0" collapsed="false">
      <c r="D431" s="110"/>
    </row>
    <row r="432" customFormat="false" ht="12.75" hidden="false" customHeight="false" outlineLevel="0" collapsed="false">
      <c r="D432" s="110"/>
    </row>
    <row r="433" customFormat="false" ht="12.75" hidden="false" customHeight="false" outlineLevel="0" collapsed="false">
      <c r="D433" s="110"/>
    </row>
    <row r="434" customFormat="false" ht="12.75" hidden="false" customHeight="false" outlineLevel="0" collapsed="false">
      <c r="D434" s="110"/>
    </row>
    <row r="435" customFormat="false" ht="12.75" hidden="false" customHeight="false" outlineLevel="0" collapsed="false">
      <c r="D435" s="110"/>
    </row>
    <row r="436" customFormat="false" ht="12.75" hidden="false" customHeight="false" outlineLevel="0" collapsed="false">
      <c r="D436" s="110"/>
    </row>
    <row r="437" customFormat="false" ht="12.75" hidden="false" customHeight="false" outlineLevel="0" collapsed="false">
      <c r="D437" s="110"/>
    </row>
    <row r="438" customFormat="false" ht="12.75" hidden="false" customHeight="false" outlineLevel="0" collapsed="false">
      <c r="D438" s="110"/>
    </row>
    <row r="439" customFormat="false" ht="12.75" hidden="false" customHeight="false" outlineLevel="0" collapsed="false">
      <c r="D439" s="110"/>
    </row>
    <row r="440" customFormat="false" ht="12.75" hidden="false" customHeight="false" outlineLevel="0" collapsed="false">
      <c r="D440" s="110"/>
    </row>
    <row r="441" customFormat="false" ht="12.75" hidden="false" customHeight="false" outlineLevel="0" collapsed="false">
      <c r="D441" s="110"/>
    </row>
    <row r="442" customFormat="false" ht="12.75" hidden="false" customHeight="false" outlineLevel="0" collapsed="false">
      <c r="D442" s="110"/>
    </row>
    <row r="443" customFormat="false" ht="12.75" hidden="false" customHeight="false" outlineLevel="0" collapsed="false">
      <c r="D443" s="110"/>
    </row>
    <row r="444" customFormat="false" ht="12.75" hidden="false" customHeight="false" outlineLevel="0" collapsed="false">
      <c r="D444" s="110"/>
    </row>
    <row r="445" customFormat="false" ht="12.75" hidden="false" customHeight="false" outlineLevel="0" collapsed="false">
      <c r="D445" s="110"/>
    </row>
    <row r="446" customFormat="false" ht="12.75" hidden="false" customHeight="false" outlineLevel="0" collapsed="false">
      <c r="D446" s="110"/>
    </row>
    <row r="447" customFormat="false" ht="12.75" hidden="false" customHeight="false" outlineLevel="0" collapsed="false">
      <c r="D447" s="110"/>
    </row>
    <row r="448" customFormat="false" ht="12.75" hidden="false" customHeight="false" outlineLevel="0" collapsed="false">
      <c r="D448" s="110"/>
    </row>
    <row r="449" customFormat="false" ht="12.75" hidden="false" customHeight="false" outlineLevel="0" collapsed="false">
      <c r="D449" s="110"/>
    </row>
    <row r="450" customFormat="false" ht="12.75" hidden="false" customHeight="false" outlineLevel="0" collapsed="false">
      <c r="D450" s="110"/>
    </row>
    <row r="451" customFormat="false" ht="12.75" hidden="false" customHeight="false" outlineLevel="0" collapsed="false">
      <c r="D451" s="110"/>
    </row>
    <row r="452" customFormat="false" ht="12.75" hidden="false" customHeight="false" outlineLevel="0" collapsed="false">
      <c r="D452" s="110"/>
    </row>
    <row r="453" customFormat="false" ht="12.75" hidden="false" customHeight="false" outlineLevel="0" collapsed="false">
      <c r="D453" s="110"/>
    </row>
    <row r="454" customFormat="false" ht="12.75" hidden="false" customHeight="false" outlineLevel="0" collapsed="false">
      <c r="D454" s="110"/>
    </row>
    <row r="455" customFormat="false" ht="12.75" hidden="false" customHeight="false" outlineLevel="0" collapsed="false">
      <c r="D455" s="110"/>
    </row>
    <row r="456" customFormat="false" ht="12.75" hidden="false" customHeight="false" outlineLevel="0" collapsed="false">
      <c r="D456" s="110"/>
    </row>
    <row r="457" customFormat="false" ht="12.75" hidden="false" customHeight="false" outlineLevel="0" collapsed="false">
      <c r="D457" s="110"/>
    </row>
    <row r="458" customFormat="false" ht="12.75" hidden="false" customHeight="false" outlineLevel="0" collapsed="false">
      <c r="D458" s="110"/>
    </row>
    <row r="459" customFormat="false" ht="12.75" hidden="false" customHeight="false" outlineLevel="0" collapsed="false">
      <c r="D459" s="110"/>
    </row>
    <row r="460" customFormat="false" ht="12.75" hidden="false" customHeight="false" outlineLevel="0" collapsed="false">
      <c r="D460" s="110"/>
    </row>
    <row r="461" customFormat="false" ht="12.75" hidden="false" customHeight="false" outlineLevel="0" collapsed="false">
      <c r="D461" s="110"/>
    </row>
    <row r="462" customFormat="false" ht="12.75" hidden="false" customHeight="false" outlineLevel="0" collapsed="false">
      <c r="D462" s="110"/>
    </row>
    <row r="463" customFormat="false" ht="12.75" hidden="false" customHeight="false" outlineLevel="0" collapsed="false">
      <c r="D463" s="110"/>
    </row>
    <row r="464" customFormat="false" ht="12.75" hidden="false" customHeight="false" outlineLevel="0" collapsed="false">
      <c r="D464" s="110"/>
    </row>
    <row r="465" customFormat="false" ht="12.75" hidden="false" customHeight="false" outlineLevel="0" collapsed="false">
      <c r="D465" s="110"/>
    </row>
    <row r="466" customFormat="false" ht="12.75" hidden="false" customHeight="false" outlineLevel="0" collapsed="false">
      <c r="D466" s="110"/>
    </row>
    <row r="467" customFormat="false" ht="12.75" hidden="false" customHeight="false" outlineLevel="0" collapsed="false">
      <c r="D467" s="110"/>
    </row>
    <row r="468" customFormat="false" ht="12.75" hidden="false" customHeight="false" outlineLevel="0" collapsed="false">
      <c r="D468" s="110"/>
    </row>
    <row r="469" customFormat="false" ht="12.75" hidden="false" customHeight="false" outlineLevel="0" collapsed="false">
      <c r="D469" s="110"/>
    </row>
    <row r="470" customFormat="false" ht="12.75" hidden="false" customHeight="false" outlineLevel="0" collapsed="false">
      <c r="D470" s="110"/>
    </row>
    <row r="471" customFormat="false" ht="12.75" hidden="false" customHeight="false" outlineLevel="0" collapsed="false">
      <c r="D471" s="110"/>
    </row>
    <row r="472" customFormat="false" ht="12.75" hidden="false" customHeight="false" outlineLevel="0" collapsed="false">
      <c r="D472" s="110"/>
    </row>
    <row r="473" customFormat="false" ht="12.75" hidden="false" customHeight="false" outlineLevel="0" collapsed="false">
      <c r="D473" s="110"/>
    </row>
    <row r="474" customFormat="false" ht="12.75" hidden="false" customHeight="false" outlineLevel="0" collapsed="false">
      <c r="D474" s="110"/>
    </row>
    <row r="475" customFormat="false" ht="12.75" hidden="false" customHeight="false" outlineLevel="0" collapsed="false">
      <c r="D475" s="110"/>
    </row>
    <row r="476" customFormat="false" ht="12.75" hidden="false" customHeight="false" outlineLevel="0" collapsed="false">
      <c r="D476" s="110"/>
    </row>
    <row r="477" customFormat="false" ht="12.75" hidden="false" customHeight="false" outlineLevel="0" collapsed="false">
      <c r="D477" s="110"/>
    </row>
    <row r="478" customFormat="false" ht="12.75" hidden="false" customHeight="false" outlineLevel="0" collapsed="false">
      <c r="D478" s="110"/>
    </row>
    <row r="479" customFormat="false" ht="12.75" hidden="false" customHeight="false" outlineLevel="0" collapsed="false">
      <c r="D479" s="110"/>
    </row>
    <row r="480" customFormat="false" ht="12.75" hidden="false" customHeight="false" outlineLevel="0" collapsed="false">
      <c r="D480" s="110"/>
    </row>
    <row r="481" customFormat="false" ht="12.75" hidden="false" customHeight="false" outlineLevel="0" collapsed="false">
      <c r="D481" s="110"/>
    </row>
    <row r="482" customFormat="false" ht="12.75" hidden="false" customHeight="false" outlineLevel="0" collapsed="false">
      <c r="D482" s="110"/>
    </row>
    <row r="483" customFormat="false" ht="12.75" hidden="false" customHeight="false" outlineLevel="0" collapsed="false">
      <c r="D483" s="110"/>
    </row>
    <row r="484" customFormat="false" ht="12.75" hidden="false" customHeight="false" outlineLevel="0" collapsed="false">
      <c r="D484" s="110"/>
    </row>
    <row r="485" customFormat="false" ht="12.75" hidden="false" customHeight="false" outlineLevel="0" collapsed="false">
      <c r="D485" s="110"/>
    </row>
    <row r="486" customFormat="false" ht="12.75" hidden="false" customHeight="false" outlineLevel="0" collapsed="false">
      <c r="D486" s="110"/>
    </row>
    <row r="487" customFormat="false" ht="12.75" hidden="false" customHeight="false" outlineLevel="0" collapsed="false">
      <c r="D487" s="110"/>
    </row>
    <row r="488" customFormat="false" ht="12.75" hidden="false" customHeight="false" outlineLevel="0" collapsed="false">
      <c r="D488" s="110"/>
    </row>
    <row r="489" customFormat="false" ht="12.75" hidden="false" customHeight="false" outlineLevel="0" collapsed="false">
      <c r="D489" s="110"/>
    </row>
    <row r="490" customFormat="false" ht="12.75" hidden="false" customHeight="false" outlineLevel="0" collapsed="false">
      <c r="D490" s="110"/>
    </row>
    <row r="491" customFormat="false" ht="12.75" hidden="false" customHeight="false" outlineLevel="0" collapsed="false">
      <c r="D491" s="110"/>
    </row>
    <row r="492" customFormat="false" ht="12.75" hidden="false" customHeight="false" outlineLevel="0" collapsed="false">
      <c r="D492" s="110"/>
    </row>
    <row r="493" customFormat="false" ht="12.75" hidden="false" customHeight="false" outlineLevel="0" collapsed="false">
      <c r="D493" s="110"/>
    </row>
    <row r="494" customFormat="false" ht="12.75" hidden="false" customHeight="false" outlineLevel="0" collapsed="false">
      <c r="D494" s="110"/>
    </row>
    <row r="495" customFormat="false" ht="12.75" hidden="false" customHeight="false" outlineLevel="0" collapsed="false">
      <c r="D495" s="110"/>
    </row>
    <row r="496" customFormat="false" ht="12.75" hidden="false" customHeight="false" outlineLevel="0" collapsed="false">
      <c r="D496" s="110"/>
    </row>
    <row r="497" customFormat="false" ht="12.75" hidden="false" customHeight="false" outlineLevel="0" collapsed="false">
      <c r="D497" s="110"/>
    </row>
    <row r="498" customFormat="false" ht="12.75" hidden="false" customHeight="false" outlineLevel="0" collapsed="false">
      <c r="D498" s="110"/>
    </row>
    <row r="499" customFormat="false" ht="12.75" hidden="false" customHeight="false" outlineLevel="0" collapsed="false">
      <c r="D499" s="110"/>
    </row>
    <row r="500" customFormat="false" ht="12.75" hidden="false" customHeight="false" outlineLevel="0" collapsed="false">
      <c r="D500" s="110"/>
    </row>
    <row r="501" customFormat="false" ht="12.75" hidden="false" customHeight="false" outlineLevel="0" collapsed="false">
      <c r="D501" s="110"/>
    </row>
    <row r="502" customFormat="false" ht="12.75" hidden="false" customHeight="false" outlineLevel="0" collapsed="false">
      <c r="D502" s="110"/>
    </row>
    <row r="503" customFormat="false" ht="12.75" hidden="false" customHeight="false" outlineLevel="0" collapsed="false">
      <c r="D503" s="110"/>
    </row>
    <row r="504" customFormat="false" ht="12.75" hidden="false" customHeight="false" outlineLevel="0" collapsed="false">
      <c r="D504" s="110"/>
    </row>
    <row r="505" customFormat="false" ht="12.75" hidden="false" customHeight="false" outlineLevel="0" collapsed="false">
      <c r="D505" s="110"/>
    </row>
    <row r="506" customFormat="false" ht="12.75" hidden="false" customHeight="false" outlineLevel="0" collapsed="false">
      <c r="D506" s="110"/>
    </row>
    <row r="507" customFormat="false" ht="12.75" hidden="false" customHeight="false" outlineLevel="0" collapsed="false">
      <c r="D507" s="110"/>
    </row>
    <row r="508" customFormat="false" ht="12.75" hidden="false" customHeight="false" outlineLevel="0" collapsed="false">
      <c r="D508" s="110"/>
    </row>
    <row r="509" customFormat="false" ht="12.75" hidden="false" customHeight="false" outlineLevel="0" collapsed="false">
      <c r="D509" s="110"/>
    </row>
    <row r="510" customFormat="false" ht="12.75" hidden="false" customHeight="false" outlineLevel="0" collapsed="false">
      <c r="D510" s="110"/>
    </row>
    <row r="511" customFormat="false" ht="12.75" hidden="false" customHeight="false" outlineLevel="0" collapsed="false">
      <c r="D511" s="110"/>
    </row>
    <row r="512" customFormat="false" ht="12.75" hidden="false" customHeight="false" outlineLevel="0" collapsed="false">
      <c r="D512" s="110"/>
    </row>
    <row r="513" customFormat="false" ht="12.75" hidden="false" customHeight="false" outlineLevel="0" collapsed="false">
      <c r="D513" s="110"/>
    </row>
    <row r="514" customFormat="false" ht="12.75" hidden="false" customHeight="false" outlineLevel="0" collapsed="false">
      <c r="D514" s="110"/>
    </row>
    <row r="515" customFormat="false" ht="12.75" hidden="false" customHeight="false" outlineLevel="0" collapsed="false">
      <c r="D515" s="110"/>
    </row>
    <row r="516" customFormat="false" ht="12.75" hidden="false" customHeight="false" outlineLevel="0" collapsed="false">
      <c r="D516" s="110"/>
    </row>
    <row r="517" customFormat="false" ht="12.75" hidden="false" customHeight="false" outlineLevel="0" collapsed="false">
      <c r="D517" s="110"/>
    </row>
    <row r="518" customFormat="false" ht="12.75" hidden="false" customHeight="false" outlineLevel="0" collapsed="false">
      <c r="D518" s="110"/>
    </row>
    <row r="519" customFormat="false" ht="12.75" hidden="false" customHeight="false" outlineLevel="0" collapsed="false">
      <c r="D519" s="110"/>
    </row>
    <row r="520" customFormat="false" ht="12.75" hidden="false" customHeight="false" outlineLevel="0" collapsed="false">
      <c r="D520" s="110"/>
    </row>
    <row r="521" customFormat="false" ht="12.75" hidden="false" customHeight="false" outlineLevel="0" collapsed="false">
      <c r="D521" s="110"/>
    </row>
    <row r="522" customFormat="false" ht="12.75" hidden="false" customHeight="false" outlineLevel="0" collapsed="false">
      <c r="D522" s="110"/>
    </row>
    <row r="523" customFormat="false" ht="12.75" hidden="false" customHeight="false" outlineLevel="0" collapsed="false">
      <c r="D523" s="110"/>
    </row>
    <row r="524" customFormat="false" ht="12.75" hidden="false" customHeight="false" outlineLevel="0" collapsed="false">
      <c r="D524" s="110"/>
    </row>
    <row r="525" customFormat="false" ht="12.75" hidden="false" customHeight="false" outlineLevel="0" collapsed="false">
      <c r="D525" s="110"/>
    </row>
    <row r="526" customFormat="false" ht="12.75" hidden="false" customHeight="false" outlineLevel="0" collapsed="false">
      <c r="D526" s="110"/>
    </row>
    <row r="527" customFormat="false" ht="12.75" hidden="false" customHeight="false" outlineLevel="0" collapsed="false">
      <c r="D527" s="110"/>
    </row>
    <row r="528" customFormat="false" ht="12.75" hidden="false" customHeight="false" outlineLevel="0" collapsed="false">
      <c r="D528" s="110"/>
    </row>
    <row r="529" customFormat="false" ht="12.75" hidden="false" customHeight="false" outlineLevel="0" collapsed="false">
      <c r="D529" s="110"/>
    </row>
    <row r="530" customFormat="false" ht="12.75" hidden="false" customHeight="false" outlineLevel="0" collapsed="false">
      <c r="D530" s="110"/>
    </row>
    <row r="531" customFormat="false" ht="12.75" hidden="false" customHeight="false" outlineLevel="0" collapsed="false">
      <c r="D531" s="110"/>
    </row>
    <row r="532" customFormat="false" ht="12.75" hidden="false" customHeight="false" outlineLevel="0" collapsed="false">
      <c r="D532" s="110"/>
    </row>
    <row r="533" customFormat="false" ht="12.75" hidden="false" customHeight="false" outlineLevel="0" collapsed="false">
      <c r="D533" s="110"/>
    </row>
    <row r="534" customFormat="false" ht="12.75" hidden="false" customHeight="false" outlineLevel="0" collapsed="false">
      <c r="D534" s="110"/>
    </row>
    <row r="535" customFormat="false" ht="12.75" hidden="false" customHeight="false" outlineLevel="0" collapsed="false">
      <c r="D535" s="110"/>
    </row>
    <row r="536" customFormat="false" ht="12.75" hidden="false" customHeight="false" outlineLevel="0" collapsed="false">
      <c r="D536" s="110"/>
    </row>
    <row r="537" customFormat="false" ht="12.75" hidden="false" customHeight="false" outlineLevel="0" collapsed="false">
      <c r="D537" s="110"/>
    </row>
    <row r="538" customFormat="false" ht="12.75" hidden="false" customHeight="false" outlineLevel="0" collapsed="false">
      <c r="D538" s="110"/>
    </row>
    <row r="539" customFormat="false" ht="12.75" hidden="false" customHeight="false" outlineLevel="0" collapsed="false">
      <c r="D539" s="110"/>
    </row>
    <row r="540" customFormat="false" ht="12.75" hidden="false" customHeight="false" outlineLevel="0" collapsed="false">
      <c r="D540" s="110"/>
    </row>
    <row r="541" customFormat="false" ht="12.75" hidden="false" customHeight="false" outlineLevel="0" collapsed="false">
      <c r="D541" s="110"/>
    </row>
    <row r="542" customFormat="false" ht="12.75" hidden="false" customHeight="false" outlineLevel="0" collapsed="false">
      <c r="D542" s="110"/>
    </row>
    <row r="543" customFormat="false" ht="12.75" hidden="false" customHeight="false" outlineLevel="0" collapsed="false">
      <c r="D543" s="110"/>
    </row>
    <row r="544" customFormat="false" ht="12.75" hidden="false" customHeight="false" outlineLevel="0" collapsed="false">
      <c r="D544" s="110"/>
    </row>
    <row r="545" customFormat="false" ht="12.75" hidden="false" customHeight="false" outlineLevel="0" collapsed="false">
      <c r="D545" s="110"/>
    </row>
    <row r="546" customFormat="false" ht="12.75" hidden="false" customHeight="false" outlineLevel="0" collapsed="false">
      <c r="D546" s="110"/>
    </row>
    <row r="547" customFormat="false" ht="12.75" hidden="false" customHeight="false" outlineLevel="0" collapsed="false">
      <c r="D547" s="110"/>
    </row>
    <row r="548" customFormat="false" ht="12.75" hidden="false" customHeight="false" outlineLevel="0" collapsed="false">
      <c r="D548" s="110"/>
    </row>
    <row r="549" customFormat="false" ht="12.75" hidden="false" customHeight="false" outlineLevel="0" collapsed="false">
      <c r="D549" s="110"/>
    </row>
    <row r="550" customFormat="false" ht="12.75" hidden="false" customHeight="false" outlineLevel="0" collapsed="false">
      <c r="D550" s="110"/>
    </row>
    <row r="551" customFormat="false" ht="12.75" hidden="false" customHeight="false" outlineLevel="0" collapsed="false">
      <c r="D551" s="110"/>
    </row>
    <row r="552" customFormat="false" ht="12.75" hidden="false" customHeight="false" outlineLevel="0" collapsed="false">
      <c r="D552" s="110"/>
    </row>
    <row r="553" customFormat="false" ht="12.75" hidden="false" customHeight="false" outlineLevel="0" collapsed="false">
      <c r="D553" s="110"/>
    </row>
    <row r="554" customFormat="false" ht="12.75" hidden="false" customHeight="false" outlineLevel="0" collapsed="false">
      <c r="D554" s="110"/>
    </row>
    <row r="555" customFormat="false" ht="12.75" hidden="false" customHeight="false" outlineLevel="0" collapsed="false">
      <c r="D555" s="110"/>
    </row>
    <row r="556" customFormat="false" ht="12.75" hidden="false" customHeight="false" outlineLevel="0" collapsed="false">
      <c r="D556" s="110"/>
    </row>
    <row r="557" customFormat="false" ht="12.75" hidden="false" customHeight="false" outlineLevel="0" collapsed="false">
      <c r="D557" s="110"/>
    </row>
    <row r="558" customFormat="false" ht="12.75" hidden="false" customHeight="false" outlineLevel="0" collapsed="false">
      <c r="D558" s="110"/>
    </row>
    <row r="559" customFormat="false" ht="12.75" hidden="false" customHeight="false" outlineLevel="0" collapsed="false">
      <c r="D559" s="110"/>
    </row>
    <row r="560" customFormat="false" ht="12.75" hidden="false" customHeight="false" outlineLevel="0" collapsed="false">
      <c r="D560" s="110"/>
    </row>
    <row r="561" customFormat="false" ht="12.75" hidden="false" customHeight="false" outlineLevel="0" collapsed="false">
      <c r="D561" s="110"/>
    </row>
    <row r="562" customFormat="false" ht="12.75" hidden="false" customHeight="false" outlineLevel="0" collapsed="false">
      <c r="D562" s="110"/>
    </row>
    <row r="563" customFormat="false" ht="12.75" hidden="false" customHeight="false" outlineLevel="0" collapsed="false">
      <c r="D563" s="110"/>
    </row>
    <row r="564" customFormat="false" ht="12.75" hidden="false" customHeight="false" outlineLevel="0" collapsed="false">
      <c r="D564" s="110"/>
    </row>
    <row r="565" customFormat="false" ht="12.75" hidden="false" customHeight="false" outlineLevel="0" collapsed="false">
      <c r="D565" s="110"/>
    </row>
    <row r="566" customFormat="false" ht="12.75" hidden="false" customHeight="false" outlineLevel="0" collapsed="false">
      <c r="D566" s="110"/>
    </row>
    <row r="567" customFormat="false" ht="12.75" hidden="false" customHeight="false" outlineLevel="0" collapsed="false">
      <c r="D567" s="110"/>
    </row>
    <row r="568" customFormat="false" ht="12.75" hidden="false" customHeight="false" outlineLevel="0" collapsed="false">
      <c r="D568" s="110"/>
    </row>
    <row r="569" customFormat="false" ht="12.75" hidden="false" customHeight="false" outlineLevel="0" collapsed="false">
      <c r="D569" s="110"/>
    </row>
    <row r="570" customFormat="false" ht="12.75" hidden="false" customHeight="false" outlineLevel="0" collapsed="false">
      <c r="D570" s="110"/>
    </row>
    <row r="571" customFormat="false" ht="12.75" hidden="false" customHeight="false" outlineLevel="0" collapsed="false">
      <c r="D571" s="110"/>
    </row>
    <row r="572" customFormat="false" ht="12.75" hidden="false" customHeight="false" outlineLevel="0" collapsed="false">
      <c r="D572" s="110"/>
    </row>
    <row r="573" customFormat="false" ht="12.75" hidden="false" customHeight="false" outlineLevel="0" collapsed="false">
      <c r="D573" s="110"/>
    </row>
    <row r="574" customFormat="false" ht="12.75" hidden="false" customHeight="false" outlineLevel="0" collapsed="false">
      <c r="D574" s="110"/>
    </row>
    <row r="575" customFormat="false" ht="12.75" hidden="false" customHeight="false" outlineLevel="0" collapsed="false">
      <c r="D575" s="110"/>
    </row>
    <row r="576" customFormat="false" ht="12.75" hidden="false" customHeight="false" outlineLevel="0" collapsed="false">
      <c r="D576" s="110"/>
    </row>
    <row r="577" customFormat="false" ht="12.75" hidden="false" customHeight="false" outlineLevel="0" collapsed="false">
      <c r="D577" s="110"/>
    </row>
    <row r="578" customFormat="false" ht="12.75" hidden="false" customHeight="false" outlineLevel="0" collapsed="false">
      <c r="D578" s="110"/>
    </row>
    <row r="579" customFormat="false" ht="12.75" hidden="false" customHeight="false" outlineLevel="0" collapsed="false">
      <c r="D579" s="110"/>
    </row>
    <row r="580" customFormat="false" ht="12.75" hidden="false" customHeight="false" outlineLevel="0" collapsed="false">
      <c r="D580" s="110"/>
    </row>
    <row r="581" customFormat="false" ht="12.75" hidden="false" customHeight="false" outlineLevel="0" collapsed="false">
      <c r="D581" s="110"/>
    </row>
    <row r="582" customFormat="false" ht="12.75" hidden="false" customHeight="false" outlineLevel="0" collapsed="false">
      <c r="D582" s="110"/>
    </row>
    <row r="583" customFormat="false" ht="12.75" hidden="false" customHeight="false" outlineLevel="0" collapsed="false">
      <c r="D583" s="110"/>
    </row>
    <row r="584" customFormat="false" ht="12.75" hidden="false" customHeight="false" outlineLevel="0" collapsed="false">
      <c r="D584" s="110"/>
    </row>
    <row r="585" customFormat="false" ht="12.75" hidden="false" customHeight="false" outlineLevel="0" collapsed="false">
      <c r="D585" s="110"/>
    </row>
    <row r="586" customFormat="false" ht="12.75" hidden="false" customHeight="false" outlineLevel="0" collapsed="false">
      <c r="D586" s="110"/>
    </row>
    <row r="587" customFormat="false" ht="12.75" hidden="false" customHeight="false" outlineLevel="0" collapsed="false">
      <c r="D587" s="110"/>
    </row>
    <row r="588" customFormat="false" ht="12.75" hidden="false" customHeight="false" outlineLevel="0" collapsed="false">
      <c r="D588" s="110"/>
    </row>
    <row r="589" customFormat="false" ht="12.75" hidden="false" customHeight="false" outlineLevel="0" collapsed="false">
      <c r="D589" s="110"/>
    </row>
    <row r="590" customFormat="false" ht="12.75" hidden="false" customHeight="false" outlineLevel="0" collapsed="false">
      <c r="D590" s="110"/>
    </row>
    <row r="591" customFormat="false" ht="12.75" hidden="false" customHeight="false" outlineLevel="0" collapsed="false">
      <c r="D591" s="110"/>
    </row>
    <row r="592" customFormat="false" ht="12.75" hidden="false" customHeight="false" outlineLevel="0" collapsed="false">
      <c r="D592" s="110"/>
    </row>
    <row r="593" customFormat="false" ht="12.75" hidden="false" customHeight="false" outlineLevel="0" collapsed="false">
      <c r="D593" s="110"/>
    </row>
    <row r="594" customFormat="false" ht="12.75" hidden="false" customHeight="false" outlineLevel="0" collapsed="false">
      <c r="D594" s="110"/>
    </row>
    <row r="595" customFormat="false" ht="12.75" hidden="false" customHeight="false" outlineLevel="0" collapsed="false">
      <c r="D595" s="110"/>
    </row>
    <row r="596" customFormat="false" ht="12.75" hidden="false" customHeight="false" outlineLevel="0" collapsed="false">
      <c r="D596" s="110"/>
    </row>
    <row r="597" customFormat="false" ht="12.75" hidden="false" customHeight="false" outlineLevel="0" collapsed="false">
      <c r="D597" s="110"/>
    </row>
    <row r="598" customFormat="false" ht="12.75" hidden="false" customHeight="false" outlineLevel="0" collapsed="false">
      <c r="D598" s="110"/>
    </row>
    <row r="599" customFormat="false" ht="12.75" hidden="false" customHeight="false" outlineLevel="0" collapsed="false">
      <c r="D599" s="110"/>
    </row>
    <row r="600" customFormat="false" ht="12.75" hidden="false" customHeight="false" outlineLevel="0" collapsed="false">
      <c r="D600" s="110"/>
    </row>
    <row r="601" customFormat="false" ht="12.75" hidden="false" customHeight="false" outlineLevel="0" collapsed="false">
      <c r="D601" s="110"/>
    </row>
    <row r="602" customFormat="false" ht="12.75" hidden="false" customHeight="false" outlineLevel="0" collapsed="false">
      <c r="D602" s="110"/>
    </row>
    <row r="603" customFormat="false" ht="12.75" hidden="false" customHeight="false" outlineLevel="0" collapsed="false">
      <c r="D603" s="110"/>
    </row>
    <row r="604" customFormat="false" ht="12.75" hidden="false" customHeight="false" outlineLevel="0" collapsed="false">
      <c r="D604" s="110"/>
    </row>
    <row r="605" customFormat="false" ht="12.75" hidden="false" customHeight="false" outlineLevel="0" collapsed="false">
      <c r="D605" s="110"/>
    </row>
    <row r="606" customFormat="false" ht="12.75" hidden="false" customHeight="false" outlineLevel="0" collapsed="false">
      <c r="D606" s="110"/>
    </row>
    <row r="607" customFormat="false" ht="12.75" hidden="false" customHeight="false" outlineLevel="0" collapsed="false">
      <c r="D607" s="110"/>
    </row>
    <row r="608" customFormat="false" ht="12.75" hidden="false" customHeight="false" outlineLevel="0" collapsed="false">
      <c r="D608" s="110"/>
    </row>
    <row r="609" customFormat="false" ht="12.75" hidden="false" customHeight="false" outlineLevel="0" collapsed="false">
      <c r="D609" s="110"/>
    </row>
    <row r="610" customFormat="false" ht="12.75" hidden="false" customHeight="false" outlineLevel="0" collapsed="false">
      <c r="D610" s="110"/>
    </row>
    <row r="611" customFormat="false" ht="12.75" hidden="false" customHeight="false" outlineLevel="0" collapsed="false">
      <c r="D611" s="110"/>
    </row>
    <row r="612" customFormat="false" ht="12.75" hidden="false" customHeight="false" outlineLevel="0" collapsed="false">
      <c r="D612" s="110"/>
    </row>
    <row r="613" customFormat="false" ht="12.75" hidden="false" customHeight="false" outlineLevel="0" collapsed="false">
      <c r="D613" s="110"/>
    </row>
    <row r="614" customFormat="false" ht="12.75" hidden="false" customHeight="false" outlineLevel="0" collapsed="false">
      <c r="D614" s="110"/>
    </row>
    <row r="615" customFormat="false" ht="12.75" hidden="false" customHeight="false" outlineLevel="0" collapsed="false">
      <c r="D615" s="110"/>
    </row>
    <row r="616" customFormat="false" ht="12.75" hidden="false" customHeight="false" outlineLevel="0" collapsed="false">
      <c r="D616" s="110"/>
    </row>
    <row r="617" customFormat="false" ht="12.75" hidden="false" customHeight="false" outlineLevel="0" collapsed="false">
      <c r="D617" s="110"/>
    </row>
    <row r="618" customFormat="false" ht="12.75" hidden="false" customHeight="false" outlineLevel="0" collapsed="false">
      <c r="D618" s="110"/>
    </row>
    <row r="619" customFormat="false" ht="12.75" hidden="false" customHeight="false" outlineLevel="0" collapsed="false">
      <c r="D619" s="110"/>
    </row>
    <row r="620" customFormat="false" ht="12.75" hidden="false" customHeight="false" outlineLevel="0" collapsed="false">
      <c r="D620" s="110"/>
    </row>
    <row r="621" customFormat="false" ht="12.75" hidden="false" customHeight="false" outlineLevel="0" collapsed="false">
      <c r="D621" s="110"/>
    </row>
    <row r="622" customFormat="false" ht="12.75" hidden="false" customHeight="false" outlineLevel="0" collapsed="false">
      <c r="D622" s="110"/>
    </row>
    <row r="623" customFormat="false" ht="12.75" hidden="false" customHeight="false" outlineLevel="0" collapsed="false">
      <c r="D623" s="110"/>
    </row>
    <row r="624" customFormat="false" ht="12.75" hidden="false" customHeight="false" outlineLevel="0" collapsed="false">
      <c r="D624" s="110"/>
    </row>
    <row r="625" customFormat="false" ht="12.75" hidden="false" customHeight="false" outlineLevel="0" collapsed="false">
      <c r="D625" s="110"/>
    </row>
    <row r="626" customFormat="false" ht="12.75" hidden="false" customHeight="false" outlineLevel="0" collapsed="false">
      <c r="D626" s="110"/>
    </row>
    <row r="627" customFormat="false" ht="12.75" hidden="false" customHeight="false" outlineLevel="0" collapsed="false">
      <c r="D627" s="110"/>
    </row>
    <row r="628" customFormat="false" ht="12.75" hidden="false" customHeight="false" outlineLevel="0" collapsed="false">
      <c r="D628" s="110"/>
    </row>
    <row r="629" customFormat="false" ht="12.75" hidden="false" customHeight="false" outlineLevel="0" collapsed="false">
      <c r="D629" s="110"/>
    </row>
    <row r="630" customFormat="false" ht="12.75" hidden="false" customHeight="false" outlineLevel="0" collapsed="false">
      <c r="D630" s="110"/>
    </row>
    <row r="631" customFormat="false" ht="12.75" hidden="false" customHeight="false" outlineLevel="0" collapsed="false">
      <c r="D631" s="110"/>
    </row>
    <row r="632" customFormat="false" ht="12.75" hidden="false" customHeight="false" outlineLevel="0" collapsed="false">
      <c r="D632" s="110"/>
    </row>
    <row r="633" customFormat="false" ht="12.75" hidden="false" customHeight="false" outlineLevel="0" collapsed="false">
      <c r="D633" s="110"/>
    </row>
    <row r="634" customFormat="false" ht="12.75" hidden="false" customHeight="false" outlineLevel="0" collapsed="false">
      <c r="D634" s="110"/>
    </row>
    <row r="635" customFormat="false" ht="12.75" hidden="false" customHeight="false" outlineLevel="0" collapsed="false">
      <c r="D635" s="110"/>
    </row>
    <row r="636" customFormat="false" ht="12.75" hidden="false" customHeight="false" outlineLevel="0" collapsed="false">
      <c r="D636" s="110"/>
    </row>
    <row r="637" customFormat="false" ht="12.75" hidden="false" customHeight="false" outlineLevel="0" collapsed="false">
      <c r="D637" s="110"/>
    </row>
    <row r="638" customFormat="false" ht="12.75" hidden="false" customHeight="false" outlineLevel="0" collapsed="false">
      <c r="D638" s="110"/>
    </row>
    <row r="639" customFormat="false" ht="12.75" hidden="false" customHeight="false" outlineLevel="0" collapsed="false">
      <c r="D639" s="110"/>
    </row>
    <row r="640" customFormat="false" ht="12.75" hidden="false" customHeight="false" outlineLevel="0" collapsed="false">
      <c r="D640" s="110"/>
    </row>
    <row r="641" customFormat="false" ht="12.75" hidden="false" customHeight="false" outlineLevel="0" collapsed="false">
      <c r="D641" s="110"/>
    </row>
    <row r="642" customFormat="false" ht="12.75" hidden="false" customHeight="false" outlineLevel="0" collapsed="false">
      <c r="D642" s="110"/>
    </row>
    <row r="643" customFormat="false" ht="12.75" hidden="false" customHeight="false" outlineLevel="0" collapsed="false">
      <c r="D643" s="110"/>
    </row>
    <row r="644" customFormat="false" ht="12.75" hidden="false" customHeight="false" outlineLevel="0" collapsed="false">
      <c r="D644" s="110"/>
    </row>
    <row r="645" customFormat="false" ht="12.75" hidden="false" customHeight="false" outlineLevel="0" collapsed="false">
      <c r="D645" s="110"/>
    </row>
    <row r="646" customFormat="false" ht="12.75" hidden="false" customHeight="false" outlineLevel="0" collapsed="false">
      <c r="D646" s="110"/>
    </row>
    <row r="647" customFormat="false" ht="12.75" hidden="false" customHeight="false" outlineLevel="0" collapsed="false">
      <c r="D647" s="110"/>
    </row>
    <row r="648" customFormat="false" ht="12.75" hidden="false" customHeight="false" outlineLevel="0" collapsed="false">
      <c r="D648" s="110"/>
    </row>
    <row r="649" customFormat="false" ht="12.75" hidden="false" customHeight="false" outlineLevel="0" collapsed="false">
      <c r="D649" s="110"/>
    </row>
    <row r="650" customFormat="false" ht="12.75" hidden="false" customHeight="false" outlineLevel="0" collapsed="false">
      <c r="D650" s="110"/>
    </row>
    <row r="651" customFormat="false" ht="12.75" hidden="false" customHeight="false" outlineLevel="0" collapsed="false">
      <c r="D651" s="110"/>
    </row>
    <row r="652" customFormat="false" ht="12.75" hidden="false" customHeight="false" outlineLevel="0" collapsed="false">
      <c r="D652" s="110"/>
    </row>
    <row r="653" customFormat="false" ht="12.75" hidden="false" customHeight="false" outlineLevel="0" collapsed="false">
      <c r="D653" s="110"/>
    </row>
    <row r="654" customFormat="false" ht="12.75" hidden="false" customHeight="false" outlineLevel="0" collapsed="false">
      <c r="D654" s="110"/>
    </row>
    <row r="655" customFormat="false" ht="12.75" hidden="false" customHeight="false" outlineLevel="0" collapsed="false">
      <c r="D655" s="110"/>
    </row>
    <row r="656" customFormat="false" ht="12.75" hidden="false" customHeight="false" outlineLevel="0" collapsed="false">
      <c r="D656" s="110"/>
    </row>
    <row r="657" customFormat="false" ht="12.75" hidden="false" customHeight="false" outlineLevel="0" collapsed="false">
      <c r="D657" s="110"/>
    </row>
    <row r="658" customFormat="false" ht="12.75" hidden="false" customHeight="false" outlineLevel="0" collapsed="false">
      <c r="D658" s="110"/>
    </row>
    <row r="659" customFormat="false" ht="12.75" hidden="false" customHeight="false" outlineLevel="0" collapsed="false">
      <c r="D659" s="110"/>
    </row>
    <row r="660" customFormat="false" ht="12.75" hidden="false" customHeight="false" outlineLevel="0" collapsed="false">
      <c r="D660" s="110"/>
    </row>
    <row r="661" customFormat="false" ht="12.75" hidden="false" customHeight="false" outlineLevel="0" collapsed="false">
      <c r="D661" s="110"/>
    </row>
    <row r="662" customFormat="false" ht="12.75" hidden="false" customHeight="false" outlineLevel="0" collapsed="false">
      <c r="D662" s="110"/>
    </row>
    <row r="663" customFormat="false" ht="12.75" hidden="false" customHeight="false" outlineLevel="0" collapsed="false">
      <c r="D663" s="110"/>
    </row>
    <row r="664" customFormat="false" ht="12.75" hidden="false" customHeight="false" outlineLevel="0" collapsed="false">
      <c r="D664" s="110"/>
    </row>
    <row r="665" customFormat="false" ht="12.75" hidden="false" customHeight="false" outlineLevel="0" collapsed="false">
      <c r="D665" s="110"/>
    </row>
    <row r="666" customFormat="false" ht="12.75" hidden="false" customHeight="false" outlineLevel="0" collapsed="false">
      <c r="D666" s="110"/>
    </row>
    <row r="667" customFormat="false" ht="12.75" hidden="false" customHeight="false" outlineLevel="0" collapsed="false">
      <c r="D667" s="110"/>
    </row>
    <row r="668" customFormat="false" ht="12.75" hidden="false" customHeight="false" outlineLevel="0" collapsed="false">
      <c r="D668" s="110"/>
    </row>
    <row r="669" customFormat="false" ht="12.75" hidden="false" customHeight="false" outlineLevel="0" collapsed="false">
      <c r="D669" s="110"/>
    </row>
    <row r="670" customFormat="false" ht="12.75" hidden="false" customHeight="false" outlineLevel="0" collapsed="false">
      <c r="D670" s="110"/>
    </row>
    <row r="671" customFormat="false" ht="12.75" hidden="false" customHeight="false" outlineLevel="0" collapsed="false">
      <c r="D671" s="110"/>
    </row>
    <row r="672" customFormat="false" ht="12.75" hidden="false" customHeight="false" outlineLevel="0" collapsed="false">
      <c r="D672" s="110"/>
    </row>
    <row r="673" customFormat="false" ht="12.75" hidden="false" customHeight="false" outlineLevel="0" collapsed="false">
      <c r="D673" s="110"/>
    </row>
    <row r="674" customFormat="false" ht="12.75" hidden="false" customHeight="false" outlineLevel="0" collapsed="false">
      <c r="D674" s="110"/>
    </row>
    <row r="675" customFormat="false" ht="12.75" hidden="false" customHeight="false" outlineLevel="0" collapsed="false">
      <c r="D675" s="110"/>
    </row>
    <row r="676" customFormat="false" ht="12.75" hidden="false" customHeight="false" outlineLevel="0" collapsed="false">
      <c r="D676" s="110"/>
    </row>
    <row r="677" customFormat="false" ht="12.75" hidden="false" customHeight="false" outlineLevel="0" collapsed="false">
      <c r="D677" s="110"/>
    </row>
    <row r="678" customFormat="false" ht="12.75" hidden="false" customHeight="false" outlineLevel="0" collapsed="false">
      <c r="D678" s="110"/>
    </row>
    <row r="679" customFormat="false" ht="12.75" hidden="false" customHeight="false" outlineLevel="0" collapsed="false">
      <c r="D679" s="110"/>
    </row>
    <row r="680" customFormat="false" ht="12.75" hidden="false" customHeight="false" outlineLevel="0" collapsed="false">
      <c r="D680" s="110"/>
    </row>
    <row r="681" customFormat="false" ht="12.75" hidden="false" customHeight="false" outlineLevel="0" collapsed="false">
      <c r="D681" s="110"/>
    </row>
    <row r="682" customFormat="false" ht="12.75" hidden="false" customHeight="false" outlineLevel="0" collapsed="false">
      <c r="D682" s="110"/>
    </row>
    <row r="683" customFormat="false" ht="12.75" hidden="false" customHeight="false" outlineLevel="0" collapsed="false">
      <c r="D683" s="110"/>
    </row>
    <row r="684" customFormat="false" ht="12.75" hidden="false" customHeight="false" outlineLevel="0" collapsed="false">
      <c r="D684" s="110"/>
    </row>
    <row r="685" customFormat="false" ht="12.75" hidden="false" customHeight="false" outlineLevel="0" collapsed="false">
      <c r="D685" s="110"/>
    </row>
    <row r="686" customFormat="false" ht="12.75" hidden="false" customHeight="false" outlineLevel="0" collapsed="false">
      <c r="D686" s="110"/>
    </row>
    <row r="687" customFormat="false" ht="12.75" hidden="false" customHeight="false" outlineLevel="0" collapsed="false">
      <c r="D687" s="110"/>
    </row>
    <row r="688" customFormat="false" ht="12.75" hidden="false" customHeight="false" outlineLevel="0" collapsed="false">
      <c r="D688" s="110"/>
    </row>
    <row r="689" customFormat="false" ht="12.75" hidden="false" customHeight="false" outlineLevel="0" collapsed="false">
      <c r="D689" s="110"/>
    </row>
    <row r="690" customFormat="false" ht="12.75" hidden="false" customHeight="false" outlineLevel="0" collapsed="false">
      <c r="D690" s="110"/>
    </row>
    <row r="691" customFormat="false" ht="12.75" hidden="false" customHeight="false" outlineLevel="0" collapsed="false">
      <c r="D691" s="110"/>
    </row>
    <row r="692" customFormat="false" ht="12.75" hidden="false" customHeight="false" outlineLevel="0" collapsed="false">
      <c r="D692" s="110"/>
    </row>
    <row r="693" customFormat="false" ht="12.75" hidden="false" customHeight="false" outlineLevel="0" collapsed="false">
      <c r="D693" s="110"/>
    </row>
    <row r="694" customFormat="false" ht="12.75" hidden="false" customHeight="false" outlineLevel="0" collapsed="false">
      <c r="D694" s="110"/>
    </row>
    <row r="695" customFormat="false" ht="12.75" hidden="false" customHeight="false" outlineLevel="0" collapsed="false">
      <c r="D695" s="110"/>
    </row>
    <row r="696" customFormat="false" ht="12.75" hidden="false" customHeight="false" outlineLevel="0" collapsed="false">
      <c r="D696" s="110"/>
    </row>
    <row r="697" customFormat="false" ht="12.75" hidden="false" customHeight="false" outlineLevel="0" collapsed="false">
      <c r="D697" s="110"/>
    </row>
    <row r="698" customFormat="false" ht="12.75" hidden="false" customHeight="false" outlineLevel="0" collapsed="false">
      <c r="D698" s="110"/>
    </row>
    <row r="699" customFormat="false" ht="12.75" hidden="false" customHeight="false" outlineLevel="0" collapsed="false">
      <c r="D699" s="110"/>
    </row>
    <row r="700" customFormat="false" ht="12.75" hidden="false" customHeight="false" outlineLevel="0" collapsed="false">
      <c r="D700" s="110"/>
    </row>
    <row r="701" customFormat="false" ht="12.75" hidden="false" customHeight="false" outlineLevel="0" collapsed="false">
      <c r="D701" s="110"/>
    </row>
    <row r="702" customFormat="false" ht="12.75" hidden="false" customHeight="false" outlineLevel="0" collapsed="false">
      <c r="D702" s="110"/>
    </row>
    <row r="703" customFormat="false" ht="12.75" hidden="false" customHeight="false" outlineLevel="0" collapsed="false">
      <c r="D703" s="110"/>
    </row>
    <row r="704" customFormat="false" ht="12.75" hidden="false" customHeight="false" outlineLevel="0" collapsed="false">
      <c r="D704" s="110"/>
    </row>
    <row r="705" customFormat="false" ht="12.75" hidden="false" customHeight="false" outlineLevel="0" collapsed="false">
      <c r="D705" s="110"/>
    </row>
    <row r="706" customFormat="false" ht="12.75" hidden="false" customHeight="false" outlineLevel="0" collapsed="false">
      <c r="D706" s="110"/>
    </row>
    <row r="707" customFormat="false" ht="12.75" hidden="false" customHeight="false" outlineLevel="0" collapsed="false">
      <c r="D707" s="110"/>
    </row>
    <row r="708" customFormat="false" ht="12.75" hidden="false" customHeight="false" outlineLevel="0" collapsed="false">
      <c r="D708" s="110"/>
    </row>
    <row r="709" customFormat="false" ht="12.75" hidden="false" customHeight="false" outlineLevel="0" collapsed="false">
      <c r="D709" s="110"/>
    </row>
    <row r="710" customFormat="false" ht="12.75" hidden="false" customHeight="false" outlineLevel="0" collapsed="false">
      <c r="D710" s="110"/>
    </row>
    <row r="711" customFormat="false" ht="12.75" hidden="false" customHeight="false" outlineLevel="0" collapsed="false">
      <c r="D711" s="110"/>
    </row>
    <row r="712" customFormat="false" ht="12.75" hidden="false" customHeight="false" outlineLevel="0" collapsed="false">
      <c r="D712" s="110"/>
    </row>
    <row r="713" customFormat="false" ht="12.75" hidden="false" customHeight="false" outlineLevel="0" collapsed="false">
      <c r="D713" s="110"/>
    </row>
    <row r="714" customFormat="false" ht="12.75" hidden="false" customHeight="false" outlineLevel="0" collapsed="false">
      <c r="D714" s="110"/>
    </row>
    <row r="715" customFormat="false" ht="12.75" hidden="false" customHeight="false" outlineLevel="0" collapsed="false">
      <c r="D715" s="110"/>
    </row>
    <row r="716" customFormat="false" ht="12.75" hidden="false" customHeight="false" outlineLevel="0" collapsed="false">
      <c r="D716" s="110"/>
    </row>
    <row r="717" customFormat="false" ht="12.75" hidden="false" customHeight="false" outlineLevel="0" collapsed="false">
      <c r="D717" s="110"/>
    </row>
    <row r="718" customFormat="false" ht="12.75" hidden="false" customHeight="false" outlineLevel="0" collapsed="false">
      <c r="D718" s="110"/>
    </row>
    <row r="719" customFormat="false" ht="12.75" hidden="false" customHeight="false" outlineLevel="0" collapsed="false">
      <c r="D719" s="110"/>
    </row>
    <row r="720" customFormat="false" ht="12.75" hidden="false" customHeight="false" outlineLevel="0" collapsed="false">
      <c r="D720" s="110"/>
    </row>
    <row r="721" customFormat="false" ht="12.75" hidden="false" customHeight="false" outlineLevel="0" collapsed="false">
      <c r="D721" s="110"/>
    </row>
    <row r="722" customFormat="false" ht="12.75" hidden="false" customHeight="false" outlineLevel="0" collapsed="false">
      <c r="D722" s="110"/>
    </row>
    <row r="723" customFormat="false" ht="12.75" hidden="false" customHeight="false" outlineLevel="0" collapsed="false">
      <c r="D723" s="110"/>
    </row>
    <row r="724" customFormat="false" ht="12.75" hidden="false" customHeight="false" outlineLevel="0" collapsed="false">
      <c r="D724" s="110"/>
    </row>
    <row r="725" customFormat="false" ht="12.75" hidden="false" customHeight="false" outlineLevel="0" collapsed="false">
      <c r="D725" s="110"/>
    </row>
    <row r="726" customFormat="false" ht="12.75" hidden="false" customHeight="false" outlineLevel="0" collapsed="false">
      <c r="D726" s="110"/>
    </row>
    <row r="727" customFormat="false" ht="12.75" hidden="false" customHeight="false" outlineLevel="0" collapsed="false">
      <c r="D727" s="110"/>
    </row>
    <row r="728" customFormat="false" ht="12.75" hidden="false" customHeight="false" outlineLevel="0" collapsed="false">
      <c r="D728" s="110"/>
    </row>
    <row r="729" customFormat="false" ht="12.75" hidden="false" customHeight="false" outlineLevel="0" collapsed="false">
      <c r="D729" s="110"/>
    </row>
    <row r="730" customFormat="false" ht="12.75" hidden="false" customHeight="false" outlineLevel="0" collapsed="false">
      <c r="D730" s="110"/>
    </row>
    <row r="731" customFormat="false" ht="12.75" hidden="false" customHeight="false" outlineLevel="0" collapsed="false">
      <c r="D731" s="110"/>
    </row>
    <row r="732" customFormat="false" ht="12.75" hidden="false" customHeight="false" outlineLevel="0" collapsed="false">
      <c r="D732" s="110"/>
    </row>
    <row r="733" customFormat="false" ht="12.75" hidden="false" customHeight="false" outlineLevel="0" collapsed="false">
      <c r="D733" s="110"/>
    </row>
    <row r="734" customFormat="false" ht="12.75" hidden="false" customHeight="false" outlineLevel="0" collapsed="false">
      <c r="D734" s="110"/>
    </row>
    <row r="735" customFormat="false" ht="12.75" hidden="false" customHeight="false" outlineLevel="0" collapsed="false">
      <c r="D735" s="110"/>
    </row>
    <row r="736" customFormat="false" ht="12.75" hidden="false" customHeight="false" outlineLevel="0" collapsed="false">
      <c r="D736" s="110"/>
    </row>
    <row r="737" customFormat="false" ht="12.75" hidden="false" customHeight="false" outlineLevel="0" collapsed="false">
      <c r="D737" s="110"/>
    </row>
    <row r="738" customFormat="false" ht="12.75" hidden="false" customHeight="false" outlineLevel="0" collapsed="false">
      <c r="D738" s="110"/>
    </row>
    <row r="739" customFormat="false" ht="12.75" hidden="false" customHeight="false" outlineLevel="0" collapsed="false">
      <c r="D739" s="110"/>
    </row>
    <row r="740" customFormat="false" ht="12.75" hidden="false" customHeight="false" outlineLevel="0" collapsed="false">
      <c r="D740" s="110"/>
    </row>
    <row r="741" customFormat="false" ht="12.75" hidden="false" customHeight="false" outlineLevel="0" collapsed="false">
      <c r="D741" s="110"/>
    </row>
    <row r="742" customFormat="false" ht="12.75" hidden="false" customHeight="false" outlineLevel="0" collapsed="false">
      <c r="D742" s="110"/>
    </row>
    <row r="743" customFormat="false" ht="12.75" hidden="false" customHeight="false" outlineLevel="0" collapsed="false">
      <c r="D743" s="110"/>
    </row>
    <row r="744" customFormat="false" ht="12.75" hidden="false" customHeight="false" outlineLevel="0" collapsed="false">
      <c r="D744" s="110"/>
    </row>
    <row r="745" customFormat="false" ht="12.75" hidden="false" customHeight="false" outlineLevel="0" collapsed="false">
      <c r="D745" s="110"/>
    </row>
    <row r="746" customFormat="false" ht="12.75" hidden="false" customHeight="false" outlineLevel="0" collapsed="false">
      <c r="D746" s="110"/>
    </row>
    <row r="747" customFormat="false" ht="12.75" hidden="false" customHeight="false" outlineLevel="0" collapsed="false">
      <c r="D747" s="110"/>
    </row>
    <row r="748" customFormat="false" ht="12.75" hidden="false" customHeight="false" outlineLevel="0" collapsed="false">
      <c r="D748" s="110"/>
    </row>
    <row r="749" customFormat="false" ht="12.75" hidden="false" customHeight="false" outlineLevel="0" collapsed="false">
      <c r="D749" s="110"/>
    </row>
    <row r="750" customFormat="false" ht="12.75" hidden="false" customHeight="false" outlineLevel="0" collapsed="false">
      <c r="D750" s="110"/>
    </row>
    <row r="751" customFormat="false" ht="12.75" hidden="false" customHeight="false" outlineLevel="0" collapsed="false">
      <c r="D751" s="110"/>
    </row>
    <row r="752" customFormat="false" ht="12.75" hidden="false" customHeight="false" outlineLevel="0" collapsed="false">
      <c r="D752" s="110"/>
    </row>
    <row r="753" customFormat="false" ht="12.75" hidden="false" customHeight="false" outlineLevel="0" collapsed="false">
      <c r="D753" s="110"/>
    </row>
    <row r="754" customFormat="false" ht="12.75" hidden="false" customHeight="false" outlineLevel="0" collapsed="false">
      <c r="D754" s="110"/>
    </row>
    <row r="755" customFormat="false" ht="12.75" hidden="false" customHeight="false" outlineLevel="0" collapsed="false">
      <c r="D755" s="110"/>
    </row>
    <row r="756" customFormat="false" ht="12.75" hidden="false" customHeight="false" outlineLevel="0" collapsed="false">
      <c r="D756" s="110"/>
    </row>
    <row r="757" customFormat="false" ht="12.75" hidden="false" customHeight="false" outlineLevel="0" collapsed="false">
      <c r="D757" s="110"/>
    </row>
    <row r="758" customFormat="false" ht="12.75" hidden="false" customHeight="false" outlineLevel="0" collapsed="false">
      <c r="D758" s="110"/>
    </row>
    <row r="759" customFormat="false" ht="12.75" hidden="false" customHeight="false" outlineLevel="0" collapsed="false">
      <c r="D759" s="110"/>
    </row>
    <row r="760" customFormat="false" ht="12.75" hidden="false" customHeight="false" outlineLevel="0" collapsed="false">
      <c r="D760" s="110"/>
    </row>
    <row r="761" customFormat="false" ht="12.75" hidden="false" customHeight="false" outlineLevel="0" collapsed="false">
      <c r="D761" s="110"/>
    </row>
    <row r="762" customFormat="false" ht="12.75" hidden="false" customHeight="false" outlineLevel="0" collapsed="false">
      <c r="D762" s="110"/>
    </row>
    <row r="763" customFormat="false" ht="12.75" hidden="false" customHeight="false" outlineLevel="0" collapsed="false">
      <c r="D763" s="110"/>
    </row>
    <row r="764" customFormat="false" ht="12.75" hidden="false" customHeight="false" outlineLevel="0" collapsed="false">
      <c r="D764" s="110"/>
    </row>
    <row r="765" customFormat="false" ht="12.75" hidden="false" customHeight="false" outlineLevel="0" collapsed="false">
      <c r="D765" s="110"/>
    </row>
    <row r="766" customFormat="false" ht="12.75" hidden="false" customHeight="false" outlineLevel="0" collapsed="false">
      <c r="D766" s="110"/>
    </row>
    <row r="767" customFormat="false" ht="12.75" hidden="false" customHeight="false" outlineLevel="0" collapsed="false">
      <c r="D767" s="110"/>
    </row>
    <row r="768" customFormat="false" ht="12.75" hidden="false" customHeight="false" outlineLevel="0" collapsed="false">
      <c r="D768" s="110"/>
    </row>
    <row r="769" customFormat="false" ht="12.75" hidden="false" customHeight="false" outlineLevel="0" collapsed="false">
      <c r="D769" s="110"/>
    </row>
    <row r="770" customFormat="false" ht="12.75" hidden="false" customHeight="false" outlineLevel="0" collapsed="false">
      <c r="D770" s="110"/>
    </row>
    <row r="771" customFormat="false" ht="12.75" hidden="false" customHeight="false" outlineLevel="0" collapsed="false">
      <c r="D771" s="110"/>
    </row>
    <row r="772" customFormat="false" ht="12.75" hidden="false" customHeight="false" outlineLevel="0" collapsed="false">
      <c r="D772" s="110"/>
    </row>
    <row r="773" customFormat="false" ht="12.75" hidden="false" customHeight="false" outlineLevel="0" collapsed="false">
      <c r="D773" s="110"/>
    </row>
    <row r="774" customFormat="false" ht="12.75" hidden="false" customHeight="false" outlineLevel="0" collapsed="false">
      <c r="D774" s="110"/>
    </row>
    <row r="775" customFormat="false" ht="12.75" hidden="false" customHeight="false" outlineLevel="0" collapsed="false">
      <c r="D775" s="110"/>
    </row>
    <row r="776" customFormat="false" ht="12.75" hidden="false" customHeight="false" outlineLevel="0" collapsed="false">
      <c r="D776" s="110"/>
    </row>
    <row r="777" customFormat="false" ht="12.75" hidden="false" customHeight="false" outlineLevel="0" collapsed="false">
      <c r="D777" s="110"/>
    </row>
    <row r="778" customFormat="false" ht="12.75" hidden="false" customHeight="false" outlineLevel="0" collapsed="false">
      <c r="D778" s="110"/>
    </row>
    <row r="779" customFormat="false" ht="12.75" hidden="false" customHeight="false" outlineLevel="0" collapsed="false">
      <c r="D779" s="110"/>
    </row>
    <row r="780" customFormat="false" ht="12.75" hidden="false" customHeight="false" outlineLevel="0" collapsed="false">
      <c r="D780" s="110"/>
    </row>
    <row r="781" customFormat="false" ht="12.75" hidden="false" customHeight="false" outlineLevel="0" collapsed="false">
      <c r="D781" s="110"/>
    </row>
    <row r="782" customFormat="false" ht="12.75" hidden="false" customHeight="false" outlineLevel="0" collapsed="false">
      <c r="D782" s="110"/>
    </row>
    <row r="783" customFormat="false" ht="12.75" hidden="false" customHeight="false" outlineLevel="0" collapsed="false">
      <c r="D783" s="110"/>
    </row>
    <row r="784" customFormat="false" ht="12.75" hidden="false" customHeight="false" outlineLevel="0" collapsed="false">
      <c r="D784" s="110"/>
    </row>
    <row r="785" customFormat="false" ht="12.75" hidden="false" customHeight="false" outlineLevel="0" collapsed="false">
      <c r="D785" s="110"/>
    </row>
    <row r="786" customFormat="false" ht="12.75" hidden="false" customHeight="false" outlineLevel="0" collapsed="false">
      <c r="D786" s="110"/>
    </row>
    <row r="787" customFormat="false" ht="12.75" hidden="false" customHeight="false" outlineLevel="0" collapsed="false">
      <c r="D787" s="110"/>
    </row>
    <row r="788" customFormat="false" ht="12.75" hidden="false" customHeight="false" outlineLevel="0" collapsed="false">
      <c r="D788" s="110"/>
    </row>
    <row r="789" customFormat="false" ht="12.75" hidden="false" customHeight="false" outlineLevel="0" collapsed="false">
      <c r="D789" s="110"/>
    </row>
    <row r="790" customFormat="false" ht="12.75" hidden="false" customHeight="false" outlineLevel="0" collapsed="false">
      <c r="D790" s="110"/>
    </row>
    <row r="791" customFormat="false" ht="12.75" hidden="false" customHeight="false" outlineLevel="0" collapsed="false">
      <c r="D791" s="110"/>
    </row>
    <row r="792" customFormat="false" ht="12.75" hidden="false" customHeight="false" outlineLevel="0" collapsed="false">
      <c r="D792" s="110"/>
    </row>
    <row r="793" customFormat="false" ht="12.75" hidden="false" customHeight="false" outlineLevel="0" collapsed="false">
      <c r="D793" s="110"/>
    </row>
    <row r="794" customFormat="false" ht="12.75" hidden="false" customHeight="false" outlineLevel="0" collapsed="false">
      <c r="D794" s="110"/>
    </row>
    <row r="795" customFormat="false" ht="12.75" hidden="false" customHeight="false" outlineLevel="0" collapsed="false">
      <c r="D795" s="110"/>
    </row>
    <row r="796" customFormat="false" ht="12.75" hidden="false" customHeight="false" outlineLevel="0" collapsed="false">
      <c r="D796" s="110"/>
    </row>
    <row r="797" customFormat="false" ht="12.75" hidden="false" customHeight="false" outlineLevel="0" collapsed="false">
      <c r="D797" s="110"/>
    </row>
    <row r="798" customFormat="false" ht="12.75" hidden="false" customHeight="false" outlineLevel="0" collapsed="false">
      <c r="D798" s="110"/>
    </row>
    <row r="799" customFormat="false" ht="12.75" hidden="false" customHeight="false" outlineLevel="0" collapsed="false">
      <c r="D799" s="110"/>
    </row>
    <row r="800" customFormat="false" ht="12.75" hidden="false" customHeight="false" outlineLevel="0" collapsed="false">
      <c r="D800" s="110"/>
    </row>
    <row r="801" customFormat="false" ht="12.75" hidden="false" customHeight="false" outlineLevel="0" collapsed="false">
      <c r="D801" s="110"/>
    </row>
    <row r="802" customFormat="false" ht="12.75" hidden="false" customHeight="false" outlineLevel="0" collapsed="false">
      <c r="D802" s="110"/>
    </row>
    <row r="803" customFormat="false" ht="12.75" hidden="false" customHeight="false" outlineLevel="0" collapsed="false">
      <c r="D803" s="110"/>
    </row>
    <row r="804" customFormat="false" ht="12.75" hidden="false" customHeight="false" outlineLevel="0" collapsed="false">
      <c r="D804" s="110"/>
    </row>
    <row r="805" customFormat="false" ht="12.75" hidden="false" customHeight="false" outlineLevel="0" collapsed="false">
      <c r="D805" s="110"/>
    </row>
    <row r="806" customFormat="false" ht="12.75" hidden="false" customHeight="false" outlineLevel="0" collapsed="false">
      <c r="D806" s="110"/>
    </row>
    <row r="807" customFormat="false" ht="12.75" hidden="false" customHeight="false" outlineLevel="0" collapsed="false">
      <c r="D807" s="110"/>
    </row>
    <row r="808" customFormat="false" ht="12.75" hidden="false" customHeight="false" outlineLevel="0" collapsed="false">
      <c r="D808" s="110"/>
    </row>
    <row r="809" customFormat="false" ht="12.75" hidden="false" customHeight="false" outlineLevel="0" collapsed="false">
      <c r="D809" s="110"/>
    </row>
    <row r="810" customFormat="false" ht="12.75" hidden="false" customHeight="false" outlineLevel="0" collapsed="false">
      <c r="D810" s="110"/>
    </row>
    <row r="811" customFormat="false" ht="12.75" hidden="false" customHeight="false" outlineLevel="0" collapsed="false">
      <c r="D811" s="110"/>
    </row>
    <row r="812" customFormat="false" ht="12.75" hidden="false" customHeight="false" outlineLevel="0" collapsed="false">
      <c r="D812" s="110"/>
    </row>
    <row r="813" customFormat="false" ht="12.75" hidden="false" customHeight="false" outlineLevel="0" collapsed="false">
      <c r="D813" s="110"/>
    </row>
    <row r="814" customFormat="false" ht="12.75" hidden="false" customHeight="false" outlineLevel="0" collapsed="false">
      <c r="D814" s="110"/>
    </row>
    <row r="815" customFormat="false" ht="12.75" hidden="false" customHeight="false" outlineLevel="0" collapsed="false">
      <c r="D815" s="110"/>
    </row>
    <row r="816" customFormat="false" ht="12.75" hidden="false" customHeight="false" outlineLevel="0" collapsed="false">
      <c r="D816" s="110"/>
    </row>
    <row r="817" customFormat="false" ht="12.75" hidden="false" customHeight="false" outlineLevel="0" collapsed="false">
      <c r="D817" s="110"/>
    </row>
    <row r="818" customFormat="false" ht="12.75" hidden="false" customHeight="false" outlineLevel="0" collapsed="false">
      <c r="D818" s="110"/>
    </row>
    <row r="819" customFormat="false" ht="12.75" hidden="false" customHeight="false" outlineLevel="0" collapsed="false">
      <c r="D819" s="110"/>
    </row>
    <row r="820" customFormat="false" ht="12.75" hidden="false" customHeight="false" outlineLevel="0" collapsed="false">
      <c r="D820" s="110"/>
    </row>
    <row r="821" customFormat="false" ht="12.75" hidden="false" customHeight="false" outlineLevel="0" collapsed="false">
      <c r="D821" s="110"/>
    </row>
    <row r="822" customFormat="false" ht="12.75" hidden="false" customHeight="false" outlineLevel="0" collapsed="false">
      <c r="D822" s="110"/>
    </row>
    <row r="823" customFormat="false" ht="12.75" hidden="false" customHeight="false" outlineLevel="0" collapsed="false">
      <c r="D823" s="110"/>
    </row>
    <row r="824" customFormat="false" ht="12.75" hidden="false" customHeight="false" outlineLevel="0" collapsed="false">
      <c r="D824" s="110"/>
    </row>
    <row r="825" customFormat="false" ht="12.75" hidden="false" customHeight="false" outlineLevel="0" collapsed="false">
      <c r="D825" s="110"/>
    </row>
    <row r="826" customFormat="false" ht="12.75" hidden="false" customHeight="false" outlineLevel="0" collapsed="false">
      <c r="D826" s="110"/>
    </row>
    <row r="827" customFormat="false" ht="12.75" hidden="false" customHeight="false" outlineLevel="0" collapsed="false">
      <c r="D827" s="110"/>
    </row>
    <row r="828" customFormat="false" ht="12.75" hidden="false" customHeight="false" outlineLevel="0" collapsed="false">
      <c r="D828" s="110"/>
    </row>
    <row r="829" customFormat="false" ht="12.75" hidden="false" customHeight="false" outlineLevel="0" collapsed="false">
      <c r="D829" s="110"/>
    </row>
    <row r="830" customFormat="false" ht="12.75" hidden="false" customHeight="false" outlineLevel="0" collapsed="false">
      <c r="D830" s="110"/>
    </row>
    <row r="831" customFormat="false" ht="12.75" hidden="false" customHeight="false" outlineLevel="0" collapsed="false">
      <c r="D831" s="110"/>
    </row>
    <row r="832" customFormat="false" ht="12.75" hidden="false" customHeight="false" outlineLevel="0" collapsed="false">
      <c r="D832" s="110"/>
    </row>
    <row r="833" customFormat="false" ht="12.75" hidden="false" customHeight="false" outlineLevel="0" collapsed="false">
      <c r="D833" s="110"/>
    </row>
    <row r="834" customFormat="false" ht="12.75" hidden="false" customHeight="false" outlineLevel="0" collapsed="false">
      <c r="D834" s="110"/>
    </row>
    <row r="835" customFormat="false" ht="12.75" hidden="false" customHeight="false" outlineLevel="0" collapsed="false">
      <c r="D835" s="110"/>
    </row>
    <row r="836" customFormat="false" ht="12.75" hidden="false" customHeight="false" outlineLevel="0" collapsed="false">
      <c r="D836" s="110"/>
    </row>
    <row r="837" customFormat="false" ht="12.75" hidden="false" customHeight="false" outlineLevel="0" collapsed="false">
      <c r="D837" s="110"/>
    </row>
    <row r="838" customFormat="false" ht="12.75" hidden="false" customHeight="false" outlineLevel="0" collapsed="false">
      <c r="D838" s="110"/>
    </row>
    <row r="839" customFormat="false" ht="12.75" hidden="false" customHeight="false" outlineLevel="0" collapsed="false">
      <c r="D839" s="110"/>
    </row>
    <row r="840" customFormat="false" ht="12.75" hidden="false" customHeight="false" outlineLevel="0" collapsed="false">
      <c r="D840" s="110"/>
    </row>
    <row r="841" customFormat="false" ht="12.75" hidden="false" customHeight="false" outlineLevel="0" collapsed="false">
      <c r="D841" s="110"/>
    </row>
    <row r="842" customFormat="false" ht="12.75" hidden="false" customHeight="false" outlineLevel="0" collapsed="false">
      <c r="D842" s="110"/>
    </row>
    <row r="843" customFormat="false" ht="12.75" hidden="false" customHeight="false" outlineLevel="0" collapsed="false">
      <c r="D843" s="110"/>
    </row>
    <row r="844" customFormat="false" ht="12.75" hidden="false" customHeight="false" outlineLevel="0" collapsed="false">
      <c r="D844" s="110"/>
    </row>
    <row r="845" customFormat="false" ht="12.75" hidden="false" customHeight="false" outlineLevel="0" collapsed="false">
      <c r="D845" s="110"/>
    </row>
    <row r="846" customFormat="false" ht="12.75" hidden="false" customHeight="false" outlineLevel="0" collapsed="false">
      <c r="D846" s="110"/>
    </row>
    <row r="847" customFormat="false" ht="12.75" hidden="false" customHeight="false" outlineLevel="0" collapsed="false">
      <c r="D847" s="110"/>
    </row>
    <row r="848" customFormat="false" ht="12.75" hidden="false" customHeight="false" outlineLevel="0" collapsed="false">
      <c r="D848" s="110"/>
    </row>
    <row r="849" customFormat="false" ht="12.75" hidden="false" customHeight="false" outlineLevel="0" collapsed="false">
      <c r="D849" s="110"/>
    </row>
    <row r="850" customFormat="false" ht="12.75" hidden="false" customHeight="false" outlineLevel="0" collapsed="false">
      <c r="D850" s="110"/>
    </row>
    <row r="851" customFormat="false" ht="12.75" hidden="false" customHeight="false" outlineLevel="0" collapsed="false">
      <c r="D851" s="110"/>
    </row>
    <row r="852" customFormat="false" ht="12.75" hidden="false" customHeight="false" outlineLevel="0" collapsed="false">
      <c r="D852" s="110"/>
    </row>
    <row r="853" customFormat="false" ht="12.75" hidden="false" customHeight="false" outlineLevel="0" collapsed="false">
      <c r="D853" s="110"/>
    </row>
    <row r="854" customFormat="false" ht="12.75" hidden="false" customHeight="false" outlineLevel="0" collapsed="false">
      <c r="D854" s="110"/>
    </row>
    <row r="855" customFormat="false" ht="12.75" hidden="false" customHeight="false" outlineLevel="0" collapsed="false">
      <c r="D855" s="110"/>
    </row>
    <row r="856" customFormat="false" ht="12.75" hidden="false" customHeight="false" outlineLevel="0" collapsed="false">
      <c r="D856" s="110"/>
    </row>
    <row r="857" customFormat="false" ht="12.75" hidden="false" customHeight="false" outlineLevel="0" collapsed="false">
      <c r="D857" s="110"/>
    </row>
    <row r="858" customFormat="false" ht="12.75" hidden="false" customHeight="false" outlineLevel="0" collapsed="false">
      <c r="D858" s="110"/>
    </row>
    <row r="859" customFormat="false" ht="12.75" hidden="false" customHeight="false" outlineLevel="0" collapsed="false">
      <c r="D859" s="110"/>
    </row>
    <row r="860" customFormat="false" ht="12.75" hidden="false" customHeight="false" outlineLevel="0" collapsed="false">
      <c r="D860" s="110"/>
    </row>
    <row r="861" customFormat="false" ht="12.75" hidden="false" customHeight="false" outlineLevel="0" collapsed="false">
      <c r="D861" s="110"/>
    </row>
    <row r="862" customFormat="false" ht="12.75" hidden="false" customHeight="false" outlineLevel="0" collapsed="false">
      <c r="D862" s="110"/>
    </row>
    <row r="863" customFormat="false" ht="12.75" hidden="false" customHeight="false" outlineLevel="0" collapsed="false">
      <c r="D863" s="110"/>
    </row>
    <row r="864" customFormat="false" ht="12.75" hidden="false" customHeight="false" outlineLevel="0" collapsed="false">
      <c r="D864" s="110"/>
    </row>
    <row r="865" customFormat="false" ht="12.75" hidden="false" customHeight="false" outlineLevel="0" collapsed="false">
      <c r="D865" s="110"/>
    </row>
    <row r="866" customFormat="false" ht="12.75" hidden="false" customHeight="false" outlineLevel="0" collapsed="false">
      <c r="D866" s="110"/>
    </row>
    <row r="867" customFormat="false" ht="12.75" hidden="false" customHeight="false" outlineLevel="0" collapsed="false">
      <c r="D867" s="110"/>
    </row>
    <row r="868" customFormat="false" ht="12.75" hidden="false" customHeight="false" outlineLevel="0" collapsed="false">
      <c r="D868" s="110"/>
    </row>
    <row r="869" customFormat="false" ht="12.75" hidden="false" customHeight="false" outlineLevel="0" collapsed="false">
      <c r="D869" s="110"/>
    </row>
    <row r="870" customFormat="false" ht="12.75" hidden="false" customHeight="false" outlineLevel="0" collapsed="false">
      <c r="D870" s="110"/>
    </row>
    <row r="871" customFormat="false" ht="12.75" hidden="false" customHeight="false" outlineLevel="0" collapsed="false">
      <c r="D871" s="110"/>
    </row>
    <row r="872" customFormat="false" ht="12.75" hidden="false" customHeight="false" outlineLevel="0" collapsed="false">
      <c r="D872" s="110"/>
    </row>
    <row r="873" customFormat="false" ht="12.75" hidden="false" customHeight="false" outlineLevel="0" collapsed="false">
      <c r="D873" s="110"/>
    </row>
    <row r="874" customFormat="false" ht="12.75" hidden="false" customHeight="false" outlineLevel="0" collapsed="false">
      <c r="D874" s="110"/>
    </row>
    <row r="875" customFormat="false" ht="12.75" hidden="false" customHeight="false" outlineLevel="0" collapsed="false">
      <c r="D875" s="110"/>
    </row>
    <row r="876" customFormat="false" ht="12.75" hidden="false" customHeight="false" outlineLevel="0" collapsed="false">
      <c r="D876" s="110"/>
    </row>
    <row r="877" customFormat="false" ht="12.75" hidden="false" customHeight="false" outlineLevel="0" collapsed="false">
      <c r="D877" s="110"/>
    </row>
    <row r="878" customFormat="false" ht="12.75" hidden="false" customHeight="false" outlineLevel="0" collapsed="false">
      <c r="D878" s="110"/>
    </row>
    <row r="879" customFormat="false" ht="12.75" hidden="false" customHeight="false" outlineLevel="0" collapsed="false">
      <c r="D879" s="110"/>
    </row>
    <row r="880" customFormat="false" ht="12.75" hidden="false" customHeight="false" outlineLevel="0" collapsed="false">
      <c r="D880" s="110"/>
    </row>
    <row r="881" customFormat="false" ht="12.75" hidden="false" customHeight="false" outlineLevel="0" collapsed="false">
      <c r="D881" s="110"/>
    </row>
    <row r="882" customFormat="false" ht="12.75" hidden="false" customHeight="false" outlineLevel="0" collapsed="false">
      <c r="D882" s="110"/>
    </row>
    <row r="883" customFormat="false" ht="12.75" hidden="false" customHeight="false" outlineLevel="0" collapsed="false">
      <c r="D883" s="110"/>
    </row>
    <row r="884" customFormat="false" ht="12.75" hidden="false" customHeight="false" outlineLevel="0" collapsed="false">
      <c r="D884" s="110"/>
    </row>
    <row r="885" customFormat="false" ht="12.75" hidden="false" customHeight="false" outlineLevel="0" collapsed="false">
      <c r="D885" s="110"/>
    </row>
    <row r="886" customFormat="false" ht="12.75" hidden="false" customHeight="false" outlineLevel="0" collapsed="false">
      <c r="D886" s="110"/>
    </row>
    <row r="887" customFormat="false" ht="12.75" hidden="false" customHeight="false" outlineLevel="0" collapsed="false">
      <c r="D887" s="110"/>
    </row>
    <row r="888" customFormat="false" ht="12.75" hidden="false" customHeight="false" outlineLevel="0" collapsed="false">
      <c r="D888" s="110"/>
    </row>
    <row r="889" customFormat="false" ht="12.75" hidden="false" customHeight="false" outlineLevel="0" collapsed="false">
      <c r="D889" s="110"/>
    </row>
    <row r="890" customFormat="false" ht="12.75" hidden="false" customHeight="false" outlineLevel="0" collapsed="false">
      <c r="D890" s="110"/>
    </row>
    <row r="891" customFormat="false" ht="12.75" hidden="false" customHeight="false" outlineLevel="0" collapsed="false">
      <c r="D891" s="110"/>
    </row>
    <row r="892" customFormat="false" ht="12.75" hidden="false" customHeight="false" outlineLevel="0" collapsed="false">
      <c r="D892" s="110"/>
    </row>
    <row r="893" customFormat="false" ht="12.75" hidden="false" customHeight="false" outlineLevel="0" collapsed="false">
      <c r="D893" s="110"/>
    </row>
    <row r="894" customFormat="false" ht="12.75" hidden="false" customHeight="false" outlineLevel="0" collapsed="false">
      <c r="D894" s="110"/>
    </row>
    <row r="895" customFormat="false" ht="12.75" hidden="false" customHeight="false" outlineLevel="0" collapsed="false">
      <c r="D895" s="110"/>
    </row>
    <row r="896" customFormat="false" ht="12.75" hidden="false" customHeight="false" outlineLevel="0" collapsed="false">
      <c r="D896" s="110"/>
    </row>
    <row r="897" customFormat="false" ht="12.75" hidden="false" customHeight="false" outlineLevel="0" collapsed="false">
      <c r="D897" s="110"/>
    </row>
    <row r="898" customFormat="false" ht="12.75" hidden="false" customHeight="false" outlineLevel="0" collapsed="false">
      <c r="D898" s="110"/>
    </row>
    <row r="899" customFormat="false" ht="12.75" hidden="false" customHeight="false" outlineLevel="0" collapsed="false">
      <c r="D899" s="110"/>
    </row>
    <row r="900" customFormat="false" ht="12.75" hidden="false" customHeight="false" outlineLevel="0" collapsed="false">
      <c r="D900" s="110"/>
    </row>
    <row r="901" customFormat="false" ht="12.75" hidden="false" customHeight="false" outlineLevel="0" collapsed="false">
      <c r="D901" s="110"/>
    </row>
    <row r="902" customFormat="false" ht="12.75" hidden="false" customHeight="false" outlineLevel="0" collapsed="false">
      <c r="D902" s="110"/>
    </row>
    <row r="903" customFormat="false" ht="12.75" hidden="false" customHeight="false" outlineLevel="0" collapsed="false">
      <c r="D903" s="110"/>
    </row>
    <row r="904" customFormat="false" ht="12.75" hidden="false" customHeight="false" outlineLevel="0" collapsed="false">
      <c r="D904" s="110"/>
    </row>
    <row r="905" customFormat="false" ht="12.75" hidden="false" customHeight="false" outlineLevel="0" collapsed="false">
      <c r="D905" s="110"/>
    </row>
    <row r="906" customFormat="false" ht="12.75" hidden="false" customHeight="false" outlineLevel="0" collapsed="false">
      <c r="D906" s="110"/>
    </row>
    <row r="907" customFormat="false" ht="12.75" hidden="false" customHeight="false" outlineLevel="0" collapsed="false">
      <c r="D907" s="110"/>
    </row>
    <row r="908" customFormat="false" ht="12.75" hidden="false" customHeight="false" outlineLevel="0" collapsed="false">
      <c r="D908" s="110"/>
    </row>
    <row r="909" customFormat="false" ht="12.75" hidden="false" customHeight="false" outlineLevel="0" collapsed="false">
      <c r="D909" s="110"/>
    </row>
    <row r="910" customFormat="false" ht="12.75" hidden="false" customHeight="false" outlineLevel="0" collapsed="false">
      <c r="D910" s="110"/>
    </row>
    <row r="911" customFormat="false" ht="12.75" hidden="false" customHeight="false" outlineLevel="0" collapsed="false">
      <c r="D911" s="110"/>
    </row>
    <row r="912" customFormat="false" ht="12.75" hidden="false" customHeight="false" outlineLevel="0" collapsed="false">
      <c r="D912" s="110"/>
    </row>
    <row r="913" customFormat="false" ht="12.75" hidden="false" customHeight="false" outlineLevel="0" collapsed="false">
      <c r="D913" s="110"/>
    </row>
    <row r="914" customFormat="false" ht="12.75" hidden="false" customHeight="false" outlineLevel="0" collapsed="false">
      <c r="D914" s="110"/>
    </row>
    <row r="915" customFormat="false" ht="12.75" hidden="false" customHeight="false" outlineLevel="0" collapsed="false">
      <c r="D915" s="110"/>
    </row>
    <row r="916" customFormat="false" ht="12.75" hidden="false" customHeight="false" outlineLevel="0" collapsed="false">
      <c r="D916" s="110"/>
    </row>
    <row r="917" customFormat="false" ht="12.75" hidden="false" customHeight="false" outlineLevel="0" collapsed="false">
      <c r="D917" s="110"/>
    </row>
    <row r="918" customFormat="false" ht="12.75" hidden="false" customHeight="false" outlineLevel="0" collapsed="false">
      <c r="D918" s="110"/>
    </row>
    <row r="919" customFormat="false" ht="12.75" hidden="false" customHeight="false" outlineLevel="0" collapsed="false">
      <c r="D919" s="110"/>
    </row>
    <row r="920" customFormat="false" ht="12.75" hidden="false" customHeight="false" outlineLevel="0" collapsed="false">
      <c r="D920" s="110"/>
    </row>
    <row r="921" customFormat="false" ht="12.75" hidden="false" customHeight="false" outlineLevel="0" collapsed="false">
      <c r="D921" s="110"/>
    </row>
    <row r="922" customFormat="false" ht="12.75" hidden="false" customHeight="false" outlineLevel="0" collapsed="false">
      <c r="D922" s="110"/>
    </row>
    <row r="923" customFormat="false" ht="12.75" hidden="false" customHeight="false" outlineLevel="0" collapsed="false">
      <c r="D923" s="110"/>
    </row>
    <row r="924" customFormat="false" ht="12.75" hidden="false" customHeight="false" outlineLevel="0" collapsed="false">
      <c r="D924" s="110"/>
    </row>
    <row r="925" customFormat="false" ht="12.75" hidden="false" customHeight="false" outlineLevel="0" collapsed="false">
      <c r="D925" s="110"/>
    </row>
    <row r="926" customFormat="false" ht="12.75" hidden="false" customHeight="false" outlineLevel="0" collapsed="false">
      <c r="D926" s="110"/>
    </row>
    <row r="927" customFormat="false" ht="12.75" hidden="false" customHeight="false" outlineLevel="0" collapsed="false">
      <c r="D927" s="110"/>
    </row>
    <row r="928" customFormat="false" ht="12.75" hidden="false" customHeight="false" outlineLevel="0" collapsed="false">
      <c r="D928" s="110"/>
    </row>
    <row r="929" customFormat="false" ht="12.75" hidden="false" customHeight="false" outlineLevel="0" collapsed="false">
      <c r="D929" s="110"/>
    </row>
    <row r="930" customFormat="false" ht="12.75" hidden="false" customHeight="false" outlineLevel="0" collapsed="false">
      <c r="D930" s="110"/>
    </row>
    <row r="931" customFormat="false" ht="12.75" hidden="false" customHeight="false" outlineLevel="0" collapsed="false">
      <c r="D931" s="110"/>
    </row>
    <row r="932" customFormat="false" ht="12.75" hidden="false" customHeight="false" outlineLevel="0" collapsed="false">
      <c r="D932" s="110"/>
    </row>
    <row r="933" customFormat="false" ht="12.75" hidden="false" customHeight="false" outlineLevel="0" collapsed="false">
      <c r="D933" s="110"/>
    </row>
    <row r="934" customFormat="false" ht="12.75" hidden="false" customHeight="false" outlineLevel="0" collapsed="false">
      <c r="D934" s="110"/>
    </row>
    <row r="935" customFormat="false" ht="12.75" hidden="false" customHeight="false" outlineLevel="0" collapsed="false">
      <c r="D935" s="110"/>
    </row>
    <row r="936" customFormat="false" ht="12.75" hidden="false" customHeight="false" outlineLevel="0" collapsed="false">
      <c r="D936" s="110"/>
    </row>
    <row r="937" customFormat="false" ht="12.75" hidden="false" customHeight="false" outlineLevel="0" collapsed="false">
      <c r="D937" s="110"/>
    </row>
    <row r="938" customFormat="false" ht="12.75" hidden="false" customHeight="false" outlineLevel="0" collapsed="false">
      <c r="D938" s="110"/>
    </row>
    <row r="939" customFormat="false" ht="12.75" hidden="false" customHeight="false" outlineLevel="0" collapsed="false">
      <c r="D939" s="110"/>
    </row>
    <row r="940" customFormat="false" ht="12.75" hidden="false" customHeight="false" outlineLevel="0" collapsed="false">
      <c r="D940" s="110"/>
    </row>
    <row r="941" customFormat="false" ht="12.75" hidden="false" customHeight="false" outlineLevel="0" collapsed="false">
      <c r="D941" s="110"/>
    </row>
    <row r="942" customFormat="false" ht="12.75" hidden="false" customHeight="false" outlineLevel="0" collapsed="false">
      <c r="D942" s="110"/>
    </row>
    <row r="943" customFormat="false" ht="12.75" hidden="false" customHeight="false" outlineLevel="0" collapsed="false">
      <c r="D943" s="110"/>
    </row>
    <row r="944" customFormat="false" ht="12.75" hidden="false" customHeight="false" outlineLevel="0" collapsed="false">
      <c r="D944" s="110"/>
    </row>
    <row r="945" customFormat="false" ht="12.75" hidden="false" customHeight="false" outlineLevel="0" collapsed="false">
      <c r="D945" s="110"/>
    </row>
    <row r="946" customFormat="false" ht="12.75" hidden="false" customHeight="false" outlineLevel="0" collapsed="false">
      <c r="D946" s="110"/>
    </row>
    <row r="947" customFormat="false" ht="12.75" hidden="false" customHeight="false" outlineLevel="0" collapsed="false">
      <c r="D947" s="110"/>
    </row>
    <row r="948" customFormat="false" ht="12.75" hidden="false" customHeight="false" outlineLevel="0" collapsed="false">
      <c r="D948" s="110"/>
    </row>
    <row r="949" customFormat="false" ht="12.75" hidden="false" customHeight="false" outlineLevel="0" collapsed="false">
      <c r="D949" s="110"/>
    </row>
    <row r="950" customFormat="false" ht="12.75" hidden="false" customHeight="false" outlineLevel="0" collapsed="false">
      <c r="D950" s="110"/>
    </row>
    <row r="951" customFormat="false" ht="12.75" hidden="false" customHeight="false" outlineLevel="0" collapsed="false">
      <c r="D951" s="110"/>
    </row>
    <row r="952" customFormat="false" ht="12.75" hidden="false" customHeight="false" outlineLevel="0" collapsed="false">
      <c r="D952" s="110"/>
    </row>
    <row r="953" customFormat="false" ht="12.75" hidden="false" customHeight="false" outlineLevel="0" collapsed="false">
      <c r="D953" s="110"/>
    </row>
    <row r="954" customFormat="false" ht="12.75" hidden="false" customHeight="false" outlineLevel="0" collapsed="false">
      <c r="D954" s="110"/>
    </row>
    <row r="955" customFormat="false" ht="12.75" hidden="false" customHeight="false" outlineLevel="0" collapsed="false">
      <c r="D955" s="110"/>
    </row>
    <row r="956" customFormat="false" ht="12.75" hidden="false" customHeight="false" outlineLevel="0" collapsed="false">
      <c r="D956" s="110"/>
    </row>
    <row r="957" customFormat="false" ht="12.75" hidden="false" customHeight="false" outlineLevel="0" collapsed="false">
      <c r="D957" s="110"/>
    </row>
    <row r="958" customFormat="false" ht="12.75" hidden="false" customHeight="false" outlineLevel="0" collapsed="false">
      <c r="D958" s="110"/>
    </row>
    <row r="959" customFormat="false" ht="12.75" hidden="false" customHeight="false" outlineLevel="0" collapsed="false">
      <c r="D959" s="110"/>
    </row>
    <row r="960" customFormat="false" ht="12.75" hidden="false" customHeight="false" outlineLevel="0" collapsed="false">
      <c r="D960" s="110"/>
    </row>
    <row r="961" customFormat="false" ht="12.75" hidden="false" customHeight="false" outlineLevel="0" collapsed="false">
      <c r="D961" s="110"/>
    </row>
    <row r="962" customFormat="false" ht="12.75" hidden="false" customHeight="false" outlineLevel="0" collapsed="false">
      <c r="D962" s="110"/>
    </row>
    <row r="963" customFormat="false" ht="12.75" hidden="false" customHeight="false" outlineLevel="0" collapsed="false">
      <c r="D963" s="110"/>
    </row>
    <row r="964" customFormat="false" ht="12.75" hidden="false" customHeight="false" outlineLevel="0" collapsed="false">
      <c r="D964" s="110"/>
    </row>
    <row r="965" customFormat="false" ht="12.75" hidden="false" customHeight="false" outlineLevel="0" collapsed="false">
      <c r="D965" s="110"/>
    </row>
    <row r="966" customFormat="false" ht="12.75" hidden="false" customHeight="false" outlineLevel="0" collapsed="false">
      <c r="D966" s="110"/>
    </row>
    <row r="967" customFormat="false" ht="12.75" hidden="false" customHeight="false" outlineLevel="0" collapsed="false">
      <c r="D967" s="110"/>
    </row>
    <row r="968" customFormat="false" ht="12.75" hidden="false" customHeight="false" outlineLevel="0" collapsed="false">
      <c r="D968" s="110"/>
    </row>
    <row r="969" customFormat="false" ht="12.75" hidden="false" customHeight="false" outlineLevel="0" collapsed="false">
      <c r="D969" s="110"/>
    </row>
    <row r="970" customFormat="false" ht="12.75" hidden="false" customHeight="false" outlineLevel="0" collapsed="false">
      <c r="D970" s="110"/>
    </row>
    <row r="971" customFormat="false" ht="12.75" hidden="false" customHeight="false" outlineLevel="0" collapsed="false">
      <c r="D971" s="110"/>
    </row>
    <row r="972" customFormat="false" ht="12.75" hidden="false" customHeight="false" outlineLevel="0" collapsed="false">
      <c r="D972" s="110"/>
    </row>
    <row r="973" customFormat="false" ht="12.75" hidden="false" customHeight="false" outlineLevel="0" collapsed="false">
      <c r="D973" s="110"/>
    </row>
    <row r="974" customFormat="false" ht="12.75" hidden="false" customHeight="false" outlineLevel="0" collapsed="false">
      <c r="D974" s="110"/>
    </row>
    <row r="975" customFormat="false" ht="12.75" hidden="false" customHeight="false" outlineLevel="0" collapsed="false">
      <c r="D975" s="110"/>
    </row>
    <row r="976" customFormat="false" ht="12.75" hidden="false" customHeight="false" outlineLevel="0" collapsed="false">
      <c r="D976" s="110"/>
    </row>
    <row r="977" customFormat="false" ht="12.75" hidden="false" customHeight="false" outlineLevel="0" collapsed="false">
      <c r="D977" s="110"/>
    </row>
    <row r="978" customFormat="false" ht="12.75" hidden="false" customHeight="false" outlineLevel="0" collapsed="false">
      <c r="D978" s="110"/>
    </row>
    <row r="979" customFormat="false" ht="12.75" hidden="false" customHeight="false" outlineLevel="0" collapsed="false">
      <c r="D979" s="110"/>
    </row>
    <row r="980" customFormat="false" ht="12.75" hidden="false" customHeight="false" outlineLevel="0" collapsed="false">
      <c r="D980" s="110"/>
    </row>
    <row r="981" customFormat="false" ht="12.75" hidden="false" customHeight="false" outlineLevel="0" collapsed="false">
      <c r="D981" s="110"/>
    </row>
    <row r="982" customFormat="false" ht="12.75" hidden="false" customHeight="false" outlineLevel="0" collapsed="false">
      <c r="D982" s="110"/>
    </row>
    <row r="983" customFormat="false" ht="12.75" hidden="false" customHeight="false" outlineLevel="0" collapsed="false">
      <c r="D983" s="110"/>
    </row>
    <row r="984" customFormat="false" ht="12.75" hidden="false" customHeight="false" outlineLevel="0" collapsed="false">
      <c r="D984" s="110"/>
    </row>
    <row r="985" customFormat="false" ht="12.75" hidden="false" customHeight="false" outlineLevel="0" collapsed="false">
      <c r="D985" s="110"/>
    </row>
    <row r="986" customFormat="false" ht="12.75" hidden="false" customHeight="false" outlineLevel="0" collapsed="false">
      <c r="D986" s="110"/>
    </row>
    <row r="987" customFormat="false" ht="12.75" hidden="false" customHeight="false" outlineLevel="0" collapsed="false">
      <c r="D987" s="110"/>
    </row>
    <row r="988" customFormat="false" ht="12.75" hidden="false" customHeight="false" outlineLevel="0" collapsed="false">
      <c r="D988" s="110"/>
    </row>
    <row r="989" customFormat="false" ht="12.75" hidden="false" customHeight="false" outlineLevel="0" collapsed="false">
      <c r="D989" s="110"/>
    </row>
    <row r="990" customFormat="false" ht="12.75" hidden="false" customHeight="false" outlineLevel="0" collapsed="false">
      <c r="D990" s="110"/>
    </row>
    <row r="991" customFormat="false" ht="12.75" hidden="false" customHeight="false" outlineLevel="0" collapsed="false">
      <c r="D991" s="110"/>
    </row>
    <row r="992" customFormat="false" ht="12.75" hidden="false" customHeight="false" outlineLevel="0" collapsed="false">
      <c r="D992" s="110"/>
    </row>
    <row r="993" customFormat="false" ht="12.75" hidden="false" customHeight="false" outlineLevel="0" collapsed="false">
      <c r="D993" s="110"/>
    </row>
    <row r="994" customFormat="false" ht="12.75" hidden="false" customHeight="false" outlineLevel="0" collapsed="false">
      <c r="D994" s="110"/>
    </row>
    <row r="995" customFormat="false" ht="12.75" hidden="false" customHeight="false" outlineLevel="0" collapsed="false">
      <c r="D995" s="110"/>
    </row>
    <row r="996" customFormat="false" ht="12.75" hidden="false" customHeight="false" outlineLevel="0" collapsed="false">
      <c r="D996" s="110"/>
    </row>
    <row r="997" customFormat="false" ht="12.75" hidden="false" customHeight="false" outlineLevel="0" collapsed="false">
      <c r="D997" s="110"/>
    </row>
    <row r="998" customFormat="false" ht="12.75" hidden="false" customHeight="false" outlineLevel="0" collapsed="false">
      <c r="D998" s="110"/>
    </row>
    <row r="999" customFormat="false" ht="12.75" hidden="false" customHeight="false" outlineLevel="0" collapsed="false">
      <c r="D999" s="110"/>
    </row>
    <row r="1000" customFormat="false" ht="12.75" hidden="false" customHeight="false" outlineLevel="0" collapsed="false">
      <c r="D1000" s="110"/>
    </row>
    <row r="1001" customFormat="false" ht="12.75" hidden="false" customHeight="false" outlineLevel="0" collapsed="false">
      <c r="D1001" s="110"/>
    </row>
    <row r="1002" customFormat="false" ht="12.75" hidden="false" customHeight="false" outlineLevel="0" collapsed="false">
      <c r="D1002" s="110"/>
    </row>
    <row r="1003" customFormat="false" ht="12.75" hidden="false" customHeight="false" outlineLevel="0" collapsed="false">
      <c r="D1003" s="110"/>
    </row>
    <row r="1004" customFormat="false" ht="12.75" hidden="false" customHeight="false" outlineLevel="0" collapsed="false">
      <c r="D1004" s="110"/>
    </row>
    <row r="1005" customFormat="false" ht="12.75" hidden="false" customHeight="false" outlineLevel="0" collapsed="false">
      <c r="D1005" s="110"/>
    </row>
    <row r="1006" customFormat="false" ht="12.75" hidden="false" customHeight="false" outlineLevel="0" collapsed="false">
      <c r="D1006" s="110"/>
    </row>
    <row r="1007" customFormat="false" ht="12.75" hidden="false" customHeight="false" outlineLevel="0" collapsed="false">
      <c r="D1007" s="110"/>
    </row>
    <row r="1008" customFormat="false" ht="12.75" hidden="false" customHeight="false" outlineLevel="0" collapsed="false">
      <c r="D1008" s="110"/>
    </row>
    <row r="1009" customFormat="false" ht="12.75" hidden="false" customHeight="false" outlineLevel="0" collapsed="false">
      <c r="D1009" s="110"/>
    </row>
    <row r="1010" customFormat="false" ht="12.75" hidden="false" customHeight="false" outlineLevel="0" collapsed="false">
      <c r="D1010" s="110"/>
    </row>
    <row r="1011" customFormat="false" ht="12.75" hidden="false" customHeight="false" outlineLevel="0" collapsed="false">
      <c r="D1011" s="110"/>
    </row>
    <row r="1012" customFormat="false" ht="12.75" hidden="false" customHeight="false" outlineLevel="0" collapsed="false">
      <c r="D1012" s="110"/>
    </row>
    <row r="1013" customFormat="false" ht="12.75" hidden="false" customHeight="false" outlineLevel="0" collapsed="false">
      <c r="D1013" s="110"/>
    </row>
    <row r="1014" customFormat="false" ht="12.75" hidden="false" customHeight="false" outlineLevel="0" collapsed="false">
      <c r="D1014" s="110"/>
    </row>
    <row r="1015" customFormat="false" ht="12.75" hidden="false" customHeight="false" outlineLevel="0" collapsed="false">
      <c r="D1015" s="110"/>
    </row>
    <row r="1016" customFormat="false" ht="12.75" hidden="false" customHeight="false" outlineLevel="0" collapsed="false">
      <c r="D1016" s="110"/>
    </row>
    <row r="1017" customFormat="false" ht="12.75" hidden="false" customHeight="false" outlineLevel="0" collapsed="false">
      <c r="D1017" s="110"/>
    </row>
    <row r="1018" customFormat="false" ht="12.75" hidden="false" customHeight="false" outlineLevel="0" collapsed="false">
      <c r="D1018" s="110"/>
    </row>
    <row r="1019" customFormat="false" ht="12.75" hidden="false" customHeight="false" outlineLevel="0" collapsed="false">
      <c r="D1019" s="110"/>
    </row>
    <row r="1020" customFormat="false" ht="12.75" hidden="false" customHeight="false" outlineLevel="0" collapsed="false">
      <c r="D1020" s="110"/>
    </row>
    <row r="1021" customFormat="false" ht="12.75" hidden="false" customHeight="false" outlineLevel="0" collapsed="false">
      <c r="D1021" s="110"/>
    </row>
    <row r="1022" customFormat="false" ht="12.75" hidden="false" customHeight="false" outlineLevel="0" collapsed="false">
      <c r="D1022" s="110"/>
    </row>
    <row r="1023" customFormat="false" ht="12.75" hidden="false" customHeight="false" outlineLevel="0" collapsed="false">
      <c r="D1023" s="110"/>
    </row>
    <row r="1024" customFormat="false" ht="12.75" hidden="false" customHeight="false" outlineLevel="0" collapsed="false">
      <c r="D1024" s="110"/>
    </row>
    <row r="1025" customFormat="false" ht="12.75" hidden="false" customHeight="false" outlineLevel="0" collapsed="false">
      <c r="D1025" s="110"/>
    </row>
    <row r="1026" customFormat="false" ht="12.75" hidden="false" customHeight="false" outlineLevel="0" collapsed="false">
      <c r="D1026" s="110"/>
    </row>
    <row r="1027" customFormat="false" ht="12.75" hidden="false" customHeight="false" outlineLevel="0" collapsed="false">
      <c r="D1027" s="110"/>
    </row>
    <row r="1028" customFormat="false" ht="12.75" hidden="false" customHeight="false" outlineLevel="0" collapsed="false">
      <c r="D1028" s="110"/>
    </row>
    <row r="1029" customFormat="false" ht="12.75" hidden="false" customHeight="false" outlineLevel="0" collapsed="false">
      <c r="D1029" s="110"/>
    </row>
    <row r="1030" customFormat="false" ht="12.75" hidden="false" customHeight="false" outlineLevel="0" collapsed="false">
      <c r="D1030" s="110"/>
    </row>
    <row r="1031" customFormat="false" ht="12.75" hidden="false" customHeight="false" outlineLevel="0" collapsed="false">
      <c r="D1031" s="110"/>
    </row>
    <row r="1032" customFormat="false" ht="12.75" hidden="false" customHeight="false" outlineLevel="0" collapsed="false">
      <c r="D1032" s="110"/>
    </row>
    <row r="1033" customFormat="false" ht="12.75" hidden="false" customHeight="false" outlineLevel="0" collapsed="false">
      <c r="D1033" s="110"/>
    </row>
    <row r="1034" customFormat="false" ht="12.75" hidden="false" customHeight="false" outlineLevel="0" collapsed="false">
      <c r="D1034" s="110"/>
    </row>
    <row r="1035" customFormat="false" ht="12.75" hidden="false" customHeight="false" outlineLevel="0" collapsed="false">
      <c r="D1035" s="110"/>
    </row>
    <row r="1036" customFormat="false" ht="12.75" hidden="false" customHeight="false" outlineLevel="0" collapsed="false">
      <c r="D1036" s="110"/>
    </row>
  </sheetData>
  <sheetProtection algorithmName="SHA-512" hashValue="oFfGCj05CY6wXO6uVyzshsqLOntvrgRDXxK7vxYE1UYc9mCJ+6CiWJdkE2HksvqGFkz7wmTNqPBCPfzcFYofQw==" saltValue="0fwwiaI4GaweyMdUXer2KQ==" spinCount="100000" sheet="true"/>
  <mergeCells count="8">
    <mergeCell ref="A1:G1"/>
    <mergeCell ref="C2:G2"/>
    <mergeCell ref="C3:G3"/>
    <mergeCell ref="C4:G4"/>
    <mergeCell ref="C10:G10"/>
    <mergeCell ref="C11:G11"/>
    <mergeCell ref="C32:G32"/>
    <mergeCell ref="C33:G33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0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C66" activeCellId="0" sqref="C66"/>
    </sheetView>
  </sheetViews>
  <sheetFormatPr defaultColWidth="8.6875"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75" width="12.71"/>
    <col collapsed="false" customWidth="true" hidden="false" outlineLevel="0" max="3" min="3" style="175" width="63.29"/>
    <col collapsed="false" customWidth="true" hidden="false" outlineLevel="0" max="4" min="4" style="0" width="4.86"/>
    <col collapsed="false" customWidth="true" hidden="false" outlineLevel="0" max="5" min="5" style="0" width="10.71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4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  <col collapsed="false" customWidth="true" hidden="false" outlineLevel="0" max="53" min="53" style="0" width="98.7"/>
  </cols>
  <sheetData>
    <row r="1" customFormat="false" ht="15.75" hidden="false" customHeight="true" outlineLevel="0" collapsed="false">
      <c r="A1" s="176" t="s">
        <v>179</v>
      </c>
      <c r="B1" s="176"/>
      <c r="C1" s="176"/>
      <c r="D1" s="176"/>
      <c r="E1" s="176"/>
      <c r="F1" s="176"/>
      <c r="G1" s="176"/>
      <c r="AG1" s="0" t="s">
        <v>180</v>
      </c>
    </row>
    <row r="2" customFormat="false" ht="25.15" hidden="false" customHeight="true" outlineLevel="0" collapsed="false">
      <c r="A2" s="169" t="s">
        <v>176</v>
      </c>
      <c r="B2" s="170" t="s">
        <v>5</v>
      </c>
      <c r="C2" s="177" t="s">
        <v>6</v>
      </c>
      <c r="D2" s="177"/>
      <c r="E2" s="177"/>
      <c r="F2" s="177"/>
      <c r="G2" s="177"/>
      <c r="AG2" s="0" t="s">
        <v>181</v>
      </c>
    </row>
    <row r="3" customFormat="false" ht="25.15" hidden="false" customHeight="true" outlineLevel="0" collapsed="false">
      <c r="A3" s="169" t="s">
        <v>177</v>
      </c>
      <c r="B3" s="170" t="s">
        <v>45</v>
      </c>
      <c r="C3" s="177" t="s">
        <v>46</v>
      </c>
      <c r="D3" s="177"/>
      <c r="E3" s="177"/>
      <c r="F3" s="177"/>
      <c r="G3" s="177"/>
      <c r="AC3" s="175" t="s">
        <v>181</v>
      </c>
      <c r="AG3" s="0" t="s">
        <v>182</v>
      </c>
    </row>
    <row r="4" customFormat="false" ht="25.15" hidden="false" customHeight="true" outlineLevel="0" collapsed="false">
      <c r="A4" s="178" t="s">
        <v>178</v>
      </c>
      <c r="B4" s="179" t="s">
        <v>56</v>
      </c>
      <c r="C4" s="180" t="s">
        <v>57</v>
      </c>
      <c r="D4" s="180"/>
      <c r="E4" s="180"/>
      <c r="F4" s="180"/>
      <c r="G4" s="180"/>
      <c r="AG4" s="0" t="s">
        <v>183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81" t="s">
        <v>184</v>
      </c>
      <c r="B6" s="182" t="s">
        <v>185</v>
      </c>
      <c r="C6" s="182" t="s">
        <v>186</v>
      </c>
      <c r="D6" s="183" t="s">
        <v>187</v>
      </c>
      <c r="E6" s="181" t="s">
        <v>188</v>
      </c>
      <c r="F6" s="184" t="s">
        <v>189</v>
      </c>
      <c r="G6" s="181" t="s">
        <v>14</v>
      </c>
      <c r="H6" s="185" t="s">
        <v>190</v>
      </c>
      <c r="I6" s="185" t="s">
        <v>191</v>
      </c>
      <c r="J6" s="185" t="s">
        <v>192</v>
      </c>
      <c r="K6" s="185" t="s">
        <v>193</v>
      </c>
      <c r="L6" s="185" t="s">
        <v>194</v>
      </c>
      <c r="M6" s="185" t="s">
        <v>195</v>
      </c>
      <c r="N6" s="185" t="s">
        <v>196</v>
      </c>
      <c r="O6" s="185" t="s">
        <v>197</v>
      </c>
      <c r="P6" s="185" t="s">
        <v>198</v>
      </c>
      <c r="Q6" s="185" t="s">
        <v>199</v>
      </c>
      <c r="R6" s="185" t="s">
        <v>200</v>
      </c>
      <c r="S6" s="185" t="s">
        <v>201</v>
      </c>
      <c r="T6" s="185" t="s">
        <v>202</v>
      </c>
      <c r="U6" s="185" t="s">
        <v>203</v>
      </c>
      <c r="V6" s="185" t="s">
        <v>204</v>
      </c>
      <c r="W6" s="185" t="s">
        <v>205</v>
      </c>
      <c r="X6" s="185" t="s">
        <v>206</v>
      </c>
    </row>
    <row r="7" customFormat="false" ht="12.75" hidden="true" customHeight="false" outlineLevel="0" collapsed="false">
      <c r="A7" s="166"/>
      <c r="B7" s="172"/>
      <c r="C7" s="172"/>
      <c r="D7" s="174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customFormat="false" ht="12.75" hidden="false" customHeight="false" outlineLevel="0" collapsed="false">
      <c r="A8" s="188" t="s">
        <v>207</v>
      </c>
      <c r="B8" s="189" t="s">
        <v>71</v>
      </c>
      <c r="C8" s="190" t="s">
        <v>72</v>
      </c>
      <c r="D8" s="191"/>
      <c r="E8" s="192"/>
      <c r="F8" s="193"/>
      <c r="G8" s="193" t="n">
        <f aca="false">SUMIF(AG9:AG14,"&lt;&gt;NOR",G9:G14)</f>
        <v>0</v>
      </c>
      <c r="H8" s="193"/>
      <c r="I8" s="193" t="n">
        <f aca="false">SUM(I9:I14)</f>
        <v>0</v>
      </c>
      <c r="J8" s="193"/>
      <c r="K8" s="193" t="n">
        <f aca="false">SUM(K9:K14)</f>
        <v>0</v>
      </c>
      <c r="L8" s="193"/>
      <c r="M8" s="193" t="n">
        <f aca="false">SUM(M9:M14)</f>
        <v>0</v>
      </c>
      <c r="N8" s="193"/>
      <c r="O8" s="193" t="n">
        <f aca="false">SUM(O9:O14)</f>
        <v>0</v>
      </c>
      <c r="P8" s="193"/>
      <c r="Q8" s="193" t="n">
        <f aca="false">SUM(Q9:Q14)</f>
        <v>0</v>
      </c>
      <c r="R8" s="193"/>
      <c r="S8" s="193"/>
      <c r="T8" s="194"/>
      <c r="U8" s="195"/>
      <c r="V8" s="195" t="n">
        <f aca="false">SUM(V9:V14)</f>
        <v>22.28</v>
      </c>
      <c r="W8" s="195"/>
      <c r="X8" s="195"/>
      <c r="AG8" s="0" t="s">
        <v>208</v>
      </c>
    </row>
    <row r="9" customFormat="false" ht="22.5" hidden="false" customHeight="false" outlineLevel="1" collapsed="false">
      <c r="A9" s="196" t="n">
        <v>1</v>
      </c>
      <c r="B9" s="197" t="s">
        <v>1720</v>
      </c>
      <c r="C9" s="198" t="s">
        <v>1721</v>
      </c>
      <c r="D9" s="199" t="s">
        <v>294</v>
      </c>
      <c r="E9" s="200" t="n">
        <v>94</v>
      </c>
      <c r="F9" s="201"/>
      <c r="G9" s="202" t="n">
        <f aca="false">ROUND(E9*F9,2)</f>
        <v>0</v>
      </c>
      <c r="H9" s="201"/>
      <c r="I9" s="202" t="n">
        <f aca="false">ROUND(E9*H9,2)</f>
        <v>0</v>
      </c>
      <c r="J9" s="201"/>
      <c r="K9" s="202" t="n">
        <f aca="false">ROUND(E9*J9,2)</f>
        <v>0</v>
      </c>
      <c r="L9" s="202" t="n">
        <v>21</v>
      </c>
      <c r="M9" s="202" t="n">
        <f aca="false">G9*(1+L9/100)</f>
        <v>0</v>
      </c>
      <c r="N9" s="202" t="n">
        <v>0</v>
      </c>
      <c r="O9" s="202" t="n">
        <f aca="false">ROUND(E9*N9,2)</f>
        <v>0</v>
      </c>
      <c r="P9" s="202" t="n">
        <v>0</v>
      </c>
      <c r="Q9" s="202" t="n">
        <f aca="false">ROUND(E9*P9,2)</f>
        <v>0</v>
      </c>
      <c r="R9" s="202" t="s">
        <v>212</v>
      </c>
      <c r="S9" s="202" t="s">
        <v>213</v>
      </c>
      <c r="T9" s="203" t="s">
        <v>213</v>
      </c>
      <c r="U9" s="204" t="n">
        <v>0.177</v>
      </c>
      <c r="V9" s="204" t="n">
        <f aca="false">ROUND(E9*U9,2)</f>
        <v>16.64</v>
      </c>
      <c r="W9" s="204"/>
      <c r="X9" s="204" t="s">
        <v>165</v>
      </c>
      <c r="Y9" s="205"/>
      <c r="Z9" s="205"/>
      <c r="AA9" s="205"/>
      <c r="AB9" s="205"/>
      <c r="AC9" s="205"/>
      <c r="AD9" s="205"/>
      <c r="AE9" s="205"/>
      <c r="AF9" s="205"/>
      <c r="AG9" s="205" t="s">
        <v>214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customFormat="false" ht="22.5" hidden="false" customHeight="true" outlineLevel="1" collapsed="false">
      <c r="A10" s="206"/>
      <c r="B10" s="207"/>
      <c r="C10" s="208" t="s">
        <v>1722</v>
      </c>
      <c r="D10" s="208"/>
      <c r="E10" s="208"/>
      <c r="F10" s="208"/>
      <c r="G10" s="208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5"/>
      <c r="Z10" s="205"/>
      <c r="AA10" s="205"/>
      <c r="AB10" s="205"/>
      <c r="AC10" s="205"/>
      <c r="AD10" s="205"/>
      <c r="AE10" s="205"/>
      <c r="AF10" s="205"/>
      <c r="AG10" s="205" t="s">
        <v>216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13" t="str">
        <f aca="false">C10</f>
        <v>s případným nutným přemístěním hromad nebo dočasných skládek na místo potřeby ze vzdálenosti do 30 m, v rovině nebo ve svahu do 1 : 5,</v>
      </c>
      <c r="BB10" s="205"/>
      <c r="BC10" s="205"/>
      <c r="BD10" s="205"/>
      <c r="BE10" s="205"/>
      <c r="BF10" s="205"/>
      <c r="BG10" s="205"/>
      <c r="BH10" s="205"/>
    </row>
    <row r="11" customFormat="false" ht="12.75" hidden="false" customHeight="false" outlineLevel="1" collapsed="false">
      <c r="A11" s="214" t="n">
        <v>2</v>
      </c>
      <c r="B11" s="215" t="s">
        <v>1723</v>
      </c>
      <c r="C11" s="216" t="s">
        <v>1724</v>
      </c>
      <c r="D11" s="217" t="s">
        <v>294</v>
      </c>
      <c r="E11" s="218" t="n">
        <v>94</v>
      </c>
      <c r="F11" s="219"/>
      <c r="G11" s="220" t="n">
        <f aca="false">ROUND(E11*F11,2)</f>
        <v>0</v>
      </c>
      <c r="H11" s="219"/>
      <c r="I11" s="220" t="n">
        <f aca="false">ROUND(E11*H11,2)</f>
        <v>0</v>
      </c>
      <c r="J11" s="219"/>
      <c r="K11" s="220" t="n">
        <f aca="false">ROUND(E11*J11,2)</f>
        <v>0</v>
      </c>
      <c r="L11" s="220" t="n">
        <v>21</v>
      </c>
      <c r="M11" s="220" t="n">
        <f aca="false">G11*(1+L11/100)</f>
        <v>0</v>
      </c>
      <c r="N11" s="220" t="n">
        <v>3E-005</v>
      </c>
      <c r="O11" s="220" t="n">
        <f aca="false">ROUND(E11*N11,2)</f>
        <v>0</v>
      </c>
      <c r="P11" s="220" t="n">
        <v>0</v>
      </c>
      <c r="Q11" s="220" t="n">
        <f aca="false">ROUND(E11*P11,2)</f>
        <v>0</v>
      </c>
      <c r="R11" s="220" t="s">
        <v>227</v>
      </c>
      <c r="S11" s="220" t="s">
        <v>213</v>
      </c>
      <c r="T11" s="221" t="s">
        <v>213</v>
      </c>
      <c r="U11" s="204" t="n">
        <v>0.06</v>
      </c>
      <c r="V11" s="204" t="n">
        <f aca="false">ROUND(E11*U11,2)</f>
        <v>5.64</v>
      </c>
      <c r="W11" s="204"/>
      <c r="X11" s="204" t="s">
        <v>228</v>
      </c>
      <c r="Y11" s="205"/>
      <c r="Z11" s="205"/>
      <c r="AA11" s="205"/>
      <c r="AB11" s="205"/>
      <c r="AC11" s="205"/>
      <c r="AD11" s="205"/>
      <c r="AE11" s="205"/>
      <c r="AF11" s="205"/>
      <c r="AG11" s="205" t="s">
        <v>471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customFormat="false" ht="12.75" hidden="false" customHeight="false" outlineLevel="1" collapsed="false">
      <c r="A12" s="214" t="n">
        <v>3</v>
      </c>
      <c r="B12" s="215" t="s">
        <v>1725</v>
      </c>
      <c r="C12" s="216" t="s">
        <v>1726</v>
      </c>
      <c r="D12" s="217" t="s">
        <v>1073</v>
      </c>
      <c r="E12" s="218" t="n">
        <v>1</v>
      </c>
      <c r="F12" s="219"/>
      <c r="G12" s="220" t="n">
        <f aca="false">ROUND(E12*F12,2)</f>
        <v>0</v>
      </c>
      <c r="H12" s="219"/>
      <c r="I12" s="220" t="n">
        <f aca="false">ROUND(E12*H12,2)</f>
        <v>0</v>
      </c>
      <c r="J12" s="219"/>
      <c r="K12" s="220" t="n">
        <f aca="false">ROUND(E12*J12,2)</f>
        <v>0</v>
      </c>
      <c r="L12" s="220" t="n">
        <v>21</v>
      </c>
      <c r="M12" s="220" t="n">
        <f aca="false">G12*(1+L12/100)</f>
        <v>0</v>
      </c>
      <c r="N12" s="220" t="n">
        <v>0</v>
      </c>
      <c r="O12" s="220" t="n">
        <f aca="false">ROUND(E12*N12,2)</f>
        <v>0</v>
      </c>
      <c r="P12" s="220" t="n">
        <v>0</v>
      </c>
      <c r="Q12" s="220" t="n">
        <f aca="false">ROUND(E12*P12,2)</f>
        <v>0</v>
      </c>
      <c r="R12" s="220"/>
      <c r="S12" s="220" t="s">
        <v>417</v>
      </c>
      <c r="T12" s="221" t="s">
        <v>418</v>
      </c>
      <c r="U12" s="204" t="n">
        <v>0</v>
      </c>
      <c r="V12" s="204" t="n">
        <f aca="false">ROUND(E12*U12,2)</f>
        <v>0</v>
      </c>
      <c r="W12" s="204"/>
      <c r="X12" s="204" t="s">
        <v>165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214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customFormat="false" ht="12.75" hidden="false" customHeight="false" outlineLevel="1" collapsed="false">
      <c r="A13" s="214" t="n">
        <v>4</v>
      </c>
      <c r="B13" s="215" t="s">
        <v>1727</v>
      </c>
      <c r="C13" s="216" t="s">
        <v>1728</v>
      </c>
      <c r="D13" s="217" t="s">
        <v>294</v>
      </c>
      <c r="E13" s="218" t="n">
        <v>60</v>
      </c>
      <c r="F13" s="219"/>
      <c r="G13" s="220" t="n">
        <f aca="false">ROUND(E13*F13,2)</f>
        <v>0</v>
      </c>
      <c r="H13" s="219"/>
      <c r="I13" s="220" t="n">
        <f aca="false">ROUND(E13*H13,2)</f>
        <v>0</v>
      </c>
      <c r="J13" s="219"/>
      <c r="K13" s="220" t="n">
        <f aca="false">ROUND(E13*J13,2)</f>
        <v>0</v>
      </c>
      <c r="L13" s="220" t="n">
        <v>21</v>
      </c>
      <c r="M13" s="220" t="n">
        <f aca="false">G13*(1+L13/100)</f>
        <v>0</v>
      </c>
      <c r="N13" s="220" t="n">
        <v>0</v>
      </c>
      <c r="O13" s="220" t="n">
        <f aca="false">ROUND(E13*N13,2)</f>
        <v>0</v>
      </c>
      <c r="P13" s="220" t="n">
        <v>0</v>
      </c>
      <c r="Q13" s="220" t="n">
        <f aca="false">ROUND(E13*P13,2)</f>
        <v>0</v>
      </c>
      <c r="R13" s="220"/>
      <c r="S13" s="220" t="s">
        <v>417</v>
      </c>
      <c r="T13" s="221" t="s">
        <v>418</v>
      </c>
      <c r="U13" s="204" t="n">
        <v>0</v>
      </c>
      <c r="V13" s="204" t="n">
        <f aca="false">ROUND(E13*U13,2)</f>
        <v>0</v>
      </c>
      <c r="W13" s="204"/>
      <c r="X13" s="204" t="s">
        <v>424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425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customFormat="false" ht="90" hidden="false" customHeight="false" outlineLevel="1" collapsed="false">
      <c r="A14" s="214" t="n">
        <v>5</v>
      </c>
      <c r="B14" s="215" t="s">
        <v>1729</v>
      </c>
      <c r="C14" s="216" t="s">
        <v>1730</v>
      </c>
      <c r="D14" s="217" t="s">
        <v>1073</v>
      </c>
      <c r="E14" s="218" t="n">
        <v>1</v>
      </c>
      <c r="F14" s="219"/>
      <c r="G14" s="220" t="n">
        <f aca="false">ROUND(E14*F14,2)</f>
        <v>0</v>
      </c>
      <c r="H14" s="219"/>
      <c r="I14" s="220" t="n">
        <f aca="false">ROUND(E14*H14,2)</f>
        <v>0</v>
      </c>
      <c r="J14" s="219"/>
      <c r="K14" s="220" t="n">
        <f aca="false">ROUND(E14*J14,2)</f>
        <v>0</v>
      </c>
      <c r="L14" s="220" t="n">
        <v>21</v>
      </c>
      <c r="M14" s="220" t="n">
        <f aca="false">G14*(1+L14/100)</f>
        <v>0</v>
      </c>
      <c r="N14" s="220" t="n">
        <v>0</v>
      </c>
      <c r="O14" s="220" t="n">
        <f aca="false">ROUND(E14*N14,2)</f>
        <v>0</v>
      </c>
      <c r="P14" s="220" t="n">
        <v>0</v>
      </c>
      <c r="Q14" s="220" t="n">
        <f aca="false">ROUND(E14*P14,2)</f>
        <v>0</v>
      </c>
      <c r="R14" s="220"/>
      <c r="S14" s="220" t="s">
        <v>417</v>
      </c>
      <c r="T14" s="221" t="s">
        <v>418</v>
      </c>
      <c r="U14" s="204" t="n">
        <v>0</v>
      </c>
      <c r="V14" s="204" t="n">
        <f aca="false">ROUND(E14*U14,2)</f>
        <v>0</v>
      </c>
      <c r="W14" s="204"/>
      <c r="X14" s="204" t="s">
        <v>424</v>
      </c>
      <c r="Y14" s="205"/>
      <c r="Z14" s="205"/>
      <c r="AA14" s="205"/>
      <c r="AB14" s="205"/>
      <c r="AC14" s="205"/>
      <c r="AD14" s="205"/>
      <c r="AE14" s="205"/>
      <c r="AF14" s="205"/>
      <c r="AG14" s="205" t="s">
        <v>425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customFormat="false" ht="12.75" hidden="false" customHeight="false" outlineLevel="0" collapsed="false">
      <c r="A15" s="188" t="s">
        <v>207</v>
      </c>
      <c r="B15" s="189" t="s">
        <v>85</v>
      </c>
      <c r="C15" s="190" t="s">
        <v>86</v>
      </c>
      <c r="D15" s="191"/>
      <c r="E15" s="192"/>
      <c r="F15" s="193"/>
      <c r="G15" s="193" t="n">
        <f aca="false">SUMIF(AG16:AG51,"&lt;&gt;NOR",G16:G51)</f>
        <v>0</v>
      </c>
      <c r="H15" s="193"/>
      <c r="I15" s="193" t="n">
        <f aca="false">SUM(I16:I51)</f>
        <v>0</v>
      </c>
      <c r="J15" s="193"/>
      <c r="K15" s="193" t="n">
        <f aca="false">SUM(K16:K51)</f>
        <v>0</v>
      </c>
      <c r="L15" s="193"/>
      <c r="M15" s="193" t="n">
        <f aca="false">SUM(M16:M51)</f>
        <v>0</v>
      </c>
      <c r="N15" s="193"/>
      <c r="O15" s="193" t="n">
        <f aca="false">SUM(O16:O51)</f>
        <v>248.6</v>
      </c>
      <c r="P15" s="193"/>
      <c r="Q15" s="193" t="n">
        <f aca="false">SUM(Q16:Q51)</f>
        <v>0</v>
      </c>
      <c r="R15" s="193"/>
      <c r="S15" s="193"/>
      <c r="T15" s="194"/>
      <c r="U15" s="195"/>
      <c r="V15" s="195" t="n">
        <f aca="false">SUM(V16:V51)</f>
        <v>247.21</v>
      </c>
      <c r="W15" s="195"/>
      <c r="X15" s="195"/>
      <c r="AG15" s="0" t="s">
        <v>208</v>
      </c>
    </row>
    <row r="16" customFormat="false" ht="22.5" hidden="false" customHeight="false" outlineLevel="1" collapsed="false">
      <c r="A16" s="196" t="n">
        <v>6</v>
      </c>
      <c r="B16" s="197" t="s">
        <v>1731</v>
      </c>
      <c r="C16" s="198" t="s">
        <v>1732</v>
      </c>
      <c r="D16" s="199" t="s">
        <v>211</v>
      </c>
      <c r="E16" s="200" t="n">
        <v>77.944</v>
      </c>
      <c r="F16" s="201"/>
      <c r="G16" s="202" t="n">
        <f aca="false">ROUND(E16*F16,2)</f>
        <v>0</v>
      </c>
      <c r="H16" s="201"/>
      <c r="I16" s="202" t="n">
        <f aca="false">ROUND(E16*H16,2)</f>
        <v>0</v>
      </c>
      <c r="J16" s="201"/>
      <c r="K16" s="202" t="n">
        <f aca="false">ROUND(E16*J16,2)</f>
        <v>0</v>
      </c>
      <c r="L16" s="202" t="n">
        <v>21</v>
      </c>
      <c r="M16" s="202" t="n">
        <f aca="false">G16*(1+L16/100)</f>
        <v>0</v>
      </c>
      <c r="N16" s="202" t="n">
        <v>0</v>
      </c>
      <c r="O16" s="202" t="n">
        <f aca="false">ROUND(E16*N16,2)</f>
        <v>0</v>
      </c>
      <c r="P16" s="202" t="n">
        <v>0</v>
      </c>
      <c r="Q16" s="202" t="n">
        <f aca="false">ROUND(E16*P16,2)</f>
        <v>0</v>
      </c>
      <c r="R16" s="202" t="s">
        <v>212</v>
      </c>
      <c r="S16" s="202" t="s">
        <v>213</v>
      </c>
      <c r="T16" s="203" t="s">
        <v>213</v>
      </c>
      <c r="U16" s="204" t="n">
        <v>0.368</v>
      </c>
      <c r="V16" s="204" t="n">
        <f aca="false">ROUND(E16*U16,2)</f>
        <v>28.68</v>
      </c>
      <c r="W16" s="204"/>
      <c r="X16" s="204" t="s">
        <v>165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214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customFormat="false" ht="12.75" hidden="false" customHeight="true" outlineLevel="1" collapsed="false">
      <c r="A17" s="206"/>
      <c r="B17" s="207"/>
      <c r="C17" s="208" t="s">
        <v>1733</v>
      </c>
      <c r="D17" s="208"/>
      <c r="E17" s="208"/>
      <c r="F17" s="208"/>
      <c r="G17" s="208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5"/>
      <c r="Z17" s="205"/>
      <c r="AA17" s="205"/>
      <c r="AB17" s="205"/>
      <c r="AC17" s="205"/>
      <c r="AD17" s="205"/>
      <c r="AE17" s="205"/>
      <c r="AF17" s="205"/>
      <c r="AG17" s="205" t="s">
        <v>216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customFormat="false" ht="22.5" hidden="false" customHeight="false" outlineLevel="1" collapsed="false">
      <c r="A18" s="196" t="n">
        <v>7</v>
      </c>
      <c r="B18" s="197" t="s">
        <v>1734</v>
      </c>
      <c r="C18" s="198" t="s">
        <v>1735</v>
      </c>
      <c r="D18" s="199" t="s">
        <v>211</v>
      </c>
      <c r="E18" s="200" t="n">
        <v>77.944</v>
      </c>
      <c r="F18" s="201"/>
      <c r="G18" s="202" t="n">
        <f aca="false">ROUND(E18*F18,2)</f>
        <v>0</v>
      </c>
      <c r="H18" s="201"/>
      <c r="I18" s="202" t="n">
        <f aca="false">ROUND(E18*H18,2)</f>
        <v>0</v>
      </c>
      <c r="J18" s="201"/>
      <c r="K18" s="202" t="n">
        <f aca="false">ROUND(E18*J18,2)</f>
        <v>0</v>
      </c>
      <c r="L18" s="202" t="n">
        <v>21</v>
      </c>
      <c r="M18" s="202" t="n">
        <f aca="false">G18*(1+L18/100)</f>
        <v>0</v>
      </c>
      <c r="N18" s="202" t="n">
        <v>0</v>
      </c>
      <c r="O18" s="202" t="n">
        <f aca="false">ROUND(E18*N18,2)</f>
        <v>0</v>
      </c>
      <c r="P18" s="202" t="n">
        <v>0</v>
      </c>
      <c r="Q18" s="202" t="n">
        <f aca="false">ROUND(E18*P18,2)</f>
        <v>0</v>
      </c>
      <c r="R18" s="202" t="s">
        <v>212</v>
      </c>
      <c r="S18" s="202" t="s">
        <v>213</v>
      </c>
      <c r="T18" s="203" t="s">
        <v>213</v>
      </c>
      <c r="U18" s="204" t="n">
        <v>0.058</v>
      </c>
      <c r="V18" s="204" t="n">
        <f aca="false">ROUND(E18*U18,2)</f>
        <v>4.52</v>
      </c>
      <c r="W18" s="204"/>
      <c r="X18" s="204" t="s">
        <v>165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214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customFormat="false" ht="12.75" hidden="false" customHeight="true" outlineLevel="1" collapsed="false">
      <c r="A19" s="206"/>
      <c r="B19" s="207"/>
      <c r="C19" s="208" t="s">
        <v>1733</v>
      </c>
      <c r="D19" s="208"/>
      <c r="E19" s="208"/>
      <c r="F19" s="208"/>
      <c r="G19" s="208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5"/>
      <c r="AA19" s="205"/>
      <c r="AB19" s="205"/>
      <c r="AC19" s="205"/>
      <c r="AD19" s="205"/>
      <c r="AE19" s="205"/>
      <c r="AF19" s="205"/>
      <c r="AG19" s="205" t="s">
        <v>216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customFormat="false" ht="22.5" hidden="false" customHeight="false" outlineLevel="1" collapsed="false">
      <c r="A20" s="196" t="n">
        <v>8</v>
      </c>
      <c r="B20" s="197" t="s">
        <v>243</v>
      </c>
      <c r="C20" s="198" t="s">
        <v>244</v>
      </c>
      <c r="D20" s="199" t="s">
        <v>211</v>
      </c>
      <c r="E20" s="200" t="n">
        <v>77.944</v>
      </c>
      <c r="F20" s="201"/>
      <c r="G20" s="202" t="n">
        <f aca="false">ROUND(E20*F20,2)</f>
        <v>0</v>
      </c>
      <c r="H20" s="201"/>
      <c r="I20" s="202" t="n">
        <f aca="false">ROUND(E20*H20,2)</f>
        <v>0</v>
      </c>
      <c r="J20" s="201"/>
      <c r="K20" s="202" t="n">
        <f aca="false">ROUND(E20*J20,2)</f>
        <v>0</v>
      </c>
      <c r="L20" s="202" t="n">
        <v>21</v>
      </c>
      <c r="M20" s="202" t="n">
        <f aca="false">G20*(1+L20/100)</f>
        <v>0</v>
      </c>
      <c r="N20" s="202" t="n">
        <v>0</v>
      </c>
      <c r="O20" s="202" t="n">
        <f aca="false">ROUND(E20*N20,2)</f>
        <v>0</v>
      </c>
      <c r="P20" s="202" t="n">
        <v>0</v>
      </c>
      <c r="Q20" s="202" t="n">
        <f aca="false">ROUND(E20*P20,2)</f>
        <v>0</v>
      </c>
      <c r="R20" s="202" t="s">
        <v>212</v>
      </c>
      <c r="S20" s="202" t="s">
        <v>213</v>
      </c>
      <c r="T20" s="203" t="s">
        <v>213</v>
      </c>
      <c r="U20" s="204" t="n">
        <v>0.011</v>
      </c>
      <c r="V20" s="204" t="n">
        <f aca="false">ROUND(E20*U20,2)</f>
        <v>0.86</v>
      </c>
      <c r="W20" s="204"/>
      <c r="X20" s="204" t="s">
        <v>165</v>
      </c>
      <c r="Y20" s="205"/>
      <c r="Z20" s="205"/>
      <c r="AA20" s="205"/>
      <c r="AB20" s="205"/>
      <c r="AC20" s="205"/>
      <c r="AD20" s="205"/>
      <c r="AE20" s="205"/>
      <c r="AF20" s="205"/>
      <c r="AG20" s="205" t="s">
        <v>214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customFormat="false" ht="12.75" hidden="false" customHeight="true" outlineLevel="1" collapsed="false">
      <c r="A21" s="206"/>
      <c r="B21" s="207"/>
      <c r="C21" s="208" t="s">
        <v>245</v>
      </c>
      <c r="D21" s="208"/>
      <c r="E21" s="208"/>
      <c r="F21" s="208"/>
      <c r="G21" s="208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5"/>
      <c r="Z21" s="205"/>
      <c r="AA21" s="205"/>
      <c r="AB21" s="205"/>
      <c r="AC21" s="205"/>
      <c r="AD21" s="205"/>
      <c r="AE21" s="205"/>
      <c r="AF21" s="205"/>
      <c r="AG21" s="205" t="s">
        <v>216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customFormat="false" ht="22.5" hidden="false" customHeight="false" outlineLevel="1" collapsed="false">
      <c r="A22" s="214" t="n">
        <v>9</v>
      </c>
      <c r="B22" s="215" t="s">
        <v>253</v>
      </c>
      <c r="C22" s="216" t="s">
        <v>254</v>
      </c>
      <c r="D22" s="217" t="s">
        <v>211</v>
      </c>
      <c r="E22" s="218" t="n">
        <v>77.944</v>
      </c>
      <c r="F22" s="219"/>
      <c r="G22" s="220" t="n">
        <f aca="false">ROUND(E22*F22,2)</f>
        <v>0</v>
      </c>
      <c r="H22" s="219"/>
      <c r="I22" s="220" t="n">
        <f aca="false">ROUND(E22*H22,2)</f>
        <v>0</v>
      </c>
      <c r="J22" s="219"/>
      <c r="K22" s="220" t="n">
        <f aca="false">ROUND(E22*J22,2)</f>
        <v>0</v>
      </c>
      <c r="L22" s="220" t="n">
        <v>21</v>
      </c>
      <c r="M22" s="220" t="n">
        <f aca="false">G22*(1+L22/100)</f>
        <v>0</v>
      </c>
      <c r="N22" s="220" t="n">
        <v>0</v>
      </c>
      <c r="O22" s="220" t="n">
        <f aca="false">ROUND(E22*N22,2)</f>
        <v>0</v>
      </c>
      <c r="P22" s="220" t="n">
        <v>0</v>
      </c>
      <c r="Q22" s="220" t="n">
        <f aca="false">ROUND(E22*P22,2)</f>
        <v>0</v>
      </c>
      <c r="R22" s="220" t="s">
        <v>212</v>
      </c>
      <c r="S22" s="220" t="s">
        <v>213</v>
      </c>
      <c r="T22" s="221" t="s">
        <v>213</v>
      </c>
      <c r="U22" s="204" t="n">
        <v>0.009</v>
      </c>
      <c r="V22" s="204" t="n">
        <f aca="false">ROUND(E22*U22,2)</f>
        <v>0.7</v>
      </c>
      <c r="W22" s="204"/>
      <c r="X22" s="204" t="s">
        <v>165</v>
      </c>
      <c r="Y22" s="205"/>
      <c r="Z22" s="205"/>
      <c r="AA22" s="205"/>
      <c r="AB22" s="205"/>
      <c r="AC22" s="205"/>
      <c r="AD22" s="205"/>
      <c r="AE22" s="205"/>
      <c r="AF22" s="205"/>
      <c r="AG22" s="205" t="s">
        <v>214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customFormat="false" ht="12.75" hidden="false" customHeight="false" outlineLevel="1" collapsed="false">
      <c r="A23" s="196" t="n">
        <v>10</v>
      </c>
      <c r="B23" s="197" t="s">
        <v>1736</v>
      </c>
      <c r="C23" s="198" t="s">
        <v>1737</v>
      </c>
      <c r="D23" s="199" t="s">
        <v>294</v>
      </c>
      <c r="E23" s="200" t="n">
        <v>274.16</v>
      </c>
      <c r="F23" s="201"/>
      <c r="G23" s="202" t="n">
        <f aca="false">ROUND(E23*F23,2)</f>
        <v>0</v>
      </c>
      <c r="H23" s="201"/>
      <c r="I23" s="202" t="n">
        <f aca="false">ROUND(E23*H23,2)</f>
        <v>0</v>
      </c>
      <c r="J23" s="201"/>
      <c r="K23" s="202" t="n">
        <f aca="false">ROUND(E23*J23,2)</f>
        <v>0</v>
      </c>
      <c r="L23" s="202" t="n">
        <v>21</v>
      </c>
      <c r="M23" s="202" t="n">
        <f aca="false">G23*(1+L23/100)</f>
        <v>0</v>
      </c>
      <c r="N23" s="202" t="n">
        <v>0</v>
      </c>
      <c r="O23" s="202" t="n">
        <f aca="false">ROUND(E23*N23,2)</f>
        <v>0</v>
      </c>
      <c r="P23" s="202" t="n">
        <v>0</v>
      </c>
      <c r="Q23" s="202" t="n">
        <f aca="false">ROUND(E23*P23,2)</f>
        <v>0</v>
      </c>
      <c r="R23" s="202" t="s">
        <v>212</v>
      </c>
      <c r="S23" s="202" t="s">
        <v>213</v>
      </c>
      <c r="T23" s="203" t="s">
        <v>213</v>
      </c>
      <c r="U23" s="204" t="n">
        <v>0.018</v>
      </c>
      <c r="V23" s="204" t="n">
        <f aca="false">ROUND(E23*U23,2)</f>
        <v>4.93</v>
      </c>
      <c r="W23" s="204"/>
      <c r="X23" s="204" t="s">
        <v>165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214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customFormat="false" ht="12.75" hidden="false" customHeight="true" outlineLevel="1" collapsed="false">
      <c r="A24" s="206"/>
      <c r="B24" s="207"/>
      <c r="C24" s="208" t="s">
        <v>1738</v>
      </c>
      <c r="D24" s="208"/>
      <c r="E24" s="208"/>
      <c r="F24" s="208"/>
      <c r="G24" s="208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5"/>
      <c r="Z24" s="205"/>
      <c r="AA24" s="205"/>
      <c r="AB24" s="205"/>
      <c r="AC24" s="205"/>
      <c r="AD24" s="205"/>
      <c r="AE24" s="205"/>
      <c r="AF24" s="205"/>
      <c r="AG24" s="205" t="s">
        <v>216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customFormat="false" ht="12.75" hidden="false" customHeight="false" outlineLevel="1" collapsed="false">
      <c r="A25" s="214" t="n">
        <v>11</v>
      </c>
      <c r="B25" s="215" t="s">
        <v>259</v>
      </c>
      <c r="C25" s="216" t="s">
        <v>260</v>
      </c>
      <c r="D25" s="217" t="s">
        <v>261</v>
      </c>
      <c r="E25" s="218" t="n">
        <v>140.292</v>
      </c>
      <c r="F25" s="219"/>
      <c r="G25" s="220" t="n">
        <f aca="false">ROUND(E25*F25,2)</f>
        <v>0</v>
      </c>
      <c r="H25" s="219"/>
      <c r="I25" s="220" t="n">
        <f aca="false">ROUND(E25*H25,2)</f>
        <v>0</v>
      </c>
      <c r="J25" s="219"/>
      <c r="K25" s="220" t="n">
        <f aca="false">ROUND(E25*J25,2)</f>
        <v>0</v>
      </c>
      <c r="L25" s="220" t="n">
        <v>21</v>
      </c>
      <c r="M25" s="220" t="n">
        <f aca="false">G25*(1+L25/100)</f>
        <v>0</v>
      </c>
      <c r="N25" s="220" t="n">
        <v>0</v>
      </c>
      <c r="O25" s="220" t="n">
        <f aca="false">ROUND(E25*N25,2)</f>
        <v>0</v>
      </c>
      <c r="P25" s="220" t="n">
        <v>0</v>
      </c>
      <c r="Q25" s="220" t="n">
        <f aca="false">ROUND(E25*P25,2)</f>
        <v>0</v>
      </c>
      <c r="R25" s="220" t="s">
        <v>212</v>
      </c>
      <c r="S25" s="220" t="s">
        <v>213</v>
      </c>
      <c r="T25" s="221" t="s">
        <v>213</v>
      </c>
      <c r="U25" s="204" t="n">
        <v>0</v>
      </c>
      <c r="V25" s="204" t="n">
        <f aca="false">ROUND(E25*U25,2)</f>
        <v>0</v>
      </c>
      <c r="W25" s="204"/>
      <c r="X25" s="204" t="s">
        <v>165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214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customFormat="false" ht="12.75" hidden="false" customHeight="false" outlineLevel="1" collapsed="false">
      <c r="A26" s="196" t="n">
        <v>12</v>
      </c>
      <c r="B26" s="197" t="s">
        <v>1739</v>
      </c>
      <c r="C26" s="198" t="s">
        <v>1740</v>
      </c>
      <c r="D26" s="199" t="s">
        <v>294</v>
      </c>
      <c r="E26" s="200" t="n">
        <v>274.16</v>
      </c>
      <c r="F26" s="201"/>
      <c r="G26" s="202" t="n">
        <f aca="false">ROUND(E26*F26,2)</f>
        <v>0</v>
      </c>
      <c r="H26" s="201"/>
      <c r="I26" s="202" t="n">
        <f aca="false">ROUND(E26*H26,2)</f>
        <v>0</v>
      </c>
      <c r="J26" s="201"/>
      <c r="K26" s="202" t="n">
        <f aca="false">ROUND(E26*J26,2)</f>
        <v>0</v>
      </c>
      <c r="L26" s="202" t="n">
        <v>21</v>
      </c>
      <c r="M26" s="202" t="n">
        <f aca="false">G26*(1+L26/100)</f>
        <v>0</v>
      </c>
      <c r="N26" s="202" t="n">
        <v>0.43</v>
      </c>
      <c r="O26" s="202" t="n">
        <f aca="false">ROUND(E26*N26,2)</f>
        <v>117.89</v>
      </c>
      <c r="P26" s="202" t="n">
        <v>0</v>
      </c>
      <c r="Q26" s="202" t="n">
        <f aca="false">ROUND(E26*P26,2)</f>
        <v>0</v>
      </c>
      <c r="R26" s="202" t="s">
        <v>510</v>
      </c>
      <c r="S26" s="202" t="s">
        <v>213</v>
      </c>
      <c r="T26" s="203" t="s">
        <v>213</v>
      </c>
      <c r="U26" s="204" t="n">
        <v>0.028</v>
      </c>
      <c r="V26" s="204" t="n">
        <f aca="false">ROUND(E26*U26,2)</f>
        <v>7.68</v>
      </c>
      <c r="W26" s="204"/>
      <c r="X26" s="204" t="s">
        <v>165</v>
      </c>
      <c r="Y26" s="205"/>
      <c r="Z26" s="205"/>
      <c r="AA26" s="205"/>
      <c r="AB26" s="205"/>
      <c r="AC26" s="205"/>
      <c r="AD26" s="205"/>
      <c r="AE26" s="205"/>
      <c r="AF26" s="205"/>
      <c r="AG26" s="205" t="s">
        <v>214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customFormat="false" ht="12.75" hidden="false" customHeight="true" outlineLevel="1" collapsed="false">
      <c r="A27" s="206"/>
      <c r="B27" s="207"/>
      <c r="C27" s="208" t="s">
        <v>1741</v>
      </c>
      <c r="D27" s="208"/>
      <c r="E27" s="208"/>
      <c r="F27" s="208"/>
      <c r="G27" s="208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5"/>
      <c r="Z27" s="205"/>
      <c r="AA27" s="205"/>
      <c r="AB27" s="205"/>
      <c r="AC27" s="205"/>
      <c r="AD27" s="205"/>
      <c r="AE27" s="205"/>
      <c r="AF27" s="205"/>
      <c r="AG27" s="205" t="s">
        <v>216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customFormat="false" ht="22.5" hidden="false" customHeight="false" outlineLevel="1" collapsed="false">
      <c r="A28" s="214" t="n">
        <v>13</v>
      </c>
      <c r="B28" s="215" t="s">
        <v>1742</v>
      </c>
      <c r="C28" s="216" t="s">
        <v>1743</v>
      </c>
      <c r="D28" s="217" t="s">
        <v>294</v>
      </c>
      <c r="E28" s="218" t="n">
        <v>258.16</v>
      </c>
      <c r="F28" s="219"/>
      <c r="G28" s="220" t="n">
        <f aca="false">ROUND(E28*F28,2)</f>
        <v>0</v>
      </c>
      <c r="H28" s="219"/>
      <c r="I28" s="220" t="n">
        <f aca="false">ROUND(E28*H28,2)</f>
        <v>0</v>
      </c>
      <c r="J28" s="219"/>
      <c r="K28" s="220" t="n">
        <f aca="false">ROUND(E28*J28,2)</f>
        <v>0</v>
      </c>
      <c r="L28" s="220" t="n">
        <v>21</v>
      </c>
      <c r="M28" s="220" t="n">
        <f aca="false">G28*(1+L28/100)</f>
        <v>0</v>
      </c>
      <c r="N28" s="220" t="n">
        <v>0.126</v>
      </c>
      <c r="O28" s="220" t="n">
        <f aca="false">ROUND(E28*N28,2)</f>
        <v>32.53</v>
      </c>
      <c r="P28" s="220" t="n">
        <v>0</v>
      </c>
      <c r="Q28" s="220" t="n">
        <f aca="false">ROUND(E28*P28,2)</f>
        <v>0</v>
      </c>
      <c r="R28" s="220" t="s">
        <v>510</v>
      </c>
      <c r="S28" s="220" t="s">
        <v>213</v>
      </c>
      <c r="T28" s="221" t="s">
        <v>213</v>
      </c>
      <c r="U28" s="204" t="n">
        <v>0.021</v>
      </c>
      <c r="V28" s="204" t="n">
        <f aca="false">ROUND(E28*U28,2)</f>
        <v>5.42</v>
      </c>
      <c r="W28" s="204"/>
      <c r="X28" s="204" t="s">
        <v>165</v>
      </c>
      <c r="Y28" s="205"/>
      <c r="Z28" s="205"/>
      <c r="AA28" s="205"/>
      <c r="AB28" s="205"/>
      <c r="AC28" s="205"/>
      <c r="AD28" s="205"/>
      <c r="AE28" s="205"/>
      <c r="AF28" s="205"/>
      <c r="AG28" s="205" t="s">
        <v>214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customFormat="false" ht="12.75" hidden="false" customHeight="false" outlineLevel="1" collapsed="false">
      <c r="A29" s="196" t="n">
        <v>14</v>
      </c>
      <c r="B29" s="197" t="s">
        <v>1744</v>
      </c>
      <c r="C29" s="198" t="s">
        <v>1745</v>
      </c>
      <c r="D29" s="199" t="s">
        <v>294</v>
      </c>
      <c r="E29" s="200" t="n">
        <v>258.16</v>
      </c>
      <c r="F29" s="201"/>
      <c r="G29" s="202" t="n">
        <f aca="false">ROUND(E29*F29,2)</f>
        <v>0</v>
      </c>
      <c r="H29" s="201"/>
      <c r="I29" s="202" t="n">
        <f aca="false">ROUND(E29*H29,2)</f>
        <v>0</v>
      </c>
      <c r="J29" s="201"/>
      <c r="K29" s="202" t="n">
        <f aca="false">ROUND(E29*J29,2)</f>
        <v>0</v>
      </c>
      <c r="L29" s="202" t="n">
        <v>21</v>
      </c>
      <c r="M29" s="202" t="n">
        <f aca="false">G29*(1+L29/100)</f>
        <v>0</v>
      </c>
      <c r="N29" s="202" t="n">
        <v>0.0739</v>
      </c>
      <c r="O29" s="202" t="n">
        <f aca="false">ROUND(E29*N29,2)</f>
        <v>19.08</v>
      </c>
      <c r="P29" s="202" t="n">
        <v>0</v>
      </c>
      <c r="Q29" s="202" t="n">
        <f aca="false">ROUND(E29*P29,2)</f>
        <v>0</v>
      </c>
      <c r="R29" s="202" t="s">
        <v>510</v>
      </c>
      <c r="S29" s="202" t="s">
        <v>213</v>
      </c>
      <c r="T29" s="203" t="s">
        <v>213</v>
      </c>
      <c r="U29" s="204" t="n">
        <v>0.478</v>
      </c>
      <c r="V29" s="204" t="n">
        <f aca="false">ROUND(E29*U29,2)</f>
        <v>123.4</v>
      </c>
      <c r="W29" s="204"/>
      <c r="X29" s="204" t="s">
        <v>165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214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customFormat="false" ht="22.5" hidden="false" customHeight="true" outlineLevel="1" collapsed="false">
      <c r="A30" s="206"/>
      <c r="B30" s="207"/>
      <c r="C30" s="208" t="s">
        <v>1746</v>
      </c>
      <c r="D30" s="208"/>
      <c r="E30" s="208"/>
      <c r="F30" s="208"/>
      <c r="G30" s="208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5"/>
      <c r="Z30" s="205"/>
      <c r="AA30" s="205"/>
      <c r="AB30" s="205"/>
      <c r="AC30" s="205"/>
      <c r="AD30" s="205"/>
      <c r="AE30" s="205"/>
      <c r="AF30" s="205"/>
      <c r="AG30" s="205" t="s">
        <v>216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13" t="str">
        <f aca="false">C30</f>
        <v>s provedením lože z kameniva drceného, s vyplněním spár, s dvojitým hutněním a se smetením přebytečného materiálu na krajnici. S dodáním hmot pro lože a výplň spár.</v>
      </c>
      <c r="BB30" s="205"/>
      <c r="BC30" s="205"/>
      <c r="BD30" s="205"/>
      <c r="BE30" s="205"/>
      <c r="BF30" s="205"/>
      <c r="BG30" s="205"/>
      <c r="BH30" s="205"/>
    </row>
    <row r="31" customFormat="false" ht="12.75" hidden="false" customHeight="false" outlineLevel="1" collapsed="false">
      <c r="A31" s="196" t="n">
        <v>15</v>
      </c>
      <c r="B31" s="197" t="s">
        <v>1747</v>
      </c>
      <c r="C31" s="198" t="s">
        <v>1748</v>
      </c>
      <c r="D31" s="199" t="s">
        <v>294</v>
      </c>
      <c r="E31" s="200" t="n">
        <v>258.16</v>
      </c>
      <c r="F31" s="201"/>
      <c r="G31" s="202" t="n">
        <f aca="false">ROUND(E31*F31,2)</f>
        <v>0</v>
      </c>
      <c r="H31" s="201"/>
      <c r="I31" s="202" t="n">
        <f aca="false">ROUND(E31*H31,2)</f>
        <v>0</v>
      </c>
      <c r="J31" s="201"/>
      <c r="K31" s="202" t="n">
        <f aca="false">ROUND(E31*J31,2)</f>
        <v>0</v>
      </c>
      <c r="L31" s="202" t="n">
        <v>21</v>
      </c>
      <c r="M31" s="202" t="n">
        <f aca="false">G31*(1+L31/100)</f>
        <v>0</v>
      </c>
      <c r="N31" s="202" t="n">
        <v>0</v>
      </c>
      <c r="O31" s="202" t="n">
        <f aca="false">ROUND(E31*N31,2)</f>
        <v>0</v>
      </c>
      <c r="P31" s="202" t="n">
        <v>0</v>
      </c>
      <c r="Q31" s="202" t="n">
        <f aca="false">ROUND(E31*P31,2)</f>
        <v>0</v>
      </c>
      <c r="R31" s="202" t="s">
        <v>510</v>
      </c>
      <c r="S31" s="202" t="s">
        <v>213</v>
      </c>
      <c r="T31" s="203" t="s">
        <v>213</v>
      </c>
      <c r="U31" s="204" t="n">
        <v>0.06</v>
      </c>
      <c r="V31" s="204" t="n">
        <f aca="false">ROUND(E31*U31,2)</f>
        <v>15.49</v>
      </c>
      <c r="W31" s="204"/>
      <c r="X31" s="204" t="s">
        <v>165</v>
      </c>
      <c r="Y31" s="205"/>
      <c r="Z31" s="205"/>
      <c r="AA31" s="205"/>
      <c r="AB31" s="205"/>
      <c r="AC31" s="205"/>
      <c r="AD31" s="205"/>
      <c r="AE31" s="205"/>
      <c r="AF31" s="205"/>
      <c r="AG31" s="205" t="s">
        <v>214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customFormat="false" ht="22.5" hidden="false" customHeight="true" outlineLevel="1" collapsed="false">
      <c r="A32" s="206"/>
      <c r="B32" s="207"/>
      <c r="C32" s="208" t="s">
        <v>1746</v>
      </c>
      <c r="D32" s="208"/>
      <c r="E32" s="208"/>
      <c r="F32" s="208"/>
      <c r="G32" s="208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5"/>
      <c r="Z32" s="205"/>
      <c r="AA32" s="205"/>
      <c r="AB32" s="205"/>
      <c r="AC32" s="205"/>
      <c r="AD32" s="205"/>
      <c r="AE32" s="205"/>
      <c r="AF32" s="205"/>
      <c r="AG32" s="205" t="s">
        <v>216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13" t="str">
        <f aca="false">C32</f>
        <v>s provedením lože z kameniva drceného, s vyplněním spár, s dvojitým hutněním a se smetením přebytečného materiálu na krajnici. S dodáním hmot pro lože a výplň spár.</v>
      </c>
      <c r="BB32" s="205"/>
      <c r="BC32" s="205"/>
      <c r="BD32" s="205"/>
      <c r="BE32" s="205"/>
      <c r="BF32" s="205"/>
      <c r="BG32" s="205"/>
      <c r="BH32" s="205"/>
    </row>
    <row r="33" customFormat="false" ht="12.75" hidden="false" customHeight="false" outlineLevel="1" collapsed="false">
      <c r="A33" s="196" t="n">
        <v>16</v>
      </c>
      <c r="B33" s="197" t="s">
        <v>1749</v>
      </c>
      <c r="C33" s="198" t="s">
        <v>1750</v>
      </c>
      <c r="D33" s="199" t="s">
        <v>294</v>
      </c>
      <c r="E33" s="200" t="n">
        <v>258.16</v>
      </c>
      <c r="F33" s="201"/>
      <c r="G33" s="202" t="n">
        <f aca="false">ROUND(E33*F33,2)</f>
        <v>0</v>
      </c>
      <c r="H33" s="201"/>
      <c r="I33" s="202" t="n">
        <f aca="false">ROUND(E33*H33,2)</f>
        <v>0</v>
      </c>
      <c r="J33" s="201"/>
      <c r="K33" s="202" t="n">
        <f aca="false">ROUND(E33*J33,2)</f>
        <v>0</v>
      </c>
      <c r="L33" s="202" t="n">
        <v>21</v>
      </c>
      <c r="M33" s="202" t="n">
        <f aca="false">G33*(1+L33/100)</f>
        <v>0</v>
      </c>
      <c r="N33" s="202" t="n">
        <v>0</v>
      </c>
      <c r="O33" s="202" t="n">
        <f aca="false">ROUND(E33*N33,2)</f>
        <v>0</v>
      </c>
      <c r="P33" s="202" t="n">
        <v>0</v>
      </c>
      <c r="Q33" s="202" t="n">
        <f aca="false">ROUND(E33*P33,2)</f>
        <v>0</v>
      </c>
      <c r="R33" s="202" t="s">
        <v>510</v>
      </c>
      <c r="S33" s="202" t="s">
        <v>213</v>
      </c>
      <c r="T33" s="203" t="s">
        <v>213</v>
      </c>
      <c r="U33" s="204" t="n">
        <v>0.08</v>
      </c>
      <c r="V33" s="204" t="n">
        <f aca="false">ROUND(E33*U33,2)</f>
        <v>20.65</v>
      </c>
      <c r="W33" s="204"/>
      <c r="X33" s="204" t="s">
        <v>165</v>
      </c>
      <c r="Y33" s="205"/>
      <c r="Z33" s="205"/>
      <c r="AA33" s="205"/>
      <c r="AB33" s="205"/>
      <c r="AC33" s="205"/>
      <c r="AD33" s="205"/>
      <c r="AE33" s="205"/>
      <c r="AF33" s="205"/>
      <c r="AG33" s="205" t="s">
        <v>214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customFormat="false" ht="22.5" hidden="false" customHeight="true" outlineLevel="1" collapsed="false">
      <c r="A34" s="206"/>
      <c r="B34" s="207"/>
      <c r="C34" s="208" t="s">
        <v>1746</v>
      </c>
      <c r="D34" s="208"/>
      <c r="E34" s="208"/>
      <c r="F34" s="208"/>
      <c r="G34" s="208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5"/>
      <c r="Z34" s="205"/>
      <c r="AA34" s="205"/>
      <c r="AB34" s="205"/>
      <c r="AC34" s="205"/>
      <c r="AD34" s="205"/>
      <c r="AE34" s="205"/>
      <c r="AF34" s="205"/>
      <c r="AG34" s="205" t="s">
        <v>216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13" t="str">
        <f aca="false">C34</f>
        <v>s provedením lože z kameniva drceného, s vyplněním spár, s dvojitým hutněním a se smetením přebytečného materiálu na krajnici. S dodáním hmot pro lože a výplň spár.</v>
      </c>
      <c r="BB34" s="205"/>
      <c r="BC34" s="205"/>
      <c r="BD34" s="205"/>
      <c r="BE34" s="205"/>
      <c r="BF34" s="205"/>
      <c r="BG34" s="205"/>
      <c r="BH34" s="205"/>
    </row>
    <row r="35" customFormat="false" ht="12.75" hidden="false" customHeight="false" outlineLevel="1" collapsed="false">
      <c r="A35" s="196" t="n">
        <v>17</v>
      </c>
      <c r="B35" s="197" t="s">
        <v>1751</v>
      </c>
      <c r="C35" s="198" t="s">
        <v>1752</v>
      </c>
      <c r="D35" s="199" t="s">
        <v>380</v>
      </c>
      <c r="E35" s="200" t="n">
        <v>47</v>
      </c>
      <c r="F35" s="201"/>
      <c r="G35" s="202" t="n">
        <f aca="false">ROUND(E35*F35,2)</f>
        <v>0</v>
      </c>
      <c r="H35" s="201"/>
      <c r="I35" s="202" t="n">
        <f aca="false">ROUND(E35*H35,2)</f>
        <v>0</v>
      </c>
      <c r="J35" s="201"/>
      <c r="K35" s="202" t="n">
        <f aca="false">ROUND(E35*J35,2)</f>
        <v>0</v>
      </c>
      <c r="L35" s="202" t="n">
        <v>21</v>
      </c>
      <c r="M35" s="202" t="n">
        <f aca="false">G35*(1+L35/100)</f>
        <v>0</v>
      </c>
      <c r="N35" s="202" t="n">
        <v>0.00224</v>
      </c>
      <c r="O35" s="202" t="n">
        <f aca="false">ROUND(E35*N35,2)</f>
        <v>0.11</v>
      </c>
      <c r="P35" s="202" t="n">
        <v>0</v>
      </c>
      <c r="Q35" s="202" t="n">
        <f aca="false">ROUND(E35*P35,2)</f>
        <v>0</v>
      </c>
      <c r="R35" s="202" t="s">
        <v>510</v>
      </c>
      <c r="S35" s="202" t="s">
        <v>213</v>
      </c>
      <c r="T35" s="203" t="s">
        <v>213</v>
      </c>
      <c r="U35" s="204" t="n">
        <v>0.129</v>
      </c>
      <c r="V35" s="204" t="n">
        <f aca="false">ROUND(E35*U35,2)</f>
        <v>6.06</v>
      </c>
      <c r="W35" s="204"/>
      <c r="X35" s="204" t="s">
        <v>165</v>
      </c>
      <c r="Y35" s="205"/>
      <c r="Z35" s="205"/>
      <c r="AA35" s="205"/>
      <c r="AB35" s="205"/>
      <c r="AC35" s="205"/>
      <c r="AD35" s="205"/>
      <c r="AE35" s="205"/>
      <c r="AF35" s="205"/>
      <c r="AG35" s="205" t="s">
        <v>214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customFormat="false" ht="12.75" hidden="false" customHeight="true" outlineLevel="1" collapsed="false">
      <c r="A36" s="206"/>
      <c r="B36" s="207"/>
      <c r="C36" s="208" t="s">
        <v>1753</v>
      </c>
      <c r="D36" s="208"/>
      <c r="E36" s="208"/>
      <c r="F36" s="208"/>
      <c r="G36" s="208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5"/>
      <c r="Z36" s="205"/>
      <c r="AA36" s="205"/>
      <c r="AB36" s="205"/>
      <c r="AC36" s="205"/>
      <c r="AD36" s="205"/>
      <c r="AE36" s="205"/>
      <c r="AF36" s="205"/>
      <c r="AG36" s="205" t="s">
        <v>216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customFormat="false" ht="12.75" hidden="false" customHeight="false" outlineLevel="1" collapsed="false">
      <c r="A37" s="196" t="n">
        <v>18</v>
      </c>
      <c r="B37" s="197" t="s">
        <v>1754</v>
      </c>
      <c r="C37" s="198" t="s">
        <v>1755</v>
      </c>
      <c r="D37" s="199" t="s">
        <v>380</v>
      </c>
      <c r="E37" s="200" t="n">
        <v>47</v>
      </c>
      <c r="F37" s="201"/>
      <c r="G37" s="202" t="n">
        <f aca="false">ROUND(E37*F37,2)</f>
        <v>0</v>
      </c>
      <c r="H37" s="201"/>
      <c r="I37" s="202" t="n">
        <f aca="false">ROUND(E37*H37,2)</f>
        <v>0</v>
      </c>
      <c r="J37" s="201"/>
      <c r="K37" s="202" t="n">
        <f aca="false">ROUND(E37*J37,2)</f>
        <v>0</v>
      </c>
      <c r="L37" s="202" t="n">
        <v>21</v>
      </c>
      <c r="M37" s="202" t="n">
        <f aca="false">G37*(1+L37/100)</f>
        <v>0</v>
      </c>
      <c r="N37" s="202" t="n">
        <v>0.08232</v>
      </c>
      <c r="O37" s="202" t="n">
        <f aca="false">ROUND(E37*N37,2)</f>
        <v>3.87</v>
      </c>
      <c r="P37" s="202" t="n">
        <v>0</v>
      </c>
      <c r="Q37" s="202" t="n">
        <f aca="false">ROUND(E37*P37,2)</f>
        <v>0</v>
      </c>
      <c r="R37" s="202" t="s">
        <v>510</v>
      </c>
      <c r="S37" s="202" t="s">
        <v>213</v>
      </c>
      <c r="T37" s="203" t="s">
        <v>213</v>
      </c>
      <c r="U37" s="204" t="n">
        <v>0.136</v>
      </c>
      <c r="V37" s="204" t="n">
        <f aca="false">ROUND(E37*U37,2)</f>
        <v>6.39</v>
      </c>
      <c r="W37" s="204"/>
      <c r="X37" s="204" t="s">
        <v>165</v>
      </c>
      <c r="Y37" s="205"/>
      <c r="Z37" s="205"/>
      <c r="AA37" s="205"/>
      <c r="AB37" s="205"/>
      <c r="AC37" s="205"/>
      <c r="AD37" s="205"/>
      <c r="AE37" s="205"/>
      <c r="AF37" s="205"/>
      <c r="AG37" s="205" t="s">
        <v>214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customFormat="false" ht="22.5" hidden="false" customHeight="true" outlineLevel="1" collapsed="false">
      <c r="A38" s="206"/>
      <c r="B38" s="207"/>
      <c r="C38" s="208" t="s">
        <v>1756</v>
      </c>
      <c r="D38" s="208"/>
      <c r="E38" s="208"/>
      <c r="F38" s="208"/>
      <c r="G38" s="208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5"/>
      <c r="Z38" s="205"/>
      <c r="AA38" s="205"/>
      <c r="AB38" s="205"/>
      <c r="AC38" s="205"/>
      <c r="AD38" s="205"/>
      <c r="AE38" s="205"/>
      <c r="AF38" s="205"/>
      <c r="AG38" s="205" t="s">
        <v>216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13" t="str">
        <f aca="false">C38</f>
        <v>tl. do 12 cm, do lože z cementové malty tl. do 2 cm, s vyplněním a zatřením spár cementovou maltou s podkladní vrstvou z betonu prostého C 12/15 tl. 5 až 10 cm</v>
      </c>
      <c r="BB38" s="205"/>
      <c r="BC38" s="205"/>
      <c r="BD38" s="205"/>
      <c r="BE38" s="205"/>
      <c r="BF38" s="205"/>
      <c r="BG38" s="205"/>
      <c r="BH38" s="205"/>
    </row>
    <row r="39" customFormat="false" ht="22.5" hidden="false" customHeight="false" outlineLevel="1" collapsed="false">
      <c r="A39" s="196" t="n">
        <v>19</v>
      </c>
      <c r="B39" s="197" t="s">
        <v>1757</v>
      </c>
      <c r="C39" s="198" t="s">
        <v>1758</v>
      </c>
      <c r="D39" s="199" t="s">
        <v>380</v>
      </c>
      <c r="E39" s="200" t="n">
        <v>41.6</v>
      </c>
      <c r="F39" s="201"/>
      <c r="G39" s="202" t="n">
        <f aca="false">ROUND(E39*F39,2)</f>
        <v>0</v>
      </c>
      <c r="H39" s="201"/>
      <c r="I39" s="202" t="n">
        <f aca="false">ROUND(E39*H39,2)</f>
        <v>0</v>
      </c>
      <c r="J39" s="201"/>
      <c r="K39" s="202" t="n">
        <f aca="false">ROUND(E39*J39,2)</f>
        <v>0</v>
      </c>
      <c r="L39" s="202" t="n">
        <v>21</v>
      </c>
      <c r="M39" s="202" t="n">
        <f aca="false">G39*(1+L39/100)</f>
        <v>0</v>
      </c>
      <c r="N39" s="202" t="n">
        <v>0.1025</v>
      </c>
      <c r="O39" s="202" t="n">
        <f aca="false">ROUND(E39*N39,2)</f>
        <v>4.26</v>
      </c>
      <c r="P39" s="202" t="n">
        <v>0</v>
      </c>
      <c r="Q39" s="202" t="n">
        <f aca="false">ROUND(E39*P39,2)</f>
        <v>0</v>
      </c>
      <c r="R39" s="202" t="s">
        <v>510</v>
      </c>
      <c r="S39" s="202" t="s">
        <v>213</v>
      </c>
      <c r="T39" s="203" t="s">
        <v>213</v>
      </c>
      <c r="U39" s="204" t="n">
        <v>0.14</v>
      </c>
      <c r="V39" s="204" t="n">
        <f aca="false">ROUND(E39*U39,2)</f>
        <v>5.82</v>
      </c>
      <c r="W39" s="204"/>
      <c r="X39" s="204" t="s">
        <v>165</v>
      </c>
      <c r="Y39" s="205"/>
      <c r="Z39" s="205"/>
      <c r="AA39" s="205"/>
      <c r="AB39" s="205"/>
      <c r="AC39" s="205"/>
      <c r="AD39" s="205"/>
      <c r="AE39" s="205"/>
      <c r="AF39" s="205"/>
      <c r="AG39" s="205" t="s">
        <v>214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customFormat="false" ht="12.75" hidden="false" customHeight="true" outlineLevel="1" collapsed="false">
      <c r="A40" s="206"/>
      <c r="B40" s="207"/>
      <c r="C40" s="208" t="s">
        <v>1759</v>
      </c>
      <c r="D40" s="208"/>
      <c r="E40" s="208"/>
      <c r="F40" s="208"/>
      <c r="G40" s="208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5"/>
      <c r="Z40" s="205"/>
      <c r="AA40" s="205"/>
      <c r="AB40" s="205"/>
      <c r="AC40" s="205"/>
      <c r="AD40" s="205"/>
      <c r="AE40" s="205"/>
      <c r="AF40" s="205"/>
      <c r="AG40" s="205" t="s">
        <v>216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customFormat="false" ht="22.5" hidden="false" customHeight="false" outlineLevel="1" collapsed="false">
      <c r="A41" s="196" t="n">
        <v>20</v>
      </c>
      <c r="B41" s="197" t="s">
        <v>1760</v>
      </c>
      <c r="C41" s="198" t="s">
        <v>1761</v>
      </c>
      <c r="D41" s="199" t="s">
        <v>380</v>
      </c>
      <c r="E41" s="200" t="n">
        <v>47</v>
      </c>
      <c r="F41" s="201"/>
      <c r="G41" s="202" t="n">
        <f aca="false">ROUND(E41*F41,2)</f>
        <v>0</v>
      </c>
      <c r="H41" s="201"/>
      <c r="I41" s="202" t="n">
        <f aca="false">ROUND(E41*H41,2)</f>
        <v>0</v>
      </c>
      <c r="J41" s="201"/>
      <c r="K41" s="202" t="n">
        <f aca="false">ROUND(E41*J41,2)</f>
        <v>0</v>
      </c>
      <c r="L41" s="202" t="n">
        <v>21</v>
      </c>
      <c r="M41" s="202" t="n">
        <f aca="false">G41*(1+L41/100)</f>
        <v>0</v>
      </c>
      <c r="N41" s="202" t="n">
        <v>0.188</v>
      </c>
      <c r="O41" s="202" t="n">
        <f aca="false">ROUND(E41*N41,2)</f>
        <v>8.84</v>
      </c>
      <c r="P41" s="202" t="n">
        <v>0</v>
      </c>
      <c r="Q41" s="202" t="n">
        <f aca="false">ROUND(E41*P41,2)</f>
        <v>0</v>
      </c>
      <c r="R41" s="202" t="s">
        <v>510</v>
      </c>
      <c r="S41" s="202" t="s">
        <v>213</v>
      </c>
      <c r="T41" s="203" t="s">
        <v>213</v>
      </c>
      <c r="U41" s="204" t="n">
        <v>0.272</v>
      </c>
      <c r="V41" s="204" t="n">
        <f aca="false">ROUND(E41*U41,2)</f>
        <v>12.78</v>
      </c>
      <c r="W41" s="204"/>
      <c r="X41" s="204" t="s">
        <v>165</v>
      </c>
      <c r="Y41" s="205"/>
      <c r="Z41" s="205"/>
      <c r="AA41" s="205"/>
      <c r="AB41" s="205"/>
      <c r="AC41" s="205"/>
      <c r="AD41" s="205"/>
      <c r="AE41" s="205"/>
      <c r="AF41" s="205"/>
      <c r="AG41" s="205" t="s">
        <v>214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customFormat="false" ht="12.75" hidden="false" customHeight="true" outlineLevel="1" collapsed="false">
      <c r="A42" s="206"/>
      <c r="B42" s="207"/>
      <c r="C42" s="208" t="s">
        <v>1762</v>
      </c>
      <c r="D42" s="208"/>
      <c r="E42" s="208"/>
      <c r="F42" s="208"/>
      <c r="G42" s="208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5"/>
      <c r="Z42" s="205"/>
      <c r="AA42" s="205"/>
      <c r="AB42" s="205"/>
      <c r="AC42" s="205"/>
      <c r="AD42" s="205"/>
      <c r="AE42" s="205"/>
      <c r="AF42" s="205"/>
      <c r="AG42" s="205" t="s">
        <v>216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customFormat="false" ht="12.75" hidden="false" customHeight="false" outlineLevel="1" collapsed="false">
      <c r="A43" s="196" t="n">
        <v>21</v>
      </c>
      <c r="B43" s="197" t="s">
        <v>1763</v>
      </c>
      <c r="C43" s="198" t="s">
        <v>1764</v>
      </c>
      <c r="D43" s="199" t="s">
        <v>211</v>
      </c>
      <c r="E43" s="200" t="n">
        <v>2.658</v>
      </c>
      <c r="F43" s="201"/>
      <c r="G43" s="202" t="n">
        <f aca="false">ROUND(E43*F43,2)</f>
        <v>0</v>
      </c>
      <c r="H43" s="201"/>
      <c r="I43" s="202" t="n">
        <f aca="false">ROUND(E43*H43,2)</f>
        <v>0</v>
      </c>
      <c r="J43" s="201"/>
      <c r="K43" s="202" t="n">
        <f aca="false">ROUND(E43*J43,2)</f>
        <v>0</v>
      </c>
      <c r="L43" s="202" t="n">
        <v>21</v>
      </c>
      <c r="M43" s="202" t="n">
        <f aca="false">G43*(1+L43/100)</f>
        <v>0</v>
      </c>
      <c r="N43" s="202" t="n">
        <v>2.525</v>
      </c>
      <c r="O43" s="202" t="n">
        <f aca="false">ROUND(E43*N43,2)</f>
        <v>6.71</v>
      </c>
      <c r="P43" s="202" t="n">
        <v>0</v>
      </c>
      <c r="Q43" s="202" t="n">
        <f aca="false">ROUND(E43*P43,2)</f>
        <v>0</v>
      </c>
      <c r="R43" s="202" t="s">
        <v>510</v>
      </c>
      <c r="S43" s="202" t="s">
        <v>213</v>
      </c>
      <c r="T43" s="203" t="s">
        <v>213</v>
      </c>
      <c r="U43" s="204" t="n">
        <v>1.442</v>
      </c>
      <c r="V43" s="204" t="n">
        <f aca="false">ROUND(E43*U43,2)</f>
        <v>3.83</v>
      </c>
      <c r="W43" s="204"/>
      <c r="X43" s="204" t="s">
        <v>165</v>
      </c>
      <c r="Y43" s="205"/>
      <c r="Z43" s="205"/>
      <c r="AA43" s="205"/>
      <c r="AB43" s="205"/>
      <c r="AC43" s="205"/>
      <c r="AD43" s="205"/>
      <c r="AE43" s="205"/>
      <c r="AF43" s="205"/>
      <c r="AG43" s="205" t="s">
        <v>214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customFormat="false" ht="12.75" hidden="false" customHeight="true" outlineLevel="1" collapsed="false">
      <c r="A44" s="206"/>
      <c r="B44" s="207"/>
      <c r="C44" s="208" t="s">
        <v>1765</v>
      </c>
      <c r="D44" s="208"/>
      <c r="E44" s="208"/>
      <c r="F44" s="208"/>
      <c r="G44" s="208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5"/>
      <c r="Z44" s="205"/>
      <c r="AA44" s="205"/>
      <c r="AB44" s="205"/>
      <c r="AC44" s="205"/>
      <c r="AD44" s="205"/>
      <c r="AE44" s="205"/>
      <c r="AF44" s="205"/>
      <c r="AG44" s="205" t="s">
        <v>216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customFormat="false" ht="12.75" hidden="false" customHeight="false" outlineLevel="1" collapsed="false">
      <c r="A45" s="214" t="n">
        <v>22</v>
      </c>
      <c r="B45" s="215" t="s">
        <v>1766</v>
      </c>
      <c r="C45" s="216" t="s">
        <v>1767</v>
      </c>
      <c r="D45" s="217" t="s">
        <v>343</v>
      </c>
      <c r="E45" s="218" t="n">
        <v>47.47</v>
      </c>
      <c r="F45" s="219"/>
      <c r="G45" s="220" t="n">
        <f aca="false">ROUND(E45*F45,2)</f>
        <v>0</v>
      </c>
      <c r="H45" s="219"/>
      <c r="I45" s="220" t="n">
        <f aca="false">ROUND(E45*H45,2)</f>
        <v>0</v>
      </c>
      <c r="J45" s="219"/>
      <c r="K45" s="220" t="n">
        <f aca="false">ROUND(E45*J45,2)</f>
        <v>0</v>
      </c>
      <c r="L45" s="220" t="n">
        <v>21</v>
      </c>
      <c r="M45" s="220" t="n">
        <f aca="false">G45*(1+L45/100)</f>
        <v>0</v>
      </c>
      <c r="N45" s="220" t="n">
        <v>0.08</v>
      </c>
      <c r="O45" s="220" t="n">
        <f aca="false">ROUND(E45*N45,2)</f>
        <v>3.8</v>
      </c>
      <c r="P45" s="220" t="n">
        <v>0</v>
      </c>
      <c r="Q45" s="220" t="n">
        <f aca="false">ROUND(E45*P45,2)</f>
        <v>0</v>
      </c>
      <c r="R45" s="220" t="s">
        <v>423</v>
      </c>
      <c r="S45" s="220" t="s">
        <v>213</v>
      </c>
      <c r="T45" s="221" t="s">
        <v>213</v>
      </c>
      <c r="U45" s="204" t="n">
        <v>0</v>
      </c>
      <c r="V45" s="204" t="n">
        <f aca="false">ROUND(E45*U45,2)</f>
        <v>0</v>
      </c>
      <c r="W45" s="204"/>
      <c r="X45" s="204" t="s">
        <v>424</v>
      </c>
      <c r="Y45" s="205"/>
      <c r="Z45" s="205"/>
      <c r="AA45" s="205"/>
      <c r="AB45" s="205"/>
      <c r="AC45" s="205"/>
      <c r="AD45" s="205"/>
      <c r="AE45" s="205"/>
      <c r="AF45" s="205"/>
      <c r="AG45" s="205" t="s">
        <v>425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customFormat="false" ht="22.5" hidden="false" customHeight="false" outlineLevel="1" collapsed="false">
      <c r="A46" s="214" t="n">
        <v>23</v>
      </c>
      <c r="B46" s="215" t="s">
        <v>1768</v>
      </c>
      <c r="C46" s="216" t="s">
        <v>1769</v>
      </c>
      <c r="D46" s="217" t="s">
        <v>343</v>
      </c>
      <c r="E46" s="218" t="n">
        <v>59.792</v>
      </c>
      <c r="F46" s="219"/>
      <c r="G46" s="220" t="n">
        <f aca="false">ROUND(E46*F46,2)</f>
        <v>0</v>
      </c>
      <c r="H46" s="219"/>
      <c r="I46" s="220" t="n">
        <f aca="false">ROUND(E46*H46,2)</f>
        <v>0</v>
      </c>
      <c r="J46" s="219"/>
      <c r="K46" s="220" t="n">
        <f aca="false">ROUND(E46*J46,2)</f>
        <v>0</v>
      </c>
      <c r="L46" s="220" t="n">
        <v>21</v>
      </c>
      <c r="M46" s="220" t="n">
        <f aca="false">G46*(1+L46/100)</f>
        <v>0</v>
      </c>
      <c r="N46" s="220" t="n">
        <v>0.024</v>
      </c>
      <c r="O46" s="220" t="n">
        <f aca="false">ROUND(E46*N46,2)</f>
        <v>1.44</v>
      </c>
      <c r="P46" s="220" t="n">
        <v>0</v>
      </c>
      <c r="Q46" s="220" t="n">
        <f aca="false">ROUND(E46*P46,2)</f>
        <v>0</v>
      </c>
      <c r="R46" s="220" t="s">
        <v>423</v>
      </c>
      <c r="S46" s="220" t="s">
        <v>213</v>
      </c>
      <c r="T46" s="221" t="s">
        <v>213</v>
      </c>
      <c r="U46" s="204" t="n">
        <v>0</v>
      </c>
      <c r="V46" s="204" t="n">
        <f aca="false">ROUND(E46*U46,2)</f>
        <v>0</v>
      </c>
      <c r="W46" s="204"/>
      <c r="X46" s="204" t="s">
        <v>424</v>
      </c>
      <c r="Y46" s="205"/>
      <c r="Z46" s="205"/>
      <c r="AA46" s="205"/>
      <c r="AB46" s="205"/>
      <c r="AC46" s="205"/>
      <c r="AD46" s="205"/>
      <c r="AE46" s="205"/>
      <c r="AF46" s="205"/>
      <c r="AG46" s="205" t="s">
        <v>425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customFormat="false" ht="22.5" hidden="false" customHeight="false" outlineLevel="1" collapsed="false">
      <c r="A47" s="214" t="n">
        <v>24</v>
      </c>
      <c r="B47" s="215" t="s">
        <v>1770</v>
      </c>
      <c r="C47" s="216" t="s">
        <v>1771</v>
      </c>
      <c r="D47" s="217" t="s">
        <v>343</v>
      </c>
      <c r="E47" s="218" t="n">
        <v>18.18</v>
      </c>
      <c r="F47" s="219"/>
      <c r="G47" s="220" t="n">
        <f aca="false">ROUND(E47*F47,2)</f>
        <v>0</v>
      </c>
      <c r="H47" s="219"/>
      <c r="I47" s="220" t="n">
        <f aca="false">ROUND(E47*H47,2)</f>
        <v>0</v>
      </c>
      <c r="J47" s="219"/>
      <c r="K47" s="220" t="n">
        <f aca="false">ROUND(E47*J47,2)</f>
        <v>0</v>
      </c>
      <c r="L47" s="220" t="n">
        <v>21</v>
      </c>
      <c r="M47" s="220" t="n">
        <f aca="false">G47*(1+L47/100)</f>
        <v>0</v>
      </c>
      <c r="N47" s="220" t="n">
        <v>0.053</v>
      </c>
      <c r="O47" s="220" t="n">
        <f aca="false">ROUND(E47*N47,2)</f>
        <v>0.96</v>
      </c>
      <c r="P47" s="220" t="n">
        <v>0</v>
      </c>
      <c r="Q47" s="220" t="n">
        <f aca="false">ROUND(E47*P47,2)</f>
        <v>0</v>
      </c>
      <c r="R47" s="220" t="s">
        <v>423</v>
      </c>
      <c r="S47" s="220" t="s">
        <v>213</v>
      </c>
      <c r="T47" s="221" t="s">
        <v>213</v>
      </c>
      <c r="U47" s="204" t="n">
        <v>0</v>
      </c>
      <c r="V47" s="204" t="n">
        <f aca="false">ROUND(E47*U47,2)</f>
        <v>0</v>
      </c>
      <c r="W47" s="204"/>
      <c r="X47" s="204" t="s">
        <v>424</v>
      </c>
      <c r="Y47" s="205"/>
      <c r="Z47" s="205"/>
      <c r="AA47" s="205"/>
      <c r="AB47" s="205"/>
      <c r="AC47" s="205"/>
      <c r="AD47" s="205"/>
      <c r="AE47" s="205"/>
      <c r="AF47" s="205"/>
      <c r="AG47" s="205" t="s">
        <v>425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customFormat="false" ht="22.5" hidden="false" customHeight="false" outlineLevel="1" collapsed="false">
      <c r="A48" s="214" t="n">
        <v>25</v>
      </c>
      <c r="B48" s="215" t="s">
        <v>1772</v>
      </c>
      <c r="C48" s="216" t="s">
        <v>1773</v>
      </c>
      <c r="D48" s="217" t="s">
        <v>294</v>
      </c>
      <c r="E48" s="218" t="n">
        <v>1.2075</v>
      </c>
      <c r="F48" s="219"/>
      <c r="G48" s="220" t="n">
        <f aca="false">ROUND(E48*F48,2)</f>
        <v>0</v>
      </c>
      <c r="H48" s="219"/>
      <c r="I48" s="220" t="n">
        <f aca="false">ROUND(E48*H48,2)</f>
        <v>0</v>
      </c>
      <c r="J48" s="219"/>
      <c r="K48" s="220" t="n">
        <f aca="false">ROUND(E48*J48,2)</f>
        <v>0</v>
      </c>
      <c r="L48" s="220" t="n">
        <v>21</v>
      </c>
      <c r="M48" s="220" t="n">
        <f aca="false">G48*(1+L48/100)</f>
        <v>0</v>
      </c>
      <c r="N48" s="220" t="n">
        <v>0.176</v>
      </c>
      <c r="O48" s="220" t="n">
        <f aca="false">ROUND(E48*N48,2)</f>
        <v>0.21</v>
      </c>
      <c r="P48" s="220" t="n">
        <v>0</v>
      </c>
      <c r="Q48" s="220" t="n">
        <f aca="false">ROUND(E48*P48,2)</f>
        <v>0</v>
      </c>
      <c r="R48" s="220" t="s">
        <v>423</v>
      </c>
      <c r="S48" s="220" t="s">
        <v>213</v>
      </c>
      <c r="T48" s="221" t="s">
        <v>213</v>
      </c>
      <c r="U48" s="204" t="n">
        <v>0</v>
      </c>
      <c r="V48" s="204" t="n">
        <f aca="false">ROUND(E48*U48,2)</f>
        <v>0</v>
      </c>
      <c r="W48" s="204"/>
      <c r="X48" s="204" t="s">
        <v>424</v>
      </c>
      <c r="Y48" s="205"/>
      <c r="Z48" s="205"/>
      <c r="AA48" s="205"/>
      <c r="AB48" s="205"/>
      <c r="AC48" s="205"/>
      <c r="AD48" s="205"/>
      <c r="AE48" s="205"/>
      <c r="AF48" s="205"/>
      <c r="AG48" s="205" t="s">
        <v>425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customFormat="false" ht="12.75" hidden="false" customHeight="false" outlineLevel="1" collapsed="false">
      <c r="A49" s="214" t="n">
        <v>26</v>
      </c>
      <c r="B49" s="215" t="s">
        <v>1774</v>
      </c>
      <c r="C49" s="216" t="s">
        <v>1775</v>
      </c>
      <c r="D49" s="217" t="s">
        <v>294</v>
      </c>
      <c r="E49" s="218" t="n">
        <v>188.2659</v>
      </c>
      <c r="F49" s="219"/>
      <c r="G49" s="220" t="n">
        <f aca="false">ROUND(E49*F49,2)</f>
        <v>0</v>
      </c>
      <c r="H49" s="219"/>
      <c r="I49" s="220" t="n">
        <f aca="false">ROUND(E49*H49,2)</f>
        <v>0</v>
      </c>
      <c r="J49" s="219"/>
      <c r="K49" s="220" t="n">
        <f aca="false">ROUND(E49*J49,2)</f>
        <v>0</v>
      </c>
      <c r="L49" s="220" t="n">
        <v>21</v>
      </c>
      <c r="M49" s="220" t="n">
        <f aca="false">G49*(1+L49/100)</f>
        <v>0</v>
      </c>
      <c r="N49" s="220" t="n">
        <v>0.176</v>
      </c>
      <c r="O49" s="220" t="n">
        <f aca="false">ROUND(E49*N49,2)</f>
        <v>33.13</v>
      </c>
      <c r="P49" s="220" t="n">
        <v>0</v>
      </c>
      <c r="Q49" s="220" t="n">
        <f aca="false">ROUND(E49*P49,2)</f>
        <v>0</v>
      </c>
      <c r="R49" s="220" t="s">
        <v>423</v>
      </c>
      <c r="S49" s="220" t="s">
        <v>213</v>
      </c>
      <c r="T49" s="221" t="s">
        <v>213</v>
      </c>
      <c r="U49" s="204" t="n">
        <v>0</v>
      </c>
      <c r="V49" s="204" t="n">
        <f aca="false">ROUND(E49*U49,2)</f>
        <v>0</v>
      </c>
      <c r="W49" s="204"/>
      <c r="X49" s="204" t="s">
        <v>424</v>
      </c>
      <c r="Y49" s="205"/>
      <c r="Z49" s="205"/>
      <c r="AA49" s="205"/>
      <c r="AB49" s="205"/>
      <c r="AC49" s="205"/>
      <c r="AD49" s="205"/>
      <c r="AE49" s="205"/>
      <c r="AF49" s="205"/>
      <c r="AG49" s="205" t="s">
        <v>425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customFormat="false" ht="22.5" hidden="false" customHeight="false" outlineLevel="1" collapsed="false">
      <c r="A50" s="214" t="n">
        <v>27</v>
      </c>
      <c r="B50" s="215" t="s">
        <v>1776</v>
      </c>
      <c r="C50" s="216" t="s">
        <v>1777</v>
      </c>
      <c r="D50" s="217" t="s">
        <v>294</v>
      </c>
      <c r="E50" s="218" t="n">
        <v>94.1189</v>
      </c>
      <c r="F50" s="219"/>
      <c r="G50" s="220" t="n">
        <f aca="false">ROUND(E50*F50,2)</f>
        <v>0</v>
      </c>
      <c r="H50" s="219"/>
      <c r="I50" s="220" t="n">
        <f aca="false">ROUND(E50*H50,2)</f>
        <v>0</v>
      </c>
      <c r="J50" s="219"/>
      <c r="K50" s="220" t="n">
        <f aca="false">ROUND(E50*J50,2)</f>
        <v>0</v>
      </c>
      <c r="L50" s="220" t="n">
        <v>21</v>
      </c>
      <c r="M50" s="220" t="n">
        <f aca="false">G50*(1+L50/100)</f>
        <v>0</v>
      </c>
      <c r="N50" s="220" t="n">
        <v>0.161</v>
      </c>
      <c r="O50" s="220" t="n">
        <f aca="false">ROUND(E50*N50,2)</f>
        <v>15.15</v>
      </c>
      <c r="P50" s="220" t="n">
        <v>0</v>
      </c>
      <c r="Q50" s="220" t="n">
        <f aca="false">ROUND(E50*P50,2)</f>
        <v>0</v>
      </c>
      <c r="R50" s="220" t="s">
        <v>423</v>
      </c>
      <c r="S50" s="220" t="s">
        <v>213</v>
      </c>
      <c r="T50" s="221" t="s">
        <v>213</v>
      </c>
      <c r="U50" s="204" t="n">
        <v>0</v>
      </c>
      <c r="V50" s="204" t="n">
        <f aca="false">ROUND(E50*U50,2)</f>
        <v>0</v>
      </c>
      <c r="W50" s="204"/>
      <c r="X50" s="204" t="s">
        <v>424</v>
      </c>
      <c r="Y50" s="205"/>
      <c r="Z50" s="205"/>
      <c r="AA50" s="205"/>
      <c r="AB50" s="205"/>
      <c r="AC50" s="205"/>
      <c r="AD50" s="205"/>
      <c r="AE50" s="205"/>
      <c r="AF50" s="205"/>
      <c r="AG50" s="205" t="s">
        <v>425</v>
      </c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customFormat="false" ht="12.75" hidden="false" customHeight="false" outlineLevel="1" collapsed="false">
      <c r="A51" s="214" t="n">
        <v>28</v>
      </c>
      <c r="B51" s="215" t="s">
        <v>1778</v>
      </c>
      <c r="C51" s="216" t="s">
        <v>1779</v>
      </c>
      <c r="D51" s="217" t="s">
        <v>294</v>
      </c>
      <c r="E51" s="218" t="n">
        <v>4.747</v>
      </c>
      <c r="F51" s="219"/>
      <c r="G51" s="220" t="n">
        <f aca="false">ROUND(E51*F51,2)</f>
        <v>0</v>
      </c>
      <c r="H51" s="219"/>
      <c r="I51" s="220" t="n">
        <f aca="false">ROUND(E51*H51,2)</f>
        <v>0</v>
      </c>
      <c r="J51" s="219"/>
      <c r="K51" s="220" t="n">
        <f aca="false">ROUND(E51*J51,2)</f>
        <v>0</v>
      </c>
      <c r="L51" s="220" t="n">
        <v>21</v>
      </c>
      <c r="M51" s="220" t="n">
        <f aca="false">G51*(1+L51/100)</f>
        <v>0</v>
      </c>
      <c r="N51" s="220" t="n">
        <v>0.131</v>
      </c>
      <c r="O51" s="220" t="n">
        <f aca="false">ROUND(E51*N51,2)</f>
        <v>0.62</v>
      </c>
      <c r="P51" s="220" t="n">
        <v>0</v>
      </c>
      <c r="Q51" s="220" t="n">
        <f aca="false">ROUND(E51*P51,2)</f>
        <v>0</v>
      </c>
      <c r="R51" s="220" t="s">
        <v>423</v>
      </c>
      <c r="S51" s="220" t="s">
        <v>213</v>
      </c>
      <c r="T51" s="221" t="s">
        <v>213</v>
      </c>
      <c r="U51" s="204" t="n">
        <v>0</v>
      </c>
      <c r="V51" s="204" t="n">
        <f aca="false">ROUND(E51*U51,2)</f>
        <v>0</v>
      </c>
      <c r="W51" s="204"/>
      <c r="X51" s="204" t="s">
        <v>424</v>
      </c>
      <c r="Y51" s="205"/>
      <c r="Z51" s="205"/>
      <c r="AA51" s="205"/>
      <c r="AB51" s="205"/>
      <c r="AC51" s="205"/>
      <c r="AD51" s="205"/>
      <c r="AE51" s="205"/>
      <c r="AF51" s="205"/>
      <c r="AG51" s="205" t="s">
        <v>425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customFormat="false" ht="12.75" hidden="false" customHeight="false" outlineLevel="0" collapsed="false">
      <c r="A52" s="188" t="s">
        <v>207</v>
      </c>
      <c r="B52" s="189" t="s">
        <v>97</v>
      </c>
      <c r="C52" s="190" t="s">
        <v>98</v>
      </c>
      <c r="D52" s="191"/>
      <c r="E52" s="192"/>
      <c r="F52" s="193"/>
      <c r="G52" s="193" t="n">
        <f aca="false">SUMIF(AG53:AG65,"&lt;&gt;NOR",G53:G65)</f>
        <v>0</v>
      </c>
      <c r="H52" s="193"/>
      <c r="I52" s="193" t="n">
        <f aca="false">SUM(I53:I65)</f>
        <v>0</v>
      </c>
      <c r="J52" s="193"/>
      <c r="K52" s="193" t="n">
        <f aca="false">SUM(K53:K65)</f>
        <v>0</v>
      </c>
      <c r="L52" s="193"/>
      <c r="M52" s="193" t="n">
        <f aca="false">SUM(M53:M65)</f>
        <v>0</v>
      </c>
      <c r="N52" s="193"/>
      <c r="O52" s="193" t="n">
        <f aca="false">SUM(O53:O65)</f>
        <v>43.36</v>
      </c>
      <c r="P52" s="193"/>
      <c r="Q52" s="193" t="n">
        <f aca="false">SUM(Q53:Q65)</f>
        <v>0</v>
      </c>
      <c r="R52" s="193"/>
      <c r="S52" s="193"/>
      <c r="T52" s="194"/>
      <c r="U52" s="195"/>
      <c r="V52" s="195" t="n">
        <f aca="false">SUM(V53:V65)</f>
        <v>171.96</v>
      </c>
      <c r="W52" s="195"/>
      <c r="X52" s="195"/>
      <c r="AG52" s="0" t="s">
        <v>208</v>
      </c>
    </row>
    <row r="53" customFormat="false" ht="12.75" hidden="false" customHeight="false" outlineLevel="1" collapsed="false">
      <c r="A53" s="214" t="n">
        <v>29</v>
      </c>
      <c r="B53" s="215" t="s">
        <v>1780</v>
      </c>
      <c r="C53" s="216" t="s">
        <v>1781</v>
      </c>
      <c r="D53" s="217" t="s">
        <v>1117</v>
      </c>
      <c r="E53" s="218" t="n">
        <v>2070.651</v>
      </c>
      <c r="F53" s="219"/>
      <c r="G53" s="220" t="n">
        <f aca="false">ROUND(E53*F53,2)</f>
        <v>0</v>
      </c>
      <c r="H53" s="219"/>
      <c r="I53" s="220" t="n">
        <f aca="false">ROUND(E53*H53,2)</f>
        <v>0</v>
      </c>
      <c r="J53" s="219"/>
      <c r="K53" s="220" t="n">
        <f aca="false">ROUND(E53*J53,2)</f>
        <v>0</v>
      </c>
      <c r="L53" s="220" t="n">
        <v>21</v>
      </c>
      <c r="M53" s="220" t="n">
        <f aca="false">G53*(1+L53/100)</f>
        <v>0</v>
      </c>
      <c r="N53" s="220" t="n">
        <v>0</v>
      </c>
      <c r="O53" s="220" t="n">
        <f aca="false">ROUND(E53*N53,2)</f>
        <v>0</v>
      </c>
      <c r="P53" s="220" t="n">
        <v>0</v>
      </c>
      <c r="Q53" s="220" t="n">
        <f aca="false">ROUND(E53*P53,2)</f>
        <v>0</v>
      </c>
      <c r="R53" s="220"/>
      <c r="S53" s="220" t="s">
        <v>417</v>
      </c>
      <c r="T53" s="221" t="s">
        <v>418</v>
      </c>
      <c r="U53" s="204" t="n">
        <v>0</v>
      </c>
      <c r="V53" s="204" t="n">
        <f aca="false">ROUND(E53*U53,2)</f>
        <v>0</v>
      </c>
      <c r="W53" s="204"/>
      <c r="X53" s="204" t="s">
        <v>424</v>
      </c>
      <c r="Y53" s="205"/>
      <c r="Z53" s="205"/>
      <c r="AA53" s="205"/>
      <c r="AB53" s="205"/>
      <c r="AC53" s="205"/>
      <c r="AD53" s="205"/>
      <c r="AE53" s="205"/>
      <c r="AF53" s="205"/>
      <c r="AG53" s="205" t="s">
        <v>425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customFormat="false" ht="22.5" hidden="false" customHeight="false" outlineLevel="1" collapsed="false">
      <c r="A54" s="196" t="n">
        <v>30</v>
      </c>
      <c r="B54" s="197" t="s">
        <v>1782</v>
      </c>
      <c r="C54" s="198" t="s">
        <v>1783</v>
      </c>
      <c r="D54" s="199" t="s">
        <v>211</v>
      </c>
      <c r="E54" s="200" t="n">
        <v>16.66</v>
      </c>
      <c r="F54" s="201"/>
      <c r="G54" s="202" t="n">
        <f aca="false">ROUND(E54*F54,2)</f>
        <v>0</v>
      </c>
      <c r="H54" s="201"/>
      <c r="I54" s="202" t="n">
        <f aca="false">ROUND(E54*H54,2)</f>
        <v>0</v>
      </c>
      <c r="J54" s="201"/>
      <c r="K54" s="202" t="n">
        <f aca="false">ROUND(E54*J54,2)</f>
        <v>0</v>
      </c>
      <c r="L54" s="202" t="n">
        <v>21</v>
      </c>
      <c r="M54" s="202" t="n">
        <f aca="false">G54*(1+L54/100)</f>
        <v>0</v>
      </c>
      <c r="N54" s="202" t="n">
        <v>0</v>
      </c>
      <c r="O54" s="202" t="n">
        <f aca="false">ROUND(E54*N54,2)</f>
        <v>0</v>
      </c>
      <c r="P54" s="202" t="n">
        <v>0</v>
      </c>
      <c r="Q54" s="202" t="n">
        <f aca="false">ROUND(E54*P54,2)</f>
        <v>0</v>
      </c>
      <c r="R54" s="202" t="s">
        <v>212</v>
      </c>
      <c r="S54" s="202" t="s">
        <v>213</v>
      </c>
      <c r="T54" s="203" t="s">
        <v>213</v>
      </c>
      <c r="U54" s="204" t="n">
        <v>3.131</v>
      </c>
      <c r="V54" s="204" t="n">
        <f aca="false">ROUND(E54*U54,2)</f>
        <v>52.16</v>
      </c>
      <c r="W54" s="204"/>
      <c r="X54" s="204" t="s">
        <v>165</v>
      </c>
      <c r="Y54" s="205"/>
      <c r="Z54" s="205"/>
      <c r="AA54" s="205"/>
      <c r="AB54" s="205"/>
      <c r="AC54" s="205"/>
      <c r="AD54" s="205"/>
      <c r="AE54" s="205"/>
      <c r="AF54" s="205"/>
      <c r="AG54" s="205" t="s">
        <v>214</v>
      </c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customFormat="false" ht="33.75" hidden="false" customHeight="true" outlineLevel="1" collapsed="false">
      <c r="A55" s="206"/>
      <c r="B55" s="207"/>
      <c r="C55" s="208" t="s">
        <v>1784</v>
      </c>
      <c r="D55" s="208"/>
      <c r="E55" s="208"/>
      <c r="F55" s="208"/>
      <c r="G55" s="208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5"/>
      <c r="Z55" s="205"/>
      <c r="AA55" s="205"/>
      <c r="AB55" s="205"/>
      <c r="AC55" s="205"/>
      <c r="AD55" s="205"/>
      <c r="AE55" s="205"/>
      <c r="AF55" s="205"/>
      <c r="AG55" s="205" t="s">
        <v>216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13" t="str">
        <f aca="false">C55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5" s="205"/>
      <c r="BC55" s="205"/>
      <c r="BD55" s="205"/>
      <c r="BE55" s="205"/>
      <c r="BF55" s="205"/>
      <c r="BG55" s="205"/>
      <c r="BH55" s="205"/>
    </row>
    <row r="56" customFormat="false" ht="22.5" hidden="false" customHeight="false" outlineLevel="1" collapsed="false">
      <c r="A56" s="196" t="n">
        <v>31</v>
      </c>
      <c r="B56" s="197" t="s">
        <v>1785</v>
      </c>
      <c r="C56" s="198" t="s">
        <v>1786</v>
      </c>
      <c r="D56" s="199" t="s">
        <v>211</v>
      </c>
      <c r="E56" s="200" t="n">
        <v>16.66</v>
      </c>
      <c r="F56" s="201"/>
      <c r="G56" s="202" t="n">
        <f aca="false">ROUND(E56*F56,2)</f>
        <v>0</v>
      </c>
      <c r="H56" s="201"/>
      <c r="I56" s="202" t="n">
        <f aca="false">ROUND(E56*H56,2)</f>
        <v>0</v>
      </c>
      <c r="J56" s="201"/>
      <c r="K56" s="202" t="n">
        <f aca="false">ROUND(E56*J56,2)</f>
        <v>0</v>
      </c>
      <c r="L56" s="202" t="n">
        <v>21</v>
      </c>
      <c r="M56" s="202" t="n">
        <f aca="false">G56*(1+L56/100)</f>
        <v>0</v>
      </c>
      <c r="N56" s="202" t="n">
        <v>0</v>
      </c>
      <c r="O56" s="202" t="n">
        <f aca="false">ROUND(E56*N56,2)</f>
        <v>0</v>
      </c>
      <c r="P56" s="202" t="n">
        <v>0</v>
      </c>
      <c r="Q56" s="202" t="n">
        <f aca="false">ROUND(E56*P56,2)</f>
        <v>0</v>
      </c>
      <c r="R56" s="202" t="s">
        <v>212</v>
      </c>
      <c r="S56" s="202" t="s">
        <v>213</v>
      </c>
      <c r="T56" s="203" t="s">
        <v>213</v>
      </c>
      <c r="U56" s="204" t="n">
        <v>0.474</v>
      </c>
      <c r="V56" s="204" t="n">
        <f aca="false">ROUND(E56*U56,2)</f>
        <v>7.9</v>
      </c>
      <c r="W56" s="204"/>
      <c r="X56" s="204" t="s">
        <v>165</v>
      </c>
      <c r="Y56" s="205"/>
      <c r="Z56" s="205"/>
      <c r="AA56" s="205"/>
      <c r="AB56" s="205"/>
      <c r="AC56" s="205"/>
      <c r="AD56" s="205"/>
      <c r="AE56" s="205"/>
      <c r="AF56" s="205"/>
      <c r="AG56" s="205" t="s">
        <v>214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customFormat="false" ht="33.75" hidden="false" customHeight="true" outlineLevel="1" collapsed="false">
      <c r="A57" s="206"/>
      <c r="B57" s="207"/>
      <c r="C57" s="208" t="s">
        <v>1784</v>
      </c>
      <c r="D57" s="208"/>
      <c r="E57" s="208"/>
      <c r="F57" s="208"/>
      <c r="G57" s="208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5"/>
      <c r="Z57" s="205"/>
      <c r="AA57" s="205"/>
      <c r="AB57" s="205"/>
      <c r="AC57" s="205"/>
      <c r="AD57" s="205"/>
      <c r="AE57" s="205"/>
      <c r="AF57" s="205"/>
      <c r="AG57" s="205" t="s">
        <v>216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13" t="str">
        <f aca="false">C57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7" s="205"/>
      <c r="BC57" s="205"/>
      <c r="BD57" s="205"/>
      <c r="BE57" s="205"/>
      <c r="BF57" s="205"/>
      <c r="BG57" s="205"/>
      <c r="BH57" s="205"/>
    </row>
    <row r="58" customFormat="false" ht="22.5" hidden="false" customHeight="false" outlineLevel="1" collapsed="false">
      <c r="A58" s="196" t="n">
        <v>32</v>
      </c>
      <c r="B58" s="197" t="s">
        <v>243</v>
      </c>
      <c r="C58" s="198" t="s">
        <v>244</v>
      </c>
      <c r="D58" s="199" t="s">
        <v>211</v>
      </c>
      <c r="E58" s="200" t="n">
        <v>16.66</v>
      </c>
      <c r="F58" s="201"/>
      <c r="G58" s="202" t="n">
        <f aca="false">ROUND(E58*F58,2)</f>
        <v>0</v>
      </c>
      <c r="H58" s="201"/>
      <c r="I58" s="202" t="n">
        <f aca="false">ROUND(E58*H58,2)</f>
        <v>0</v>
      </c>
      <c r="J58" s="201"/>
      <c r="K58" s="202" t="n">
        <f aca="false">ROUND(E58*J58,2)</f>
        <v>0</v>
      </c>
      <c r="L58" s="202" t="n">
        <v>21</v>
      </c>
      <c r="M58" s="202" t="n">
        <f aca="false">G58*(1+L58/100)</f>
        <v>0</v>
      </c>
      <c r="N58" s="202" t="n">
        <v>0</v>
      </c>
      <c r="O58" s="202" t="n">
        <f aca="false">ROUND(E58*N58,2)</f>
        <v>0</v>
      </c>
      <c r="P58" s="202" t="n">
        <v>0</v>
      </c>
      <c r="Q58" s="202" t="n">
        <f aca="false">ROUND(E58*P58,2)</f>
        <v>0</v>
      </c>
      <c r="R58" s="202" t="s">
        <v>212</v>
      </c>
      <c r="S58" s="202" t="s">
        <v>213</v>
      </c>
      <c r="T58" s="203" t="s">
        <v>213</v>
      </c>
      <c r="U58" s="204" t="n">
        <v>0.011</v>
      </c>
      <c r="V58" s="204" t="n">
        <f aca="false">ROUND(E58*U58,2)</f>
        <v>0.18</v>
      </c>
      <c r="W58" s="204"/>
      <c r="X58" s="204" t="s">
        <v>165</v>
      </c>
      <c r="Y58" s="205"/>
      <c r="Z58" s="205"/>
      <c r="AA58" s="205"/>
      <c r="AB58" s="205"/>
      <c r="AC58" s="205"/>
      <c r="AD58" s="205"/>
      <c r="AE58" s="205"/>
      <c r="AF58" s="205"/>
      <c r="AG58" s="205" t="s">
        <v>214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customFormat="false" ht="12.75" hidden="false" customHeight="true" outlineLevel="1" collapsed="false">
      <c r="A59" s="206"/>
      <c r="B59" s="207"/>
      <c r="C59" s="208" t="s">
        <v>245</v>
      </c>
      <c r="D59" s="208"/>
      <c r="E59" s="208"/>
      <c r="F59" s="208"/>
      <c r="G59" s="208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5"/>
      <c r="Z59" s="205"/>
      <c r="AA59" s="205"/>
      <c r="AB59" s="205"/>
      <c r="AC59" s="205"/>
      <c r="AD59" s="205"/>
      <c r="AE59" s="205"/>
      <c r="AF59" s="205"/>
      <c r="AG59" s="205" t="s">
        <v>216</v>
      </c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customFormat="false" ht="22.5" hidden="false" customHeight="false" outlineLevel="1" collapsed="false">
      <c r="A60" s="214" t="n">
        <v>33</v>
      </c>
      <c r="B60" s="215" t="s">
        <v>253</v>
      </c>
      <c r="C60" s="216" t="s">
        <v>254</v>
      </c>
      <c r="D60" s="217" t="s">
        <v>211</v>
      </c>
      <c r="E60" s="218" t="n">
        <v>16.66</v>
      </c>
      <c r="F60" s="219"/>
      <c r="G60" s="220" t="n">
        <f aca="false">ROUND(E60*F60,2)</f>
        <v>0</v>
      </c>
      <c r="H60" s="219"/>
      <c r="I60" s="220" t="n">
        <f aca="false">ROUND(E60*H60,2)</f>
        <v>0</v>
      </c>
      <c r="J60" s="219"/>
      <c r="K60" s="220" t="n">
        <f aca="false">ROUND(E60*J60,2)</f>
        <v>0</v>
      </c>
      <c r="L60" s="220" t="n">
        <v>21</v>
      </c>
      <c r="M60" s="220" t="n">
        <f aca="false">G60*(1+L60/100)</f>
        <v>0</v>
      </c>
      <c r="N60" s="220" t="n">
        <v>0</v>
      </c>
      <c r="O60" s="220" t="n">
        <f aca="false">ROUND(E60*N60,2)</f>
        <v>0</v>
      </c>
      <c r="P60" s="220" t="n">
        <v>0</v>
      </c>
      <c r="Q60" s="220" t="n">
        <f aca="false">ROUND(E60*P60,2)</f>
        <v>0</v>
      </c>
      <c r="R60" s="220" t="s">
        <v>212</v>
      </c>
      <c r="S60" s="220" t="s">
        <v>213</v>
      </c>
      <c r="T60" s="221" t="s">
        <v>213</v>
      </c>
      <c r="U60" s="204" t="n">
        <v>0.009</v>
      </c>
      <c r="V60" s="204" t="n">
        <f aca="false">ROUND(E60*U60,2)</f>
        <v>0.15</v>
      </c>
      <c r="W60" s="204"/>
      <c r="X60" s="204" t="s">
        <v>165</v>
      </c>
      <c r="Y60" s="205"/>
      <c r="Z60" s="205"/>
      <c r="AA60" s="205"/>
      <c r="AB60" s="205"/>
      <c r="AC60" s="205"/>
      <c r="AD60" s="205"/>
      <c r="AE60" s="205"/>
      <c r="AF60" s="205"/>
      <c r="AG60" s="205" t="s">
        <v>214</v>
      </c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customFormat="false" ht="12.75" hidden="false" customHeight="false" outlineLevel="1" collapsed="false">
      <c r="A61" s="214" t="n">
        <v>34</v>
      </c>
      <c r="B61" s="215" t="s">
        <v>259</v>
      </c>
      <c r="C61" s="216" t="s">
        <v>260</v>
      </c>
      <c r="D61" s="217" t="s">
        <v>261</v>
      </c>
      <c r="E61" s="218" t="n">
        <v>29.988</v>
      </c>
      <c r="F61" s="219"/>
      <c r="G61" s="220" t="n">
        <f aca="false">ROUND(E61*F61,2)</f>
        <v>0</v>
      </c>
      <c r="H61" s="219"/>
      <c r="I61" s="220" t="n">
        <f aca="false">ROUND(E61*H61,2)</f>
        <v>0</v>
      </c>
      <c r="J61" s="219"/>
      <c r="K61" s="220" t="n">
        <f aca="false">ROUND(E61*J61,2)</f>
        <v>0</v>
      </c>
      <c r="L61" s="220" t="n">
        <v>21</v>
      </c>
      <c r="M61" s="220" t="n">
        <f aca="false">G61*(1+L61/100)</f>
        <v>0</v>
      </c>
      <c r="N61" s="220" t="n">
        <v>0</v>
      </c>
      <c r="O61" s="220" t="n">
        <f aca="false">ROUND(E61*N61,2)</f>
        <v>0</v>
      </c>
      <c r="P61" s="220" t="n">
        <v>0</v>
      </c>
      <c r="Q61" s="220" t="n">
        <f aca="false">ROUND(E61*P61,2)</f>
        <v>0</v>
      </c>
      <c r="R61" s="220" t="s">
        <v>212</v>
      </c>
      <c r="S61" s="220" t="s">
        <v>213</v>
      </c>
      <c r="T61" s="221" t="s">
        <v>213</v>
      </c>
      <c r="U61" s="204" t="n">
        <v>0</v>
      </c>
      <c r="V61" s="204" t="n">
        <f aca="false">ROUND(E61*U61,2)</f>
        <v>0</v>
      </c>
      <c r="W61" s="204"/>
      <c r="X61" s="204" t="s">
        <v>165</v>
      </c>
      <c r="Y61" s="205"/>
      <c r="Z61" s="205"/>
      <c r="AA61" s="205"/>
      <c r="AB61" s="205"/>
      <c r="AC61" s="205"/>
      <c r="AD61" s="205"/>
      <c r="AE61" s="205"/>
      <c r="AF61" s="205"/>
      <c r="AG61" s="205" t="s">
        <v>214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customFormat="false" ht="12.75" hidden="false" customHeight="false" outlineLevel="1" collapsed="false">
      <c r="A62" s="214" t="n">
        <v>35</v>
      </c>
      <c r="B62" s="215" t="s">
        <v>1787</v>
      </c>
      <c r="C62" s="216" t="s">
        <v>1788</v>
      </c>
      <c r="D62" s="217" t="s">
        <v>211</v>
      </c>
      <c r="E62" s="218" t="n">
        <v>1.666</v>
      </c>
      <c r="F62" s="219"/>
      <c r="G62" s="220" t="n">
        <f aca="false">ROUND(E62*F62,2)</f>
        <v>0</v>
      </c>
      <c r="H62" s="219"/>
      <c r="I62" s="220" t="n">
        <f aca="false">ROUND(E62*H62,2)</f>
        <v>0</v>
      </c>
      <c r="J62" s="219"/>
      <c r="K62" s="220" t="n">
        <f aca="false">ROUND(E62*J62,2)</f>
        <v>0</v>
      </c>
      <c r="L62" s="220" t="n">
        <v>21</v>
      </c>
      <c r="M62" s="220" t="n">
        <f aca="false">G62*(1+L62/100)</f>
        <v>0</v>
      </c>
      <c r="N62" s="220" t="n">
        <v>2.16</v>
      </c>
      <c r="O62" s="220" t="n">
        <f aca="false">ROUND(E62*N62,2)</f>
        <v>3.6</v>
      </c>
      <c r="P62" s="220" t="n">
        <v>0</v>
      </c>
      <c r="Q62" s="220" t="n">
        <f aca="false">ROUND(E62*P62,2)</f>
        <v>0</v>
      </c>
      <c r="R62" s="220" t="s">
        <v>266</v>
      </c>
      <c r="S62" s="220" t="s">
        <v>213</v>
      </c>
      <c r="T62" s="221" t="s">
        <v>213</v>
      </c>
      <c r="U62" s="204" t="n">
        <v>1.085</v>
      </c>
      <c r="V62" s="204" t="n">
        <f aca="false">ROUND(E62*U62,2)</f>
        <v>1.81</v>
      </c>
      <c r="W62" s="204"/>
      <c r="X62" s="204" t="s">
        <v>165</v>
      </c>
      <c r="Y62" s="205"/>
      <c r="Z62" s="205"/>
      <c r="AA62" s="205"/>
      <c r="AB62" s="205"/>
      <c r="AC62" s="205"/>
      <c r="AD62" s="205"/>
      <c r="AE62" s="205"/>
      <c r="AF62" s="205"/>
      <c r="AG62" s="205" t="s">
        <v>214</v>
      </c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customFormat="false" ht="12.75" hidden="false" customHeight="false" outlineLevel="1" collapsed="false">
      <c r="A63" s="214" t="n">
        <v>36</v>
      </c>
      <c r="B63" s="215" t="s">
        <v>1789</v>
      </c>
      <c r="C63" s="216" t="s">
        <v>1790</v>
      </c>
      <c r="D63" s="217" t="s">
        <v>211</v>
      </c>
      <c r="E63" s="218" t="n">
        <v>13.328</v>
      </c>
      <c r="F63" s="219"/>
      <c r="G63" s="220" t="n">
        <f aca="false">ROUND(E63*F63,2)</f>
        <v>0</v>
      </c>
      <c r="H63" s="219"/>
      <c r="I63" s="220" t="n">
        <f aca="false">ROUND(E63*H63,2)</f>
        <v>0</v>
      </c>
      <c r="J63" s="219"/>
      <c r="K63" s="220" t="n">
        <f aca="false">ROUND(E63*J63,2)</f>
        <v>0</v>
      </c>
      <c r="L63" s="220" t="n">
        <v>21</v>
      </c>
      <c r="M63" s="220" t="n">
        <f aca="false">G63*(1+L63/100)</f>
        <v>0</v>
      </c>
      <c r="N63" s="220" t="n">
        <v>2.525</v>
      </c>
      <c r="O63" s="220" t="n">
        <f aca="false">ROUND(E63*N63,2)</f>
        <v>33.65</v>
      </c>
      <c r="P63" s="220" t="n">
        <v>0</v>
      </c>
      <c r="Q63" s="220" t="n">
        <f aca="false">ROUND(E63*P63,2)</f>
        <v>0</v>
      </c>
      <c r="R63" s="220" t="s">
        <v>273</v>
      </c>
      <c r="S63" s="220" t="s">
        <v>213</v>
      </c>
      <c r="T63" s="221" t="s">
        <v>213</v>
      </c>
      <c r="U63" s="204" t="n">
        <v>0.477</v>
      </c>
      <c r="V63" s="204" t="n">
        <f aca="false">ROUND(E63*U63,2)</f>
        <v>6.36</v>
      </c>
      <c r="W63" s="204"/>
      <c r="X63" s="204" t="s">
        <v>165</v>
      </c>
      <c r="Y63" s="205"/>
      <c r="Z63" s="205"/>
      <c r="AA63" s="205"/>
      <c r="AB63" s="205"/>
      <c r="AC63" s="205"/>
      <c r="AD63" s="205"/>
      <c r="AE63" s="205"/>
      <c r="AF63" s="205"/>
      <c r="AG63" s="205" t="s">
        <v>214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customFormat="false" ht="12.75" hidden="false" customHeight="false" outlineLevel="1" collapsed="false">
      <c r="A64" s="214" t="n">
        <v>37</v>
      </c>
      <c r="B64" s="215" t="s">
        <v>1229</v>
      </c>
      <c r="C64" s="216" t="s">
        <v>1230</v>
      </c>
      <c r="D64" s="217" t="s">
        <v>294</v>
      </c>
      <c r="E64" s="218" t="n">
        <v>149.4535</v>
      </c>
      <c r="F64" s="219"/>
      <c r="G64" s="220" t="n">
        <f aca="false">ROUND(E64*F64,2)</f>
        <v>0</v>
      </c>
      <c r="H64" s="219"/>
      <c r="I64" s="220" t="n">
        <f aca="false">ROUND(E64*H64,2)</f>
        <v>0</v>
      </c>
      <c r="J64" s="219"/>
      <c r="K64" s="220" t="n">
        <f aca="false">ROUND(E64*J64,2)</f>
        <v>0</v>
      </c>
      <c r="L64" s="220" t="n">
        <v>21</v>
      </c>
      <c r="M64" s="220" t="n">
        <f aca="false">G64*(1+L64/100)</f>
        <v>0</v>
      </c>
      <c r="N64" s="220" t="n">
        <v>0.00031</v>
      </c>
      <c r="O64" s="220" t="n">
        <f aca="false">ROUND(E64*N64,2)</f>
        <v>0.05</v>
      </c>
      <c r="P64" s="220" t="n">
        <v>0</v>
      </c>
      <c r="Q64" s="220" t="n">
        <f aca="false">ROUND(E64*P64,2)</f>
        <v>0</v>
      </c>
      <c r="R64" s="220" t="s">
        <v>1231</v>
      </c>
      <c r="S64" s="220" t="s">
        <v>213</v>
      </c>
      <c r="T64" s="221" t="s">
        <v>213</v>
      </c>
      <c r="U64" s="204" t="n">
        <v>0.403</v>
      </c>
      <c r="V64" s="204" t="n">
        <f aca="false">ROUND(E64*U64,2)</f>
        <v>60.23</v>
      </c>
      <c r="W64" s="204"/>
      <c r="X64" s="204" t="s">
        <v>165</v>
      </c>
      <c r="Y64" s="205"/>
      <c r="Z64" s="205"/>
      <c r="AA64" s="205"/>
      <c r="AB64" s="205"/>
      <c r="AC64" s="205"/>
      <c r="AD64" s="205"/>
      <c r="AE64" s="205"/>
      <c r="AF64" s="205"/>
      <c r="AG64" s="205" t="s">
        <v>214</v>
      </c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customFormat="false" ht="12.75" hidden="false" customHeight="false" outlineLevel="1" collapsed="false">
      <c r="A65" s="214" t="n">
        <v>38</v>
      </c>
      <c r="B65" s="215" t="s">
        <v>1791</v>
      </c>
      <c r="C65" s="216" t="s">
        <v>1792</v>
      </c>
      <c r="D65" s="217" t="s">
        <v>380</v>
      </c>
      <c r="E65" s="218" t="n">
        <v>48.5</v>
      </c>
      <c r="F65" s="219"/>
      <c r="G65" s="220" t="n">
        <f aca="false">ROUND(E65*F65,2)</f>
        <v>0</v>
      </c>
      <c r="H65" s="219"/>
      <c r="I65" s="220" t="n">
        <f aca="false">ROUND(E65*H65,2)</f>
        <v>0</v>
      </c>
      <c r="J65" s="219"/>
      <c r="K65" s="220" t="n">
        <f aca="false">ROUND(E65*J65,2)</f>
        <v>0</v>
      </c>
      <c r="L65" s="220" t="n">
        <v>21</v>
      </c>
      <c r="M65" s="220" t="n">
        <f aca="false">G65*(1+L65/100)</f>
        <v>0</v>
      </c>
      <c r="N65" s="220" t="n">
        <v>0.125</v>
      </c>
      <c r="O65" s="220" t="n">
        <f aca="false">ROUND(E65*N65,2)</f>
        <v>6.06</v>
      </c>
      <c r="P65" s="220" t="n">
        <v>0</v>
      </c>
      <c r="Q65" s="220" t="n">
        <f aca="false">ROUND(E65*P65,2)</f>
        <v>0</v>
      </c>
      <c r="R65" s="220"/>
      <c r="S65" s="220" t="s">
        <v>213</v>
      </c>
      <c r="T65" s="221" t="s">
        <v>213</v>
      </c>
      <c r="U65" s="204" t="n">
        <v>0.89</v>
      </c>
      <c r="V65" s="204" t="n">
        <f aca="false">ROUND(E65*U65,2)</f>
        <v>43.17</v>
      </c>
      <c r="W65" s="204"/>
      <c r="X65" s="204" t="s">
        <v>165</v>
      </c>
      <c r="Y65" s="205"/>
      <c r="Z65" s="205"/>
      <c r="AA65" s="205"/>
      <c r="AB65" s="205"/>
      <c r="AC65" s="205"/>
      <c r="AD65" s="205"/>
      <c r="AE65" s="205"/>
      <c r="AF65" s="205"/>
      <c r="AG65" s="205" t="s">
        <v>214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customFormat="false" ht="12.75" hidden="false" customHeight="false" outlineLevel="0" collapsed="false">
      <c r="A66" s="188" t="s">
        <v>207</v>
      </c>
      <c r="B66" s="189" t="s">
        <v>101</v>
      </c>
      <c r="C66" s="190" t="s">
        <v>102</v>
      </c>
      <c r="D66" s="191"/>
      <c r="E66" s="192"/>
      <c r="F66" s="193"/>
      <c r="G66" s="193" t="n">
        <f aca="false">SUMIF(AG67:AG67,"&lt;&gt;NOR",G67:G67)</f>
        <v>0</v>
      </c>
      <c r="H66" s="193"/>
      <c r="I66" s="193" t="n">
        <f aca="false">SUM(I67:I67)</f>
        <v>0</v>
      </c>
      <c r="J66" s="193"/>
      <c r="K66" s="193" t="n">
        <f aca="false">SUM(K67:K67)</f>
        <v>0</v>
      </c>
      <c r="L66" s="193"/>
      <c r="M66" s="193" t="n">
        <f aca="false">SUM(M67:M67)</f>
        <v>0</v>
      </c>
      <c r="N66" s="193"/>
      <c r="O66" s="193" t="n">
        <f aca="false">SUM(O67:O67)</f>
        <v>0</v>
      </c>
      <c r="P66" s="193"/>
      <c r="Q66" s="193" t="n">
        <f aca="false">SUM(Q67:Q67)</f>
        <v>0</v>
      </c>
      <c r="R66" s="193"/>
      <c r="S66" s="193"/>
      <c r="T66" s="194"/>
      <c r="U66" s="195"/>
      <c r="V66" s="195" t="n">
        <f aca="false">SUM(V67:V67)</f>
        <v>0</v>
      </c>
      <c r="W66" s="195"/>
      <c r="X66" s="195"/>
      <c r="AG66" s="0" t="s">
        <v>208</v>
      </c>
    </row>
    <row r="67" customFormat="false" ht="12.75" hidden="false" customHeight="false" outlineLevel="1" collapsed="false">
      <c r="A67" s="214" t="n">
        <v>39</v>
      </c>
      <c r="B67" s="215" t="s">
        <v>806</v>
      </c>
      <c r="C67" s="216" t="s">
        <v>1793</v>
      </c>
      <c r="D67" s="217" t="s">
        <v>343</v>
      </c>
      <c r="E67" s="218" t="n">
        <v>4</v>
      </c>
      <c r="F67" s="219"/>
      <c r="G67" s="220" t="n">
        <f aca="false">ROUND(E67*F67,2)</f>
        <v>0</v>
      </c>
      <c r="H67" s="219"/>
      <c r="I67" s="220" t="n">
        <f aca="false">ROUND(E67*H67,2)</f>
        <v>0</v>
      </c>
      <c r="J67" s="219"/>
      <c r="K67" s="220" t="n">
        <f aca="false">ROUND(E67*J67,2)</f>
        <v>0</v>
      </c>
      <c r="L67" s="220" t="n">
        <v>21</v>
      </c>
      <c r="M67" s="220" t="n">
        <f aca="false">G67*(1+L67/100)</f>
        <v>0</v>
      </c>
      <c r="N67" s="220" t="n">
        <v>0</v>
      </c>
      <c r="O67" s="220" t="n">
        <f aca="false">ROUND(E67*N67,2)</f>
        <v>0</v>
      </c>
      <c r="P67" s="220" t="n">
        <v>0</v>
      </c>
      <c r="Q67" s="220" t="n">
        <f aca="false">ROUND(E67*P67,2)</f>
        <v>0</v>
      </c>
      <c r="R67" s="220"/>
      <c r="S67" s="220" t="s">
        <v>417</v>
      </c>
      <c r="T67" s="221" t="s">
        <v>418</v>
      </c>
      <c r="U67" s="204" t="n">
        <v>0</v>
      </c>
      <c r="V67" s="204" t="n">
        <f aca="false">ROUND(E67*U67,2)</f>
        <v>0</v>
      </c>
      <c r="W67" s="204"/>
      <c r="X67" s="204" t="s">
        <v>165</v>
      </c>
      <c r="Y67" s="205"/>
      <c r="Z67" s="205"/>
      <c r="AA67" s="205"/>
      <c r="AB67" s="205"/>
      <c r="AC67" s="205"/>
      <c r="AD67" s="205"/>
      <c r="AE67" s="205"/>
      <c r="AF67" s="205"/>
      <c r="AG67" s="205" t="s">
        <v>214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customFormat="false" ht="12.75" hidden="false" customHeight="false" outlineLevel="0" collapsed="false">
      <c r="A68" s="188" t="s">
        <v>207</v>
      </c>
      <c r="B68" s="189" t="s">
        <v>103</v>
      </c>
      <c r="C68" s="190" t="s">
        <v>104</v>
      </c>
      <c r="D68" s="191"/>
      <c r="E68" s="192"/>
      <c r="F68" s="193"/>
      <c r="G68" s="193" t="n">
        <f aca="false">SUMIF(AG69:AG80,"&lt;&gt;NOR",G69:G80)</f>
        <v>0</v>
      </c>
      <c r="H68" s="193"/>
      <c r="I68" s="193" t="n">
        <f aca="false">SUM(I69:I80)</f>
        <v>0</v>
      </c>
      <c r="J68" s="193"/>
      <c r="K68" s="193" t="n">
        <f aca="false">SUM(K69:K80)</f>
        <v>0</v>
      </c>
      <c r="L68" s="193"/>
      <c r="M68" s="193" t="n">
        <f aca="false">SUM(M69:M80)</f>
        <v>0</v>
      </c>
      <c r="N68" s="193"/>
      <c r="O68" s="193" t="n">
        <f aca="false">SUM(O69:O80)</f>
        <v>0</v>
      </c>
      <c r="P68" s="193"/>
      <c r="Q68" s="193" t="n">
        <f aca="false">SUM(Q69:Q80)</f>
        <v>108.35</v>
      </c>
      <c r="R68" s="193"/>
      <c r="S68" s="193"/>
      <c r="T68" s="194"/>
      <c r="U68" s="195"/>
      <c r="V68" s="195" t="n">
        <f aca="false">SUM(V69:V80)</f>
        <v>201.36</v>
      </c>
      <c r="W68" s="195"/>
      <c r="X68" s="195"/>
      <c r="AG68" s="0" t="s">
        <v>208</v>
      </c>
    </row>
    <row r="69" customFormat="false" ht="22.5" hidden="false" customHeight="false" outlineLevel="1" collapsed="false">
      <c r="A69" s="214" t="n">
        <v>40</v>
      </c>
      <c r="B69" s="215" t="s">
        <v>1794</v>
      </c>
      <c r="C69" s="216" t="s">
        <v>1795</v>
      </c>
      <c r="D69" s="217" t="s">
        <v>294</v>
      </c>
      <c r="E69" s="218" t="n">
        <v>147.84</v>
      </c>
      <c r="F69" s="219"/>
      <c r="G69" s="220" t="n">
        <f aca="false">ROUND(E69*F69,2)</f>
        <v>0</v>
      </c>
      <c r="H69" s="219"/>
      <c r="I69" s="220" t="n">
        <f aca="false">ROUND(E69*H69,2)</f>
        <v>0</v>
      </c>
      <c r="J69" s="219"/>
      <c r="K69" s="220" t="n">
        <f aca="false">ROUND(E69*J69,2)</f>
        <v>0</v>
      </c>
      <c r="L69" s="220" t="n">
        <v>21</v>
      </c>
      <c r="M69" s="220" t="n">
        <f aca="false">G69*(1+L69/100)</f>
        <v>0</v>
      </c>
      <c r="N69" s="220" t="n">
        <v>0</v>
      </c>
      <c r="O69" s="220" t="n">
        <f aca="false">ROUND(E69*N69,2)</f>
        <v>0</v>
      </c>
      <c r="P69" s="220" t="n">
        <v>0.44</v>
      </c>
      <c r="Q69" s="220" t="n">
        <f aca="false">ROUND(E69*P69,2)</f>
        <v>65.05</v>
      </c>
      <c r="R69" s="220" t="s">
        <v>510</v>
      </c>
      <c r="S69" s="220" t="s">
        <v>213</v>
      </c>
      <c r="T69" s="221" t="s">
        <v>213</v>
      </c>
      <c r="U69" s="204" t="n">
        <v>0.073</v>
      </c>
      <c r="V69" s="204" t="n">
        <f aca="false">ROUND(E69*U69,2)</f>
        <v>10.79</v>
      </c>
      <c r="W69" s="204"/>
      <c r="X69" s="204" t="s">
        <v>165</v>
      </c>
      <c r="Y69" s="205"/>
      <c r="Z69" s="205"/>
      <c r="AA69" s="205"/>
      <c r="AB69" s="205"/>
      <c r="AC69" s="205"/>
      <c r="AD69" s="205"/>
      <c r="AE69" s="205"/>
      <c r="AF69" s="205"/>
      <c r="AG69" s="205" t="s">
        <v>214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customFormat="false" ht="22.5" hidden="false" customHeight="false" outlineLevel="1" collapsed="false">
      <c r="A70" s="214" t="n">
        <v>41</v>
      </c>
      <c r="B70" s="215" t="s">
        <v>1796</v>
      </c>
      <c r="C70" s="216" t="s">
        <v>1797</v>
      </c>
      <c r="D70" s="217" t="s">
        <v>294</v>
      </c>
      <c r="E70" s="218" t="n">
        <v>147.84</v>
      </c>
      <c r="F70" s="219"/>
      <c r="G70" s="220" t="n">
        <f aca="false">ROUND(E70*F70,2)</f>
        <v>0</v>
      </c>
      <c r="H70" s="219"/>
      <c r="I70" s="220" t="n">
        <f aca="false">ROUND(E70*H70,2)</f>
        <v>0</v>
      </c>
      <c r="J70" s="219"/>
      <c r="K70" s="220" t="n">
        <f aca="false">ROUND(E70*J70,2)</f>
        <v>0</v>
      </c>
      <c r="L70" s="220" t="n">
        <v>21</v>
      </c>
      <c r="M70" s="220" t="n">
        <f aca="false">G70*(1+L70/100)</f>
        <v>0</v>
      </c>
      <c r="N70" s="220" t="n">
        <v>0</v>
      </c>
      <c r="O70" s="220" t="n">
        <f aca="false">ROUND(E70*N70,2)</f>
        <v>0</v>
      </c>
      <c r="P70" s="220" t="n">
        <v>0.22</v>
      </c>
      <c r="Q70" s="220" t="n">
        <f aca="false">ROUND(E70*P70,2)</f>
        <v>32.52</v>
      </c>
      <c r="R70" s="220" t="s">
        <v>510</v>
      </c>
      <c r="S70" s="220" t="s">
        <v>213</v>
      </c>
      <c r="T70" s="221" t="s">
        <v>213</v>
      </c>
      <c r="U70" s="204" t="n">
        <v>0.07</v>
      </c>
      <c r="V70" s="204" t="n">
        <f aca="false">ROUND(E70*U70,2)</f>
        <v>10.35</v>
      </c>
      <c r="W70" s="204"/>
      <c r="X70" s="204" t="s">
        <v>165</v>
      </c>
      <c r="Y70" s="205"/>
      <c r="Z70" s="205"/>
      <c r="AA70" s="205"/>
      <c r="AB70" s="205"/>
      <c r="AC70" s="205"/>
      <c r="AD70" s="205"/>
      <c r="AE70" s="205"/>
      <c r="AF70" s="205"/>
      <c r="AG70" s="205" t="s">
        <v>214</v>
      </c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customFormat="false" ht="12.75" hidden="false" customHeight="false" outlineLevel="1" collapsed="false">
      <c r="A71" s="196" t="n">
        <v>42</v>
      </c>
      <c r="B71" s="197" t="s">
        <v>1798</v>
      </c>
      <c r="C71" s="198" t="s">
        <v>1799</v>
      </c>
      <c r="D71" s="199" t="s">
        <v>380</v>
      </c>
      <c r="E71" s="200" t="n">
        <v>33</v>
      </c>
      <c r="F71" s="201"/>
      <c r="G71" s="202" t="n">
        <f aca="false">ROUND(E71*F71,2)</f>
        <v>0</v>
      </c>
      <c r="H71" s="201"/>
      <c r="I71" s="202" t="n">
        <f aca="false">ROUND(E71*H71,2)</f>
        <v>0</v>
      </c>
      <c r="J71" s="201"/>
      <c r="K71" s="202" t="n">
        <f aca="false">ROUND(E71*J71,2)</f>
        <v>0</v>
      </c>
      <c r="L71" s="202" t="n">
        <v>21</v>
      </c>
      <c r="M71" s="202" t="n">
        <f aca="false">G71*(1+L71/100)</f>
        <v>0</v>
      </c>
      <c r="N71" s="202" t="n">
        <v>0</v>
      </c>
      <c r="O71" s="202" t="n">
        <f aca="false">ROUND(E71*N71,2)</f>
        <v>0</v>
      </c>
      <c r="P71" s="202" t="n">
        <v>0.27</v>
      </c>
      <c r="Q71" s="202" t="n">
        <f aca="false">ROUND(E71*P71,2)</f>
        <v>8.91</v>
      </c>
      <c r="R71" s="202" t="s">
        <v>510</v>
      </c>
      <c r="S71" s="202" t="s">
        <v>213</v>
      </c>
      <c r="T71" s="203" t="s">
        <v>213</v>
      </c>
      <c r="U71" s="204" t="n">
        <v>0.123</v>
      </c>
      <c r="V71" s="204" t="n">
        <f aca="false">ROUND(E71*U71,2)</f>
        <v>4.06</v>
      </c>
      <c r="W71" s="204"/>
      <c r="X71" s="204" t="s">
        <v>165</v>
      </c>
      <c r="Y71" s="205"/>
      <c r="Z71" s="205"/>
      <c r="AA71" s="205"/>
      <c r="AB71" s="205"/>
      <c r="AC71" s="205"/>
      <c r="AD71" s="205"/>
      <c r="AE71" s="205"/>
      <c r="AF71" s="205"/>
      <c r="AG71" s="205" t="s">
        <v>214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customFormat="false" ht="12.75" hidden="false" customHeight="true" outlineLevel="1" collapsed="false">
      <c r="A72" s="206"/>
      <c r="B72" s="207"/>
      <c r="C72" s="208" t="s">
        <v>1800</v>
      </c>
      <c r="D72" s="208"/>
      <c r="E72" s="208"/>
      <c r="F72" s="208"/>
      <c r="G72" s="208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5"/>
      <c r="Z72" s="205"/>
      <c r="AA72" s="205"/>
      <c r="AB72" s="205"/>
      <c r="AC72" s="205"/>
      <c r="AD72" s="205"/>
      <c r="AE72" s="205"/>
      <c r="AF72" s="205"/>
      <c r="AG72" s="205" t="s">
        <v>216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13" t="str">
        <f aca="false">C72</f>
        <v>s vybouráním lože, s přemístěním hmot na skládku na vzdálenost do 3 m nebo naložením na dopravní prostředek</v>
      </c>
      <c r="BB72" s="205"/>
      <c r="BC72" s="205"/>
      <c r="BD72" s="205"/>
      <c r="BE72" s="205"/>
      <c r="BF72" s="205"/>
      <c r="BG72" s="205"/>
      <c r="BH72" s="205"/>
    </row>
    <row r="73" customFormat="false" ht="12.75" hidden="false" customHeight="false" outlineLevel="1" collapsed="false">
      <c r="A73" s="196" t="n">
        <v>43</v>
      </c>
      <c r="B73" s="197" t="s">
        <v>1801</v>
      </c>
      <c r="C73" s="198" t="s">
        <v>1802</v>
      </c>
      <c r="D73" s="199" t="s">
        <v>380</v>
      </c>
      <c r="E73" s="200" t="n">
        <v>47</v>
      </c>
      <c r="F73" s="201"/>
      <c r="G73" s="202" t="n">
        <f aca="false">ROUND(E73*F73,2)</f>
        <v>0</v>
      </c>
      <c r="H73" s="201"/>
      <c r="I73" s="202" t="n">
        <f aca="false">ROUND(E73*H73,2)</f>
        <v>0</v>
      </c>
      <c r="J73" s="201"/>
      <c r="K73" s="202" t="n">
        <f aca="false">ROUND(E73*J73,2)</f>
        <v>0</v>
      </c>
      <c r="L73" s="202" t="n">
        <v>21</v>
      </c>
      <c r="M73" s="202" t="n">
        <f aca="false">G73*(1+L73/100)</f>
        <v>0</v>
      </c>
      <c r="N73" s="202" t="n">
        <v>0</v>
      </c>
      <c r="O73" s="202" t="n">
        <f aca="false">ROUND(E73*N73,2)</f>
        <v>0</v>
      </c>
      <c r="P73" s="202" t="n">
        <v>0</v>
      </c>
      <c r="Q73" s="202" t="n">
        <f aca="false">ROUND(E73*P73,2)</f>
        <v>0</v>
      </c>
      <c r="R73" s="202" t="s">
        <v>510</v>
      </c>
      <c r="S73" s="202" t="s">
        <v>213</v>
      </c>
      <c r="T73" s="203" t="s">
        <v>213</v>
      </c>
      <c r="U73" s="204" t="n">
        <v>0.037</v>
      </c>
      <c r="V73" s="204" t="n">
        <f aca="false">ROUND(E73*U73,2)</f>
        <v>1.74</v>
      </c>
      <c r="W73" s="204"/>
      <c r="X73" s="204" t="s">
        <v>165</v>
      </c>
      <c r="Y73" s="205"/>
      <c r="Z73" s="205"/>
      <c r="AA73" s="205"/>
      <c r="AB73" s="205"/>
      <c r="AC73" s="205"/>
      <c r="AD73" s="205"/>
      <c r="AE73" s="205"/>
      <c r="AF73" s="205"/>
      <c r="AG73" s="205" t="s">
        <v>214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customFormat="false" ht="12.75" hidden="false" customHeight="true" outlineLevel="1" collapsed="false">
      <c r="A74" s="206"/>
      <c r="B74" s="207"/>
      <c r="C74" s="208" t="s">
        <v>1803</v>
      </c>
      <c r="D74" s="208"/>
      <c r="E74" s="208"/>
      <c r="F74" s="208"/>
      <c r="G74" s="208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5"/>
      <c r="Z74" s="205"/>
      <c r="AA74" s="205"/>
      <c r="AB74" s="205"/>
      <c r="AC74" s="205"/>
      <c r="AD74" s="205"/>
      <c r="AE74" s="205"/>
      <c r="AF74" s="205"/>
      <c r="AG74" s="205" t="s">
        <v>216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customFormat="false" ht="22.5" hidden="false" customHeight="false" outlineLevel="1" collapsed="false">
      <c r="A75" s="196" t="n">
        <v>44</v>
      </c>
      <c r="B75" s="197" t="s">
        <v>1804</v>
      </c>
      <c r="C75" s="198" t="s">
        <v>1805</v>
      </c>
      <c r="D75" s="199" t="s">
        <v>380</v>
      </c>
      <c r="E75" s="200" t="n">
        <v>53.5</v>
      </c>
      <c r="F75" s="201"/>
      <c r="G75" s="202" t="n">
        <f aca="false">ROUND(E75*F75,2)</f>
        <v>0</v>
      </c>
      <c r="H75" s="201"/>
      <c r="I75" s="202" t="n">
        <f aca="false">ROUND(E75*H75,2)</f>
        <v>0</v>
      </c>
      <c r="J75" s="201"/>
      <c r="K75" s="202" t="n">
        <f aca="false">ROUND(E75*J75,2)</f>
        <v>0</v>
      </c>
      <c r="L75" s="202" t="n">
        <v>21</v>
      </c>
      <c r="M75" s="202" t="n">
        <f aca="false">G75*(1+L75/100)</f>
        <v>0</v>
      </c>
      <c r="N75" s="202" t="n">
        <v>0</v>
      </c>
      <c r="O75" s="202" t="n">
        <f aca="false">ROUND(E75*N75,2)</f>
        <v>0</v>
      </c>
      <c r="P75" s="202" t="n">
        <v>0.035</v>
      </c>
      <c r="Q75" s="202" t="n">
        <f aca="false">ROUND(E75*P75,2)</f>
        <v>1.87</v>
      </c>
      <c r="R75" s="202" t="s">
        <v>510</v>
      </c>
      <c r="S75" s="202" t="s">
        <v>213</v>
      </c>
      <c r="T75" s="203" t="s">
        <v>213</v>
      </c>
      <c r="U75" s="204" t="n">
        <v>0.36</v>
      </c>
      <c r="V75" s="204" t="n">
        <f aca="false">ROUND(E75*U75,2)</f>
        <v>19.26</v>
      </c>
      <c r="W75" s="204"/>
      <c r="X75" s="204" t="s">
        <v>165</v>
      </c>
      <c r="Y75" s="205"/>
      <c r="Z75" s="205"/>
      <c r="AA75" s="205"/>
      <c r="AB75" s="205"/>
      <c r="AC75" s="205"/>
      <c r="AD75" s="205"/>
      <c r="AE75" s="205"/>
      <c r="AF75" s="205"/>
      <c r="AG75" s="205" t="s">
        <v>214</v>
      </c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customFormat="false" ht="22.5" hidden="false" customHeight="true" outlineLevel="1" collapsed="false">
      <c r="A76" s="206"/>
      <c r="B76" s="207"/>
      <c r="C76" s="208" t="s">
        <v>1806</v>
      </c>
      <c r="D76" s="208"/>
      <c r="E76" s="208"/>
      <c r="F76" s="208"/>
      <c r="G76" s="208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5"/>
      <c r="Z76" s="205"/>
      <c r="AA76" s="205"/>
      <c r="AB76" s="205"/>
      <c r="AC76" s="205"/>
      <c r="AD76" s="205"/>
      <c r="AE76" s="205"/>
      <c r="AF76" s="205"/>
      <c r="AG76" s="205" t="s">
        <v>216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13" t="str">
        <f aca="false">C76</f>
        <v>s jednou pásnicí s přemístěním hmot na skládku na vzdálenost do 10 m nebo s naložením na dopravní prostředek, se zásypem jam po odstraněných sloupcích a jeho zhutněním</v>
      </c>
      <c r="BB76" s="205"/>
      <c r="BC76" s="205"/>
      <c r="BD76" s="205"/>
      <c r="BE76" s="205"/>
      <c r="BF76" s="205"/>
      <c r="BG76" s="205"/>
      <c r="BH76" s="205"/>
    </row>
    <row r="77" customFormat="false" ht="12.75" hidden="false" customHeight="false" outlineLevel="1" collapsed="false">
      <c r="A77" s="214" t="n">
        <v>45</v>
      </c>
      <c r="B77" s="215" t="s">
        <v>1257</v>
      </c>
      <c r="C77" s="216" t="s">
        <v>1258</v>
      </c>
      <c r="D77" s="217" t="s">
        <v>261</v>
      </c>
      <c r="E77" s="218" t="n">
        <v>108.3569</v>
      </c>
      <c r="F77" s="219"/>
      <c r="G77" s="220" t="n">
        <f aca="false">ROUND(E77*F77,2)</f>
        <v>0</v>
      </c>
      <c r="H77" s="219"/>
      <c r="I77" s="220" t="n">
        <f aca="false">ROUND(E77*H77,2)</f>
        <v>0</v>
      </c>
      <c r="J77" s="219"/>
      <c r="K77" s="220" t="n">
        <f aca="false">ROUND(E77*J77,2)</f>
        <v>0</v>
      </c>
      <c r="L77" s="220" t="n">
        <v>21</v>
      </c>
      <c r="M77" s="220" t="n">
        <f aca="false">G77*(1+L77/100)</f>
        <v>0</v>
      </c>
      <c r="N77" s="220" t="n">
        <v>0</v>
      </c>
      <c r="O77" s="220" t="n">
        <f aca="false">ROUND(E77*N77,2)</f>
        <v>0</v>
      </c>
      <c r="P77" s="220" t="n">
        <v>0</v>
      </c>
      <c r="Q77" s="220" t="n">
        <f aca="false">ROUND(E77*P77,2)</f>
        <v>0</v>
      </c>
      <c r="R77" s="220" t="s">
        <v>813</v>
      </c>
      <c r="S77" s="220" t="s">
        <v>213</v>
      </c>
      <c r="T77" s="221" t="s">
        <v>213</v>
      </c>
      <c r="U77" s="204" t="n">
        <v>0.49</v>
      </c>
      <c r="V77" s="204" t="n">
        <f aca="false">ROUND(E77*U77,2)</f>
        <v>53.09</v>
      </c>
      <c r="W77" s="204"/>
      <c r="X77" s="204" t="s">
        <v>1255</v>
      </c>
      <c r="Y77" s="205"/>
      <c r="Z77" s="205"/>
      <c r="AA77" s="205"/>
      <c r="AB77" s="205"/>
      <c r="AC77" s="205"/>
      <c r="AD77" s="205"/>
      <c r="AE77" s="205"/>
      <c r="AF77" s="205"/>
      <c r="AG77" s="205" t="s">
        <v>1256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customFormat="false" ht="12.75" hidden="false" customHeight="false" outlineLevel="1" collapsed="false">
      <c r="A78" s="214" t="n">
        <v>46</v>
      </c>
      <c r="B78" s="215" t="s">
        <v>1260</v>
      </c>
      <c r="C78" s="216" t="s">
        <v>1261</v>
      </c>
      <c r="D78" s="217" t="s">
        <v>261</v>
      </c>
      <c r="E78" s="218" t="n">
        <v>108.3569</v>
      </c>
      <c r="F78" s="219"/>
      <c r="G78" s="220" t="n">
        <f aca="false">ROUND(E78*F78,2)</f>
        <v>0</v>
      </c>
      <c r="H78" s="219"/>
      <c r="I78" s="220" t="n">
        <f aca="false">ROUND(E78*H78,2)</f>
        <v>0</v>
      </c>
      <c r="J78" s="219"/>
      <c r="K78" s="220" t="n">
        <f aca="false">ROUND(E78*J78,2)</f>
        <v>0</v>
      </c>
      <c r="L78" s="220" t="n">
        <v>21</v>
      </c>
      <c r="M78" s="220" t="n">
        <f aca="false">G78*(1+L78/100)</f>
        <v>0</v>
      </c>
      <c r="N78" s="220" t="n">
        <v>0</v>
      </c>
      <c r="O78" s="220" t="n">
        <f aca="false">ROUND(E78*N78,2)</f>
        <v>0</v>
      </c>
      <c r="P78" s="220" t="n">
        <v>0</v>
      </c>
      <c r="Q78" s="220" t="n">
        <f aca="false">ROUND(E78*P78,2)</f>
        <v>0</v>
      </c>
      <c r="R78" s="220" t="s">
        <v>813</v>
      </c>
      <c r="S78" s="220" t="s">
        <v>213</v>
      </c>
      <c r="T78" s="221" t="s">
        <v>213</v>
      </c>
      <c r="U78" s="204" t="n">
        <v>0</v>
      </c>
      <c r="V78" s="204" t="n">
        <f aca="false">ROUND(E78*U78,2)</f>
        <v>0</v>
      </c>
      <c r="W78" s="204"/>
      <c r="X78" s="204" t="s">
        <v>1255</v>
      </c>
      <c r="Y78" s="205"/>
      <c r="Z78" s="205"/>
      <c r="AA78" s="205"/>
      <c r="AB78" s="205"/>
      <c r="AC78" s="205"/>
      <c r="AD78" s="205"/>
      <c r="AE78" s="205"/>
      <c r="AF78" s="205"/>
      <c r="AG78" s="205" t="s">
        <v>1256</v>
      </c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customFormat="false" ht="12.75" hidden="false" customHeight="false" outlineLevel="1" collapsed="false">
      <c r="A79" s="214" t="n">
        <v>47</v>
      </c>
      <c r="B79" s="215" t="s">
        <v>1262</v>
      </c>
      <c r="C79" s="216" t="s">
        <v>1263</v>
      </c>
      <c r="D79" s="217" t="s">
        <v>261</v>
      </c>
      <c r="E79" s="218" t="n">
        <v>108.3569</v>
      </c>
      <c r="F79" s="219"/>
      <c r="G79" s="220" t="n">
        <f aca="false">ROUND(E79*F79,2)</f>
        <v>0</v>
      </c>
      <c r="H79" s="219"/>
      <c r="I79" s="220" t="n">
        <f aca="false">ROUND(E79*H79,2)</f>
        <v>0</v>
      </c>
      <c r="J79" s="219"/>
      <c r="K79" s="220" t="n">
        <f aca="false">ROUND(E79*J79,2)</f>
        <v>0</v>
      </c>
      <c r="L79" s="220" t="n">
        <v>21</v>
      </c>
      <c r="M79" s="220" t="n">
        <f aca="false">G79*(1+L79/100)</f>
        <v>0</v>
      </c>
      <c r="N79" s="220" t="n">
        <v>0</v>
      </c>
      <c r="O79" s="220" t="n">
        <f aca="false">ROUND(E79*N79,2)</f>
        <v>0</v>
      </c>
      <c r="P79" s="220" t="n">
        <v>0</v>
      </c>
      <c r="Q79" s="220" t="n">
        <f aca="false">ROUND(E79*P79,2)</f>
        <v>0</v>
      </c>
      <c r="R79" s="220" t="s">
        <v>813</v>
      </c>
      <c r="S79" s="220" t="s">
        <v>213</v>
      </c>
      <c r="T79" s="221" t="s">
        <v>213</v>
      </c>
      <c r="U79" s="204" t="n">
        <v>0.942</v>
      </c>
      <c r="V79" s="204" t="n">
        <f aca="false">ROUND(E79*U79,2)</f>
        <v>102.07</v>
      </c>
      <c r="W79" s="204"/>
      <c r="X79" s="204" t="s">
        <v>1255</v>
      </c>
      <c r="Y79" s="205"/>
      <c r="Z79" s="205"/>
      <c r="AA79" s="205"/>
      <c r="AB79" s="205"/>
      <c r="AC79" s="205"/>
      <c r="AD79" s="205"/>
      <c r="AE79" s="205"/>
      <c r="AF79" s="205"/>
      <c r="AG79" s="205" t="s">
        <v>1256</v>
      </c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customFormat="false" ht="12.75" hidden="false" customHeight="false" outlineLevel="1" collapsed="false">
      <c r="A80" s="214" t="n">
        <v>48</v>
      </c>
      <c r="B80" s="215" t="s">
        <v>1264</v>
      </c>
      <c r="C80" s="216" t="s">
        <v>1265</v>
      </c>
      <c r="D80" s="217" t="s">
        <v>261</v>
      </c>
      <c r="E80" s="218" t="n">
        <v>108.3569</v>
      </c>
      <c r="F80" s="219"/>
      <c r="G80" s="220" t="n">
        <f aca="false">ROUND(E80*F80,2)</f>
        <v>0</v>
      </c>
      <c r="H80" s="219"/>
      <c r="I80" s="220" t="n">
        <f aca="false">ROUND(E80*H80,2)</f>
        <v>0</v>
      </c>
      <c r="J80" s="219"/>
      <c r="K80" s="220" t="n">
        <f aca="false">ROUND(E80*J80,2)</f>
        <v>0</v>
      </c>
      <c r="L80" s="220" t="n">
        <v>21</v>
      </c>
      <c r="M80" s="220" t="n">
        <f aca="false">G80*(1+L80/100)</f>
        <v>0</v>
      </c>
      <c r="N80" s="220" t="n">
        <v>0</v>
      </c>
      <c r="O80" s="220" t="n">
        <f aca="false">ROUND(E80*N80,2)</f>
        <v>0</v>
      </c>
      <c r="P80" s="220" t="n">
        <v>0</v>
      </c>
      <c r="Q80" s="220" t="n">
        <f aca="false">ROUND(E80*P80,2)</f>
        <v>0</v>
      </c>
      <c r="R80" s="220" t="s">
        <v>813</v>
      </c>
      <c r="S80" s="220" t="s">
        <v>213</v>
      </c>
      <c r="T80" s="221" t="s">
        <v>213</v>
      </c>
      <c r="U80" s="204" t="n">
        <v>0</v>
      </c>
      <c r="V80" s="204" t="n">
        <f aca="false">ROUND(E80*U80,2)</f>
        <v>0</v>
      </c>
      <c r="W80" s="204"/>
      <c r="X80" s="204" t="s">
        <v>1255</v>
      </c>
      <c r="Y80" s="205"/>
      <c r="Z80" s="205"/>
      <c r="AA80" s="205"/>
      <c r="AB80" s="205"/>
      <c r="AC80" s="205"/>
      <c r="AD80" s="205"/>
      <c r="AE80" s="205"/>
      <c r="AF80" s="205"/>
      <c r="AG80" s="205" t="s">
        <v>1256</v>
      </c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customFormat="false" ht="12.75" hidden="false" customHeight="false" outlineLevel="0" collapsed="false">
      <c r="A81" s="188" t="s">
        <v>207</v>
      </c>
      <c r="B81" s="189" t="s">
        <v>105</v>
      </c>
      <c r="C81" s="190" t="s">
        <v>106</v>
      </c>
      <c r="D81" s="191"/>
      <c r="E81" s="192"/>
      <c r="F81" s="193"/>
      <c r="G81" s="193" t="n">
        <f aca="false">SUMIF(AG82:AG83,"&lt;&gt;NOR",G82:G83)</f>
        <v>0</v>
      </c>
      <c r="H81" s="193"/>
      <c r="I81" s="193" t="n">
        <f aca="false">SUM(I82:I83)</f>
        <v>0</v>
      </c>
      <c r="J81" s="193"/>
      <c r="K81" s="193" t="n">
        <f aca="false">SUM(K82:K83)</f>
        <v>0</v>
      </c>
      <c r="L81" s="193"/>
      <c r="M81" s="193" t="n">
        <f aca="false">SUM(M82:M83)</f>
        <v>0</v>
      </c>
      <c r="N81" s="193"/>
      <c r="O81" s="193" t="n">
        <f aca="false">SUM(O82:O83)</f>
        <v>0</v>
      </c>
      <c r="P81" s="193"/>
      <c r="Q81" s="193" t="n">
        <f aca="false">SUM(Q82:Q83)</f>
        <v>0</v>
      </c>
      <c r="R81" s="193"/>
      <c r="S81" s="193"/>
      <c r="T81" s="194"/>
      <c r="U81" s="195"/>
      <c r="V81" s="195" t="n">
        <f aca="false">SUM(V82:V83)</f>
        <v>113.86</v>
      </c>
      <c r="W81" s="195"/>
      <c r="X81" s="195"/>
      <c r="AG81" s="0" t="s">
        <v>208</v>
      </c>
    </row>
    <row r="82" customFormat="false" ht="12.75" hidden="false" customHeight="false" outlineLevel="1" collapsed="false">
      <c r="A82" s="196" t="n">
        <v>49</v>
      </c>
      <c r="B82" s="197" t="s">
        <v>1807</v>
      </c>
      <c r="C82" s="198" t="s">
        <v>1808</v>
      </c>
      <c r="D82" s="199" t="s">
        <v>261</v>
      </c>
      <c r="E82" s="200" t="n">
        <v>291.95981</v>
      </c>
      <c r="F82" s="201"/>
      <c r="G82" s="202" t="n">
        <f aca="false">ROUND(E82*F82,2)</f>
        <v>0</v>
      </c>
      <c r="H82" s="201"/>
      <c r="I82" s="202" t="n">
        <f aca="false">ROUND(E82*H82,2)</f>
        <v>0</v>
      </c>
      <c r="J82" s="201"/>
      <c r="K82" s="202" t="n">
        <f aca="false">ROUND(E82*J82,2)</f>
        <v>0</v>
      </c>
      <c r="L82" s="202" t="n">
        <v>21</v>
      </c>
      <c r="M82" s="202" t="n">
        <f aca="false">G82*(1+L82/100)</f>
        <v>0</v>
      </c>
      <c r="N82" s="202" t="n">
        <v>0</v>
      </c>
      <c r="O82" s="202" t="n">
        <f aca="false">ROUND(E82*N82,2)</f>
        <v>0</v>
      </c>
      <c r="P82" s="202" t="n">
        <v>0</v>
      </c>
      <c r="Q82" s="202" t="n">
        <f aca="false">ROUND(E82*P82,2)</f>
        <v>0</v>
      </c>
      <c r="R82" s="202" t="s">
        <v>510</v>
      </c>
      <c r="S82" s="202" t="s">
        <v>213</v>
      </c>
      <c r="T82" s="203" t="s">
        <v>213</v>
      </c>
      <c r="U82" s="204" t="n">
        <v>0.39</v>
      </c>
      <c r="V82" s="204" t="n">
        <f aca="false">ROUND(E82*U82,2)</f>
        <v>113.86</v>
      </c>
      <c r="W82" s="204"/>
      <c r="X82" s="204" t="s">
        <v>905</v>
      </c>
      <c r="Y82" s="205"/>
      <c r="Z82" s="205"/>
      <c r="AA82" s="205"/>
      <c r="AB82" s="205"/>
      <c r="AC82" s="205"/>
      <c r="AD82" s="205"/>
      <c r="AE82" s="205"/>
      <c r="AF82" s="205"/>
      <c r="AG82" s="205" t="s">
        <v>906</v>
      </c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customFormat="false" ht="12.75" hidden="false" customHeight="true" outlineLevel="1" collapsed="false">
      <c r="A83" s="206"/>
      <c r="B83" s="207"/>
      <c r="C83" s="208" t="s">
        <v>1809</v>
      </c>
      <c r="D83" s="208"/>
      <c r="E83" s="208"/>
      <c r="F83" s="208"/>
      <c r="G83" s="208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5"/>
      <c r="Z83" s="205"/>
      <c r="AA83" s="205"/>
      <c r="AB83" s="205"/>
      <c r="AC83" s="205"/>
      <c r="AD83" s="205"/>
      <c r="AE83" s="205"/>
      <c r="AF83" s="205"/>
      <c r="AG83" s="205" t="s">
        <v>216</v>
      </c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customFormat="false" ht="12.75" hidden="false" customHeight="false" outlineLevel="0" collapsed="false">
      <c r="A84" s="166"/>
      <c r="B84" s="172"/>
      <c r="C84" s="224"/>
      <c r="D84" s="174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AE84" s="0" t="n">
        <v>15</v>
      </c>
      <c r="AF84" s="0" t="n">
        <v>21</v>
      </c>
      <c r="AG84" s="0" t="s">
        <v>194</v>
      </c>
    </row>
    <row r="85" customFormat="false" ht="12.75" hidden="false" customHeight="false" outlineLevel="0" collapsed="false">
      <c r="A85" s="225"/>
      <c r="B85" s="226" t="s">
        <v>14</v>
      </c>
      <c r="C85" s="227"/>
      <c r="D85" s="228"/>
      <c r="E85" s="229"/>
      <c r="F85" s="229"/>
      <c r="G85" s="230" t="n">
        <f aca="false">G8+G15+G52+G66+G68+G81</f>
        <v>0</v>
      </c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AE85" s="0" t="n">
        <f aca="false">SUMIF(L7:L83,AE84,G7:G83)</f>
        <v>0</v>
      </c>
      <c r="AF85" s="0" t="n">
        <f aca="false">SUMIF(L7:L83,AF84,G7:G83)</f>
        <v>0</v>
      </c>
      <c r="AG85" s="0" t="s">
        <v>1273</v>
      </c>
    </row>
    <row r="86" customFormat="false" ht="12.75" hidden="false" customHeight="false" outlineLevel="0" collapsed="false">
      <c r="C86" s="231"/>
      <c r="D86" s="110"/>
      <c r="AG86" s="0" t="s">
        <v>1274</v>
      </c>
    </row>
    <row r="87" customFormat="false" ht="12.75" hidden="false" customHeight="false" outlineLevel="0" collapsed="false">
      <c r="D87" s="110"/>
    </row>
    <row r="88" customFormat="false" ht="12.75" hidden="false" customHeight="false" outlineLevel="0" collapsed="false">
      <c r="D88" s="110"/>
    </row>
    <row r="89" customFormat="false" ht="12.75" hidden="false" customHeight="false" outlineLevel="0" collapsed="false">
      <c r="D89" s="110"/>
    </row>
    <row r="90" customFormat="false" ht="12.75" hidden="false" customHeight="false" outlineLevel="0" collapsed="false">
      <c r="D90" s="110"/>
    </row>
    <row r="91" customFormat="false" ht="12.75" hidden="false" customHeight="false" outlineLevel="0" collapsed="false">
      <c r="D91" s="110"/>
    </row>
    <row r="92" customFormat="false" ht="12.75" hidden="false" customHeight="false" outlineLevel="0" collapsed="false">
      <c r="D92" s="110"/>
    </row>
    <row r="93" customFormat="false" ht="12.75" hidden="false" customHeight="false" outlineLevel="0" collapsed="false">
      <c r="D93" s="110"/>
    </row>
    <row r="94" customFormat="false" ht="12.75" hidden="false" customHeight="false" outlineLevel="0" collapsed="false">
      <c r="D94" s="110"/>
    </row>
    <row r="95" customFormat="false" ht="12.75" hidden="false" customHeight="false" outlineLevel="0" collapsed="false">
      <c r="D95" s="110"/>
    </row>
    <row r="96" customFormat="false" ht="12.75" hidden="false" customHeight="false" outlineLevel="0" collapsed="false">
      <c r="D96" s="110"/>
    </row>
    <row r="97" customFormat="false" ht="12.75" hidden="false" customHeight="false" outlineLevel="0" collapsed="false">
      <c r="D97" s="110"/>
    </row>
    <row r="98" customFormat="false" ht="12.75" hidden="false" customHeight="false" outlineLevel="0" collapsed="false">
      <c r="D98" s="110"/>
    </row>
    <row r="99" customFormat="false" ht="12.75" hidden="false" customHeight="false" outlineLevel="0" collapsed="false">
      <c r="D99" s="110"/>
    </row>
    <row r="100" customFormat="false" ht="12.75" hidden="false" customHeight="false" outlineLevel="0" collapsed="false">
      <c r="D100" s="110"/>
    </row>
    <row r="101" customFormat="false" ht="12.75" hidden="false" customHeight="false" outlineLevel="0" collapsed="false">
      <c r="D101" s="110"/>
    </row>
    <row r="102" customFormat="false" ht="12.75" hidden="false" customHeight="false" outlineLevel="0" collapsed="false">
      <c r="D102" s="110"/>
    </row>
    <row r="103" customFormat="false" ht="12.75" hidden="false" customHeight="false" outlineLevel="0" collapsed="false">
      <c r="D103" s="110"/>
    </row>
    <row r="104" customFormat="false" ht="12.75" hidden="false" customHeight="false" outlineLevel="0" collapsed="false">
      <c r="D104" s="110"/>
    </row>
    <row r="105" customFormat="false" ht="12.75" hidden="false" customHeight="false" outlineLevel="0" collapsed="false">
      <c r="D105" s="110"/>
    </row>
    <row r="106" customFormat="false" ht="12.75" hidden="false" customHeight="false" outlineLevel="0" collapsed="false">
      <c r="D106" s="110"/>
    </row>
    <row r="107" customFormat="false" ht="12.75" hidden="false" customHeight="false" outlineLevel="0" collapsed="false">
      <c r="D107" s="110"/>
    </row>
    <row r="108" customFormat="false" ht="12.75" hidden="false" customHeight="false" outlineLevel="0" collapsed="false">
      <c r="D108" s="110"/>
    </row>
    <row r="109" customFormat="false" ht="12.75" hidden="false" customHeight="false" outlineLevel="0" collapsed="false">
      <c r="D109" s="110"/>
    </row>
    <row r="110" customFormat="false" ht="12.75" hidden="false" customHeight="false" outlineLevel="0" collapsed="false">
      <c r="D110" s="110"/>
    </row>
    <row r="111" customFormat="false" ht="12.75" hidden="false" customHeight="false" outlineLevel="0" collapsed="false">
      <c r="D111" s="110"/>
    </row>
    <row r="112" customFormat="false" ht="12.75" hidden="false" customHeight="false" outlineLevel="0" collapsed="false">
      <c r="D112" s="110"/>
    </row>
    <row r="113" customFormat="false" ht="12.75" hidden="false" customHeight="false" outlineLevel="0" collapsed="false">
      <c r="D113" s="110"/>
    </row>
    <row r="114" customFormat="false" ht="12.75" hidden="false" customHeight="false" outlineLevel="0" collapsed="false">
      <c r="D114" s="110"/>
    </row>
    <row r="115" customFormat="false" ht="12.75" hidden="false" customHeight="false" outlineLevel="0" collapsed="false">
      <c r="D115" s="110"/>
    </row>
    <row r="116" customFormat="false" ht="12.75" hidden="false" customHeight="false" outlineLevel="0" collapsed="false">
      <c r="D116" s="110"/>
    </row>
    <row r="117" customFormat="false" ht="12.75" hidden="false" customHeight="false" outlineLevel="0" collapsed="false">
      <c r="D117" s="110"/>
    </row>
    <row r="118" customFormat="false" ht="12.75" hidden="false" customHeight="false" outlineLevel="0" collapsed="false">
      <c r="D118" s="110"/>
    </row>
    <row r="119" customFormat="false" ht="12.75" hidden="false" customHeight="false" outlineLevel="0" collapsed="false">
      <c r="D119" s="110"/>
    </row>
    <row r="120" customFormat="false" ht="12.75" hidden="false" customHeight="false" outlineLevel="0" collapsed="false">
      <c r="D120" s="110"/>
    </row>
    <row r="121" customFormat="false" ht="12.75" hidden="false" customHeight="false" outlineLevel="0" collapsed="false">
      <c r="D121" s="110"/>
    </row>
    <row r="122" customFormat="false" ht="12.75" hidden="false" customHeight="false" outlineLevel="0" collapsed="false">
      <c r="D122" s="110"/>
    </row>
    <row r="123" customFormat="false" ht="12.75" hidden="false" customHeight="false" outlineLevel="0" collapsed="false">
      <c r="D123" s="110"/>
    </row>
    <row r="124" customFormat="false" ht="12.75" hidden="false" customHeight="false" outlineLevel="0" collapsed="false">
      <c r="D124" s="110"/>
    </row>
    <row r="125" customFormat="false" ht="12.75" hidden="false" customHeight="false" outlineLevel="0" collapsed="false">
      <c r="D125" s="110"/>
    </row>
    <row r="126" customFormat="false" ht="12.75" hidden="false" customHeight="false" outlineLevel="0" collapsed="false">
      <c r="D126" s="110"/>
    </row>
    <row r="127" customFormat="false" ht="12.75" hidden="false" customHeight="false" outlineLevel="0" collapsed="false">
      <c r="D127" s="110"/>
    </row>
    <row r="128" customFormat="false" ht="12.75" hidden="false" customHeight="false" outlineLevel="0" collapsed="false">
      <c r="D128" s="110"/>
    </row>
    <row r="129" customFormat="false" ht="12.75" hidden="false" customHeight="false" outlineLevel="0" collapsed="false">
      <c r="D129" s="110"/>
    </row>
    <row r="130" customFormat="false" ht="12.75" hidden="false" customHeight="false" outlineLevel="0" collapsed="false">
      <c r="D130" s="110"/>
    </row>
    <row r="131" customFormat="false" ht="12.75" hidden="false" customHeight="false" outlineLevel="0" collapsed="false">
      <c r="D131" s="110"/>
    </row>
    <row r="132" customFormat="false" ht="12.75" hidden="false" customHeight="false" outlineLevel="0" collapsed="false">
      <c r="D132" s="110"/>
    </row>
    <row r="133" customFormat="false" ht="12.75" hidden="false" customHeight="false" outlineLevel="0" collapsed="false">
      <c r="D133" s="110"/>
    </row>
    <row r="134" customFormat="false" ht="12.75" hidden="false" customHeight="false" outlineLevel="0" collapsed="false">
      <c r="D134" s="110"/>
    </row>
    <row r="135" customFormat="false" ht="12.75" hidden="false" customHeight="false" outlineLevel="0" collapsed="false">
      <c r="D135" s="110"/>
    </row>
    <row r="136" customFormat="false" ht="12.75" hidden="false" customHeight="false" outlineLevel="0" collapsed="false">
      <c r="D136" s="110"/>
    </row>
    <row r="137" customFormat="false" ht="12.75" hidden="false" customHeight="false" outlineLevel="0" collapsed="false">
      <c r="D137" s="110"/>
    </row>
    <row r="138" customFormat="false" ht="12.75" hidden="false" customHeight="false" outlineLevel="0" collapsed="false">
      <c r="D138" s="110"/>
    </row>
    <row r="139" customFormat="false" ht="12.75" hidden="false" customHeight="false" outlineLevel="0" collapsed="false">
      <c r="D139" s="110"/>
    </row>
    <row r="140" customFormat="false" ht="12.75" hidden="false" customHeight="false" outlineLevel="0" collapsed="false">
      <c r="D140" s="110"/>
    </row>
    <row r="141" customFormat="false" ht="12.75" hidden="false" customHeight="false" outlineLevel="0" collapsed="false">
      <c r="D141" s="110"/>
    </row>
    <row r="142" customFormat="false" ht="12.75" hidden="false" customHeight="false" outlineLevel="0" collapsed="false">
      <c r="D142" s="110"/>
    </row>
    <row r="143" customFormat="false" ht="12.75" hidden="false" customHeight="false" outlineLevel="0" collapsed="false">
      <c r="D143" s="110"/>
    </row>
    <row r="144" customFormat="false" ht="12.75" hidden="false" customHeight="false" outlineLevel="0" collapsed="false">
      <c r="D144" s="110"/>
    </row>
    <row r="145" customFormat="false" ht="12.75" hidden="false" customHeight="false" outlineLevel="0" collapsed="false">
      <c r="D145" s="110"/>
    </row>
    <row r="146" customFormat="false" ht="12.75" hidden="false" customHeight="false" outlineLevel="0" collapsed="false">
      <c r="D146" s="110"/>
    </row>
    <row r="147" customFormat="false" ht="12.75" hidden="false" customHeight="false" outlineLevel="0" collapsed="false">
      <c r="D147" s="110"/>
    </row>
    <row r="148" customFormat="false" ht="12.75" hidden="false" customHeight="false" outlineLevel="0" collapsed="false">
      <c r="D148" s="110"/>
    </row>
    <row r="149" customFormat="false" ht="12.75" hidden="false" customHeight="false" outlineLevel="0" collapsed="false">
      <c r="D149" s="110"/>
    </row>
    <row r="150" customFormat="false" ht="12.75" hidden="false" customHeight="false" outlineLevel="0" collapsed="false">
      <c r="D150" s="110"/>
    </row>
    <row r="151" customFormat="false" ht="12.75" hidden="false" customHeight="false" outlineLevel="0" collapsed="false">
      <c r="D151" s="110"/>
    </row>
    <row r="152" customFormat="false" ht="12.75" hidden="false" customHeight="false" outlineLevel="0" collapsed="false">
      <c r="D152" s="110"/>
    </row>
    <row r="153" customFormat="false" ht="12.75" hidden="false" customHeight="false" outlineLevel="0" collapsed="false">
      <c r="D153" s="110"/>
    </row>
    <row r="154" customFormat="false" ht="12.75" hidden="false" customHeight="false" outlineLevel="0" collapsed="false">
      <c r="D154" s="110"/>
    </row>
    <row r="155" customFormat="false" ht="12.75" hidden="false" customHeight="false" outlineLevel="0" collapsed="false">
      <c r="D155" s="110"/>
    </row>
    <row r="156" customFormat="false" ht="12.75" hidden="false" customHeight="false" outlineLevel="0" collapsed="false">
      <c r="D156" s="110"/>
    </row>
    <row r="157" customFormat="false" ht="12.75" hidden="false" customHeight="false" outlineLevel="0" collapsed="false">
      <c r="D157" s="110"/>
    </row>
    <row r="158" customFormat="false" ht="12.75" hidden="false" customHeight="false" outlineLevel="0" collapsed="false">
      <c r="D158" s="110"/>
    </row>
    <row r="159" customFormat="false" ht="12.75" hidden="false" customHeight="false" outlineLevel="0" collapsed="false">
      <c r="D159" s="110"/>
    </row>
    <row r="160" customFormat="false" ht="12.75" hidden="false" customHeight="false" outlineLevel="0" collapsed="false">
      <c r="D160" s="110"/>
    </row>
    <row r="161" customFormat="false" ht="12.75" hidden="false" customHeight="false" outlineLevel="0" collapsed="false">
      <c r="D161" s="110"/>
    </row>
    <row r="162" customFormat="false" ht="12.75" hidden="false" customHeight="false" outlineLevel="0" collapsed="false">
      <c r="D162" s="110"/>
    </row>
    <row r="163" customFormat="false" ht="12.75" hidden="false" customHeight="false" outlineLevel="0" collapsed="false">
      <c r="D163" s="110"/>
    </row>
    <row r="164" customFormat="false" ht="12.75" hidden="false" customHeight="false" outlineLevel="0" collapsed="false">
      <c r="D164" s="110"/>
    </row>
    <row r="165" customFormat="false" ht="12.75" hidden="false" customHeight="false" outlineLevel="0" collapsed="false">
      <c r="D165" s="110"/>
    </row>
    <row r="166" customFormat="false" ht="12.75" hidden="false" customHeight="false" outlineLevel="0" collapsed="false">
      <c r="D166" s="110"/>
    </row>
    <row r="167" customFormat="false" ht="12.75" hidden="false" customHeight="false" outlineLevel="0" collapsed="false">
      <c r="D167" s="110"/>
    </row>
    <row r="168" customFormat="false" ht="12.75" hidden="false" customHeight="false" outlineLevel="0" collapsed="false">
      <c r="D168" s="110"/>
    </row>
    <row r="169" customFormat="false" ht="12.75" hidden="false" customHeight="false" outlineLevel="0" collapsed="false">
      <c r="D169" s="110"/>
    </row>
    <row r="170" customFormat="false" ht="12.75" hidden="false" customHeight="false" outlineLevel="0" collapsed="false">
      <c r="D170" s="110"/>
    </row>
    <row r="171" customFormat="false" ht="12.75" hidden="false" customHeight="false" outlineLevel="0" collapsed="false">
      <c r="D171" s="110"/>
    </row>
    <row r="172" customFormat="false" ht="12.75" hidden="false" customHeight="false" outlineLevel="0" collapsed="false">
      <c r="D172" s="110"/>
    </row>
    <row r="173" customFormat="false" ht="12.75" hidden="false" customHeight="false" outlineLevel="0" collapsed="false">
      <c r="D173" s="110"/>
    </row>
    <row r="174" customFormat="false" ht="12.75" hidden="false" customHeight="false" outlineLevel="0" collapsed="false">
      <c r="D174" s="110"/>
    </row>
    <row r="175" customFormat="false" ht="12.75" hidden="false" customHeight="false" outlineLevel="0" collapsed="false">
      <c r="D175" s="110"/>
    </row>
    <row r="176" customFormat="false" ht="12.75" hidden="false" customHeight="false" outlineLevel="0" collapsed="false">
      <c r="D176" s="110"/>
    </row>
    <row r="177" customFormat="false" ht="12.75" hidden="false" customHeight="false" outlineLevel="0" collapsed="false">
      <c r="D177" s="110"/>
    </row>
    <row r="178" customFormat="false" ht="12.75" hidden="false" customHeight="false" outlineLevel="0" collapsed="false">
      <c r="D178" s="110"/>
    </row>
    <row r="179" customFormat="false" ht="12.75" hidden="false" customHeight="false" outlineLevel="0" collapsed="false">
      <c r="D179" s="110"/>
    </row>
    <row r="180" customFormat="false" ht="12.75" hidden="false" customHeight="false" outlineLevel="0" collapsed="false">
      <c r="D180" s="110"/>
    </row>
    <row r="181" customFormat="false" ht="12.75" hidden="false" customHeight="false" outlineLevel="0" collapsed="false">
      <c r="D181" s="110"/>
    </row>
    <row r="182" customFormat="false" ht="12.75" hidden="false" customHeight="false" outlineLevel="0" collapsed="false">
      <c r="D182" s="110"/>
    </row>
    <row r="183" customFormat="false" ht="12.75" hidden="false" customHeight="false" outlineLevel="0" collapsed="false">
      <c r="D183" s="110"/>
    </row>
    <row r="184" customFormat="false" ht="12.75" hidden="false" customHeight="false" outlineLevel="0" collapsed="false">
      <c r="D184" s="110"/>
    </row>
    <row r="185" customFormat="false" ht="12.75" hidden="false" customHeight="false" outlineLevel="0" collapsed="false">
      <c r="D185" s="110"/>
    </row>
    <row r="186" customFormat="false" ht="12.75" hidden="false" customHeight="false" outlineLevel="0" collapsed="false">
      <c r="D186" s="110"/>
    </row>
    <row r="187" customFormat="false" ht="12.75" hidden="false" customHeight="false" outlineLevel="0" collapsed="false">
      <c r="D187" s="110"/>
    </row>
    <row r="188" customFormat="false" ht="12.75" hidden="false" customHeight="false" outlineLevel="0" collapsed="false">
      <c r="D188" s="110"/>
    </row>
    <row r="189" customFormat="false" ht="12.75" hidden="false" customHeight="false" outlineLevel="0" collapsed="false">
      <c r="D189" s="110"/>
    </row>
    <row r="190" customFormat="false" ht="12.75" hidden="false" customHeight="false" outlineLevel="0" collapsed="false">
      <c r="D190" s="110"/>
    </row>
    <row r="191" customFormat="false" ht="12.75" hidden="false" customHeight="false" outlineLevel="0" collapsed="false">
      <c r="D191" s="110"/>
    </row>
    <row r="192" customFormat="false" ht="12.75" hidden="false" customHeight="false" outlineLevel="0" collapsed="false">
      <c r="D192" s="110"/>
    </row>
    <row r="193" customFormat="false" ht="12.75" hidden="false" customHeight="false" outlineLevel="0" collapsed="false">
      <c r="D193" s="110"/>
    </row>
    <row r="194" customFormat="false" ht="12.75" hidden="false" customHeight="false" outlineLevel="0" collapsed="false">
      <c r="D194" s="110"/>
    </row>
    <row r="195" customFormat="false" ht="12.75" hidden="false" customHeight="false" outlineLevel="0" collapsed="false">
      <c r="D195" s="110"/>
    </row>
    <row r="196" customFormat="false" ht="12.75" hidden="false" customHeight="false" outlineLevel="0" collapsed="false">
      <c r="D196" s="110"/>
    </row>
    <row r="197" customFormat="false" ht="12.75" hidden="false" customHeight="false" outlineLevel="0" collapsed="false">
      <c r="D197" s="110"/>
    </row>
    <row r="198" customFormat="false" ht="12.75" hidden="false" customHeight="false" outlineLevel="0" collapsed="false">
      <c r="D198" s="110"/>
    </row>
    <row r="199" customFormat="false" ht="12.75" hidden="false" customHeight="false" outlineLevel="0" collapsed="false">
      <c r="D199" s="110"/>
    </row>
    <row r="200" customFormat="false" ht="12.75" hidden="false" customHeight="false" outlineLevel="0" collapsed="false">
      <c r="D200" s="110"/>
    </row>
    <row r="201" customFormat="false" ht="12.75" hidden="false" customHeight="false" outlineLevel="0" collapsed="false">
      <c r="D201" s="110"/>
    </row>
    <row r="202" customFormat="false" ht="12.75" hidden="false" customHeight="false" outlineLevel="0" collapsed="false">
      <c r="D202" s="110"/>
    </row>
    <row r="203" customFormat="false" ht="12.75" hidden="false" customHeight="false" outlineLevel="0" collapsed="false">
      <c r="D203" s="110"/>
    </row>
    <row r="204" customFormat="false" ht="12.75" hidden="false" customHeight="false" outlineLevel="0" collapsed="false">
      <c r="D204" s="110"/>
    </row>
    <row r="205" customFormat="false" ht="12.75" hidden="false" customHeight="false" outlineLevel="0" collapsed="false">
      <c r="D205" s="110"/>
    </row>
    <row r="206" customFormat="false" ht="12.75" hidden="false" customHeight="false" outlineLevel="0" collapsed="false">
      <c r="D206" s="110"/>
    </row>
    <row r="207" customFormat="false" ht="12.75" hidden="false" customHeight="false" outlineLevel="0" collapsed="false">
      <c r="D207" s="110"/>
    </row>
    <row r="208" customFormat="false" ht="12.75" hidden="false" customHeight="false" outlineLevel="0" collapsed="false">
      <c r="D208" s="110"/>
    </row>
    <row r="209" customFormat="false" ht="12.75" hidden="false" customHeight="false" outlineLevel="0" collapsed="false">
      <c r="D209" s="110"/>
    </row>
    <row r="210" customFormat="false" ht="12.75" hidden="false" customHeight="false" outlineLevel="0" collapsed="false">
      <c r="D210" s="110"/>
    </row>
    <row r="211" customFormat="false" ht="12.75" hidden="false" customHeight="false" outlineLevel="0" collapsed="false">
      <c r="D211" s="110"/>
    </row>
    <row r="212" customFormat="false" ht="12.75" hidden="false" customHeight="false" outlineLevel="0" collapsed="false">
      <c r="D212" s="110"/>
    </row>
    <row r="213" customFormat="false" ht="12.75" hidden="false" customHeight="false" outlineLevel="0" collapsed="false">
      <c r="D213" s="110"/>
    </row>
    <row r="214" customFormat="false" ht="12.75" hidden="false" customHeight="false" outlineLevel="0" collapsed="false">
      <c r="D214" s="110"/>
    </row>
    <row r="215" customFormat="false" ht="12.75" hidden="false" customHeight="false" outlineLevel="0" collapsed="false">
      <c r="D215" s="110"/>
    </row>
    <row r="216" customFormat="false" ht="12.75" hidden="false" customHeight="false" outlineLevel="0" collapsed="false">
      <c r="D216" s="110"/>
    </row>
    <row r="217" customFormat="false" ht="12.75" hidden="false" customHeight="false" outlineLevel="0" collapsed="false">
      <c r="D217" s="110"/>
    </row>
    <row r="218" customFormat="false" ht="12.75" hidden="false" customHeight="false" outlineLevel="0" collapsed="false">
      <c r="D218" s="110"/>
    </row>
    <row r="219" customFormat="false" ht="12.75" hidden="false" customHeight="false" outlineLevel="0" collapsed="false">
      <c r="D219" s="110"/>
    </row>
    <row r="220" customFormat="false" ht="12.75" hidden="false" customHeight="false" outlineLevel="0" collapsed="false">
      <c r="D220" s="110"/>
    </row>
    <row r="221" customFormat="false" ht="12.75" hidden="false" customHeight="false" outlineLevel="0" collapsed="false">
      <c r="D221" s="110"/>
    </row>
    <row r="222" customFormat="false" ht="12.75" hidden="false" customHeight="false" outlineLevel="0" collapsed="false">
      <c r="D222" s="110"/>
    </row>
    <row r="223" customFormat="false" ht="12.75" hidden="false" customHeight="false" outlineLevel="0" collapsed="false">
      <c r="D223" s="110"/>
    </row>
    <row r="224" customFormat="false" ht="12.75" hidden="false" customHeight="false" outlineLevel="0" collapsed="false">
      <c r="D224" s="110"/>
    </row>
    <row r="225" customFormat="false" ht="12.75" hidden="false" customHeight="false" outlineLevel="0" collapsed="false">
      <c r="D225" s="110"/>
    </row>
    <row r="226" customFormat="false" ht="12.75" hidden="false" customHeight="false" outlineLevel="0" collapsed="false">
      <c r="D226" s="110"/>
    </row>
    <row r="227" customFormat="false" ht="12.75" hidden="false" customHeight="false" outlineLevel="0" collapsed="false">
      <c r="D227" s="110"/>
    </row>
    <row r="228" customFormat="false" ht="12.75" hidden="false" customHeight="false" outlineLevel="0" collapsed="false">
      <c r="D228" s="110"/>
    </row>
    <row r="229" customFormat="false" ht="12.75" hidden="false" customHeight="false" outlineLevel="0" collapsed="false">
      <c r="D229" s="110"/>
    </row>
    <row r="230" customFormat="false" ht="12.75" hidden="false" customHeight="false" outlineLevel="0" collapsed="false">
      <c r="D230" s="110"/>
    </row>
    <row r="231" customFormat="false" ht="12.75" hidden="false" customHeight="false" outlineLevel="0" collapsed="false">
      <c r="D231" s="110"/>
    </row>
    <row r="232" customFormat="false" ht="12.75" hidden="false" customHeight="false" outlineLevel="0" collapsed="false">
      <c r="D232" s="110"/>
    </row>
    <row r="233" customFormat="false" ht="12.75" hidden="false" customHeight="false" outlineLevel="0" collapsed="false">
      <c r="D233" s="110"/>
    </row>
    <row r="234" customFormat="false" ht="12.75" hidden="false" customHeight="false" outlineLevel="0" collapsed="false">
      <c r="D234" s="110"/>
    </row>
    <row r="235" customFormat="false" ht="12.75" hidden="false" customHeight="false" outlineLevel="0" collapsed="false">
      <c r="D235" s="110"/>
    </row>
    <row r="236" customFormat="false" ht="12.75" hidden="false" customHeight="false" outlineLevel="0" collapsed="false">
      <c r="D236" s="110"/>
    </row>
    <row r="237" customFormat="false" ht="12.75" hidden="false" customHeight="false" outlineLevel="0" collapsed="false">
      <c r="D237" s="110"/>
    </row>
    <row r="238" customFormat="false" ht="12.75" hidden="false" customHeight="false" outlineLevel="0" collapsed="false">
      <c r="D238" s="110"/>
    </row>
    <row r="239" customFormat="false" ht="12.75" hidden="false" customHeight="false" outlineLevel="0" collapsed="false">
      <c r="D239" s="110"/>
    </row>
    <row r="240" customFormat="false" ht="12.75" hidden="false" customHeight="false" outlineLevel="0" collapsed="false">
      <c r="D240" s="110"/>
    </row>
    <row r="241" customFormat="false" ht="12.75" hidden="false" customHeight="false" outlineLevel="0" collapsed="false">
      <c r="D241" s="110"/>
    </row>
    <row r="242" customFormat="false" ht="12.75" hidden="false" customHeight="false" outlineLevel="0" collapsed="false">
      <c r="D242" s="110"/>
    </row>
    <row r="243" customFormat="false" ht="12.75" hidden="false" customHeight="false" outlineLevel="0" collapsed="false">
      <c r="D243" s="110"/>
    </row>
    <row r="244" customFormat="false" ht="12.75" hidden="false" customHeight="false" outlineLevel="0" collapsed="false">
      <c r="D244" s="110"/>
    </row>
    <row r="245" customFormat="false" ht="12.75" hidden="false" customHeight="false" outlineLevel="0" collapsed="false">
      <c r="D245" s="110"/>
    </row>
    <row r="246" customFormat="false" ht="12.75" hidden="false" customHeight="false" outlineLevel="0" collapsed="false">
      <c r="D246" s="110"/>
    </row>
    <row r="247" customFormat="false" ht="12.75" hidden="false" customHeight="false" outlineLevel="0" collapsed="false">
      <c r="D247" s="110"/>
    </row>
    <row r="248" customFormat="false" ht="12.75" hidden="false" customHeight="false" outlineLevel="0" collapsed="false">
      <c r="D248" s="110"/>
    </row>
    <row r="249" customFormat="false" ht="12.75" hidden="false" customHeight="false" outlineLevel="0" collapsed="false">
      <c r="D249" s="110"/>
    </row>
    <row r="250" customFormat="false" ht="12.75" hidden="false" customHeight="false" outlineLevel="0" collapsed="false">
      <c r="D250" s="110"/>
    </row>
    <row r="251" customFormat="false" ht="12.75" hidden="false" customHeight="false" outlineLevel="0" collapsed="false">
      <c r="D251" s="110"/>
    </row>
    <row r="252" customFormat="false" ht="12.75" hidden="false" customHeight="false" outlineLevel="0" collapsed="false">
      <c r="D252" s="110"/>
    </row>
    <row r="253" customFormat="false" ht="12.75" hidden="false" customHeight="false" outlineLevel="0" collapsed="false">
      <c r="D253" s="110"/>
    </row>
    <row r="254" customFormat="false" ht="12.75" hidden="false" customHeight="false" outlineLevel="0" collapsed="false">
      <c r="D254" s="110"/>
    </row>
    <row r="255" customFormat="false" ht="12.75" hidden="false" customHeight="false" outlineLevel="0" collapsed="false">
      <c r="D255" s="110"/>
    </row>
    <row r="256" customFormat="false" ht="12.75" hidden="false" customHeight="false" outlineLevel="0" collapsed="false">
      <c r="D256" s="110"/>
    </row>
    <row r="257" customFormat="false" ht="12.75" hidden="false" customHeight="false" outlineLevel="0" collapsed="false">
      <c r="D257" s="110"/>
    </row>
    <row r="258" customFormat="false" ht="12.75" hidden="false" customHeight="false" outlineLevel="0" collapsed="false">
      <c r="D258" s="110"/>
    </row>
    <row r="259" customFormat="false" ht="12.75" hidden="false" customHeight="false" outlineLevel="0" collapsed="false">
      <c r="D259" s="110"/>
    </row>
    <row r="260" customFormat="false" ht="12.75" hidden="false" customHeight="false" outlineLevel="0" collapsed="false">
      <c r="D260" s="110"/>
    </row>
    <row r="261" customFormat="false" ht="12.75" hidden="false" customHeight="false" outlineLevel="0" collapsed="false">
      <c r="D261" s="110"/>
    </row>
    <row r="262" customFormat="false" ht="12.75" hidden="false" customHeight="false" outlineLevel="0" collapsed="false">
      <c r="D262" s="110"/>
    </row>
    <row r="263" customFormat="false" ht="12.75" hidden="false" customHeight="false" outlineLevel="0" collapsed="false">
      <c r="D263" s="110"/>
    </row>
    <row r="264" customFormat="false" ht="12.75" hidden="false" customHeight="false" outlineLevel="0" collapsed="false">
      <c r="D264" s="110"/>
    </row>
    <row r="265" customFormat="false" ht="12.75" hidden="false" customHeight="false" outlineLevel="0" collapsed="false">
      <c r="D265" s="110"/>
    </row>
    <row r="266" customFormat="false" ht="12.75" hidden="false" customHeight="false" outlineLevel="0" collapsed="false">
      <c r="D266" s="110"/>
    </row>
    <row r="267" customFormat="false" ht="12.75" hidden="false" customHeight="false" outlineLevel="0" collapsed="false">
      <c r="D267" s="110"/>
    </row>
    <row r="268" customFormat="false" ht="12.75" hidden="false" customHeight="false" outlineLevel="0" collapsed="false">
      <c r="D268" s="110"/>
    </row>
    <row r="269" customFormat="false" ht="12.75" hidden="false" customHeight="false" outlineLevel="0" collapsed="false">
      <c r="D269" s="110"/>
    </row>
    <row r="270" customFormat="false" ht="12.75" hidden="false" customHeight="false" outlineLevel="0" collapsed="false">
      <c r="D270" s="110"/>
    </row>
    <row r="271" customFormat="false" ht="12.75" hidden="false" customHeight="false" outlineLevel="0" collapsed="false">
      <c r="D271" s="110"/>
    </row>
    <row r="272" customFormat="false" ht="12.75" hidden="false" customHeight="false" outlineLevel="0" collapsed="false">
      <c r="D272" s="110"/>
    </row>
    <row r="273" customFormat="false" ht="12.75" hidden="false" customHeight="false" outlineLevel="0" collapsed="false">
      <c r="D273" s="110"/>
    </row>
    <row r="274" customFormat="false" ht="12.75" hidden="false" customHeight="false" outlineLevel="0" collapsed="false">
      <c r="D274" s="110"/>
    </row>
    <row r="275" customFormat="false" ht="12.75" hidden="false" customHeight="false" outlineLevel="0" collapsed="false">
      <c r="D275" s="110"/>
    </row>
    <row r="276" customFormat="false" ht="12.75" hidden="false" customHeight="false" outlineLevel="0" collapsed="false">
      <c r="D276" s="110"/>
    </row>
    <row r="277" customFormat="false" ht="12.75" hidden="false" customHeight="false" outlineLevel="0" collapsed="false">
      <c r="D277" s="110"/>
    </row>
    <row r="278" customFormat="false" ht="12.75" hidden="false" customHeight="false" outlineLevel="0" collapsed="false">
      <c r="D278" s="110"/>
    </row>
    <row r="279" customFormat="false" ht="12.75" hidden="false" customHeight="false" outlineLevel="0" collapsed="false">
      <c r="D279" s="110"/>
    </row>
    <row r="280" customFormat="false" ht="12.75" hidden="false" customHeight="false" outlineLevel="0" collapsed="false">
      <c r="D280" s="110"/>
    </row>
    <row r="281" customFormat="false" ht="12.75" hidden="false" customHeight="false" outlineLevel="0" collapsed="false">
      <c r="D281" s="110"/>
    </row>
    <row r="282" customFormat="false" ht="12.75" hidden="false" customHeight="false" outlineLevel="0" collapsed="false">
      <c r="D282" s="110"/>
    </row>
    <row r="283" customFormat="false" ht="12.75" hidden="false" customHeight="false" outlineLevel="0" collapsed="false">
      <c r="D283" s="110"/>
    </row>
    <row r="284" customFormat="false" ht="12.75" hidden="false" customHeight="false" outlineLevel="0" collapsed="false">
      <c r="D284" s="110"/>
    </row>
    <row r="285" customFormat="false" ht="12.75" hidden="false" customHeight="false" outlineLevel="0" collapsed="false">
      <c r="D285" s="110"/>
    </row>
    <row r="286" customFormat="false" ht="12.75" hidden="false" customHeight="false" outlineLevel="0" collapsed="false">
      <c r="D286" s="110"/>
    </row>
    <row r="287" customFormat="false" ht="12.75" hidden="false" customHeight="false" outlineLevel="0" collapsed="false">
      <c r="D287" s="110"/>
    </row>
    <row r="288" customFormat="false" ht="12.75" hidden="false" customHeight="false" outlineLevel="0" collapsed="false">
      <c r="D288" s="110"/>
    </row>
    <row r="289" customFormat="false" ht="12.75" hidden="false" customHeight="false" outlineLevel="0" collapsed="false">
      <c r="D289" s="110"/>
    </row>
    <row r="290" customFormat="false" ht="12.75" hidden="false" customHeight="false" outlineLevel="0" collapsed="false">
      <c r="D290" s="110"/>
    </row>
    <row r="291" customFormat="false" ht="12.75" hidden="false" customHeight="false" outlineLevel="0" collapsed="false">
      <c r="D291" s="110"/>
    </row>
    <row r="292" customFormat="false" ht="12.75" hidden="false" customHeight="false" outlineLevel="0" collapsed="false">
      <c r="D292" s="110"/>
    </row>
    <row r="293" customFormat="false" ht="12.75" hidden="false" customHeight="false" outlineLevel="0" collapsed="false">
      <c r="D293" s="110"/>
    </row>
    <row r="294" customFormat="false" ht="12.75" hidden="false" customHeight="false" outlineLevel="0" collapsed="false">
      <c r="D294" s="110"/>
    </row>
    <row r="295" customFormat="false" ht="12.75" hidden="false" customHeight="false" outlineLevel="0" collapsed="false">
      <c r="D295" s="110"/>
    </row>
    <row r="296" customFormat="false" ht="12.75" hidden="false" customHeight="false" outlineLevel="0" collapsed="false">
      <c r="D296" s="110"/>
    </row>
    <row r="297" customFormat="false" ht="12.75" hidden="false" customHeight="false" outlineLevel="0" collapsed="false">
      <c r="D297" s="110"/>
    </row>
    <row r="298" customFormat="false" ht="12.75" hidden="false" customHeight="false" outlineLevel="0" collapsed="false">
      <c r="D298" s="110"/>
    </row>
    <row r="299" customFormat="false" ht="12.75" hidden="false" customHeight="false" outlineLevel="0" collapsed="false">
      <c r="D299" s="110"/>
    </row>
    <row r="300" customFormat="false" ht="12.75" hidden="false" customHeight="false" outlineLevel="0" collapsed="false">
      <c r="D300" s="110"/>
    </row>
    <row r="301" customFormat="false" ht="12.75" hidden="false" customHeight="false" outlineLevel="0" collapsed="false">
      <c r="D301" s="110"/>
    </row>
    <row r="302" customFormat="false" ht="12.75" hidden="false" customHeight="false" outlineLevel="0" collapsed="false">
      <c r="D302" s="110"/>
    </row>
    <row r="303" customFormat="false" ht="12.75" hidden="false" customHeight="false" outlineLevel="0" collapsed="false">
      <c r="D303" s="110"/>
    </row>
    <row r="304" customFormat="false" ht="12.75" hidden="false" customHeight="false" outlineLevel="0" collapsed="false">
      <c r="D304" s="110"/>
    </row>
    <row r="305" customFormat="false" ht="12.75" hidden="false" customHeight="false" outlineLevel="0" collapsed="false">
      <c r="D305" s="110"/>
    </row>
    <row r="306" customFormat="false" ht="12.75" hidden="false" customHeight="false" outlineLevel="0" collapsed="false">
      <c r="D306" s="110"/>
    </row>
    <row r="307" customFormat="false" ht="12.75" hidden="false" customHeight="false" outlineLevel="0" collapsed="false">
      <c r="D307" s="110"/>
    </row>
    <row r="308" customFormat="false" ht="12.75" hidden="false" customHeight="false" outlineLevel="0" collapsed="false">
      <c r="D308" s="110"/>
    </row>
    <row r="309" customFormat="false" ht="12.75" hidden="false" customHeight="false" outlineLevel="0" collapsed="false">
      <c r="D309" s="110"/>
    </row>
    <row r="310" customFormat="false" ht="12.75" hidden="false" customHeight="false" outlineLevel="0" collapsed="false">
      <c r="D310" s="110"/>
    </row>
    <row r="311" customFormat="false" ht="12.75" hidden="false" customHeight="false" outlineLevel="0" collapsed="false">
      <c r="D311" s="110"/>
    </row>
    <row r="312" customFormat="false" ht="12.75" hidden="false" customHeight="false" outlineLevel="0" collapsed="false">
      <c r="D312" s="110"/>
    </row>
    <row r="313" customFormat="false" ht="12.75" hidden="false" customHeight="false" outlineLevel="0" collapsed="false">
      <c r="D313" s="110"/>
    </row>
    <row r="314" customFormat="false" ht="12.75" hidden="false" customHeight="false" outlineLevel="0" collapsed="false">
      <c r="D314" s="110"/>
    </row>
    <row r="315" customFormat="false" ht="12.75" hidden="false" customHeight="false" outlineLevel="0" collapsed="false">
      <c r="D315" s="110"/>
    </row>
    <row r="316" customFormat="false" ht="12.75" hidden="false" customHeight="false" outlineLevel="0" collapsed="false">
      <c r="D316" s="110"/>
    </row>
    <row r="317" customFormat="false" ht="12.75" hidden="false" customHeight="false" outlineLevel="0" collapsed="false">
      <c r="D317" s="110"/>
    </row>
    <row r="318" customFormat="false" ht="12.75" hidden="false" customHeight="false" outlineLevel="0" collapsed="false">
      <c r="D318" s="110"/>
    </row>
    <row r="319" customFormat="false" ht="12.75" hidden="false" customHeight="false" outlineLevel="0" collapsed="false">
      <c r="D319" s="110"/>
    </row>
    <row r="320" customFormat="false" ht="12.75" hidden="false" customHeight="false" outlineLevel="0" collapsed="false">
      <c r="D320" s="110"/>
    </row>
    <row r="321" customFormat="false" ht="12.75" hidden="false" customHeight="false" outlineLevel="0" collapsed="false">
      <c r="D321" s="110"/>
    </row>
    <row r="322" customFormat="false" ht="12.75" hidden="false" customHeight="false" outlineLevel="0" collapsed="false">
      <c r="D322" s="110"/>
    </row>
    <row r="323" customFormat="false" ht="12.75" hidden="false" customHeight="false" outlineLevel="0" collapsed="false">
      <c r="D323" s="110"/>
    </row>
    <row r="324" customFormat="false" ht="12.75" hidden="false" customHeight="false" outlineLevel="0" collapsed="false">
      <c r="D324" s="110"/>
    </row>
    <row r="325" customFormat="false" ht="12.75" hidden="false" customHeight="false" outlineLevel="0" collapsed="false">
      <c r="D325" s="110"/>
    </row>
    <row r="326" customFormat="false" ht="12.75" hidden="false" customHeight="false" outlineLevel="0" collapsed="false">
      <c r="D326" s="110"/>
    </row>
    <row r="327" customFormat="false" ht="12.75" hidden="false" customHeight="false" outlineLevel="0" collapsed="false">
      <c r="D327" s="110"/>
    </row>
    <row r="328" customFormat="false" ht="12.75" hidden="false" customHeight="false" outlineLevel="0" collapsed="false">
      <c r="D328" s="110"/>
    </row>
    <row r="329" customFormat="false" ht="12.75" hidden="false" customHeight="false" outlineLevel="0" collapsed="false">
      <c r="D329" s="110"/>
    </row>
    <row r="330" customFormat="false" ht="12.75" hidden="false" customHeight="false" outlineLevel="0" collapsed="false">
      <c r="D330" s="110"/>
    </row>
    <row r="331" customFormat="false" ht="12.75" hidden="false" customHeight="false" outlineLevel="0" collapsed="false">
      <c r="D331" s="110"/>
    </row>
    <row r="332" customFormat="false" ht="12.75" hidden="false" customHeight="false" outlineLevel="0" collapsed="false">
      <c r="D332" s="110"/>
    </row>
    <row r="333" customFormat="false" ht="12.75" hidden="false" customHeight="false" outlineLevel="0" collapsed="false">
      <c r="D333" s="110"/>
    </row>
    <row r="334" customFormat="false" ht="12.75" hidden="false" customHeight="false" outlineLevel="0" collapsed="false">
      <c r="D334" s="110"/>
    </row>
    <row r="335" customFormat="false" ht="12.75" hidden="false" customHeight="false" outlineLevel="0" collapsed="false">
      <c r="D335" s="110"/>
    </row>
    <row r="336" customFormat="false" ht="12.75" hidden="false" customHeight="false" outlineLevel="0" collapsed="false">
      <c r="D336" s="110"/>
    </row>
    <row r="337" customFormat="false" ht="12.75" hidden="false" customHeight="false" outlineLevel="0" collapsed="false">
      <c r="D337" s="110"/>
    </row>
    <row r="338" customFormat="false" ht="12.75" hidden="false" customHeight="false" outlineLevel="0" collapsed="false">
      <c r="D338" s="110"/>
    </row>
    <row r="339" customFormat="false" ht="12.75" hidden="false" customHeight="false" outlineLevel="0" collapsed="false">
      <c r="D339" s="110"/>
    </row>
    <row r="340" customFormat="false" ht="12.75" hidden="false" customHeight="false" outlineLevel="0" collapsed="false">
      <c r="D340" s="110"/>
    </row>
    <row r="341" customFormat="false" ht="12.75" hidden="false" customHeight="false" outlineLevel="0" collapsed="false">
      <c r="D341" s="110"/>
    </row>
    <row r="342" customFormat="false" ht="12.75" hidden="false" customHeight="false" outlineLevel="0" collapsed="false">
      <c r="D342" s="110"/>
    </row>
    <row r="343" customFormat="false" ht="12.75" hidden="false" customHeight="false" outlineLevel="0" collapsed="false">
      <c r="D343" s="110"/>
    </row>
    <row r="344" customFormat="false" ht="12.75" hidden="false" customHeight="false" outlineLevel="0" collapsed="false">
      <c r="D344" s="110"/>
    </row>
    <row r="345" customFormat="false" ht="12.75" hidden="false" customHeight="false" outlineLevel="0" collapsed="false">
      <c r="D345" s="110"/>
    </row>
    <row r="346" customFormat="false" ht="12.75" hidden="false" customHeight="false" outlineLevel="0" collapsed="false">
      <c r="D346" s="110"/>
    </row>
    <row r="347" customFormat="false" ht="12.75" hidden="false" customHeight="false" outlineLevel="0" collapsed="false">
      <c r="D347" s="110"/>
    </row>
    <row r="348" customFormat="false" ht="12.75" hidden="false" customHeight="false" outlineLevel="0" collapsed="false">
      <c r="D348" s="110"/>
    </row>
    <row r="349" customFormat="false" ht="12.75" hidden="false" customHeight="false" outlineLevel="0" collapsed="false">
      <c r="D349" s="110"/>
    </row>
    <row r="350" customFormat="false" ht="12.75" hidden="false" customHeight="false" outlineLevel="0" collapsed="false">
      <c r="D350" s="110"/>
    </row>
    <row r="351" customFormat="false" ht="12.75" hidden="false" customHeight="false" outlineLevel="0" collapsed="false">
      <c r="D351" s="110"/>
    </row>
    <row r="352" customFormat="false" ht="12.75" hidden="false" customHeight="false" outlineLevel="0" collapsed="false">
      <c r="D352" s="110"/>
    </row>
    <row r="353" customFormat="false" ht="12.75" hidden="false" customHeight="false" outlineLevel="0" collapsed="false">
      <c r="D353" s="110"/>
    </row>
    <row r="354" customFormat="false" ht="12.75" hidden="false" customHeight="false" outlineLevel="0" collapsed="false">
      <c r="D354" s="110"/>
    </row>
    <row r="355" customFormat="false" ht="12.75" hidden="false" customHeight="false" outlineLevel="0" collapsed="false">
      <c r="D355" s="110"/>
    </row>
    <row r="356" customFormat="false" ht="12.75" hidden="false" customHeight="false" outlineLevel="0" collapsed="false">
      <c r="D356" s="110"/>
    </row>
    <row r="357" customFormat="false" ht="12.75" hidden="false" customHeight="false" outlineLevel="0" collapsed="false">
      <c r="D357" s="110"/>
    </row>
    <row r="358" customFormat="false" ht="12.75" hidden="false" customHeight="false" outlineLevel="0" collapsed="false">
      <c r="D358" s="110"/>
    </row>
    <row r="359" customFormat="false" ht="12.75" hidden="false" customHeight="false" outlineLevel="0" collapsed="false">
      <c r="D359" s="110"/>
    </row>
    <row r="360" customFormat="false" ht="12.75" hidden="false" customHeight="false" outlineLevel="0" collapsed="false">
      <c r="D360" s="110"/>
    </row>
    <row r="361" customFormat="false" ht="12.75" hidden="false" customHeight="false" outlineLevel="0" collapsed="false">
      <c r="D361" s="110"/>
    </row>
    <row r="362" customFormat="false" ht="12.75" hidden="false" customHeight="false" outlineLevel="0" collapsed="false">
      <c r="D362" s="110"/>
    </row>
    <row r="363" customFormat="false" ht="12.75" hidden="false" customHeight="false" outlineLevel="0" collapsed="false">
      <c r="D363" s="110"/>
    </row>
    <row r="364" customFormat="false" ht="12.75" hidden="false" customHeight="false" outlineLevel="0" collapsed="false">
      <c r="D364" s="110"/>
    </row>
    <row r="365" customFormat="false" ht="12.75" hidden="false" customHeight="false" outlineLevel="0" collapsed="false">
      <c r="D365" s="110"/>
    </row>
    <row r="366" customFormat="false" ht="12.75" hidden="false" customHeight="false" outlineLevel="0" collapsed="false">
      <c r="D366" s="110"/>
    </row>
    <row r="367" customFormat="false" ht="12.75" hidden="false" customHeight="false" outlineLevel="0" collapsed="false">
      <c r="D367" s="110"/>
    </row>
    <row r="368" customFormat="false" ht="12.75" hidden="false" customHeight="false" outlineLevel="0" collapsed="false">
      <c r="D368" s="110"/>
    </row>
    <row r="369" customFormat="false" ht="12.75" hidden="false" customHeight="false" outlineLevel="0" collapsed="false">
      <c r="D369" s="110"/>
    </row>
    <row r="370" customFormat="false" ht="12.75" hidden="false" customHeight="false" outlineLevel="0" collapsed="false">
      <c r="D370" s="110"/>
    </row>
    <row r="371" customFormat="false" ht="12.75" hidden="false" customHeight="false" outlineLevel="0" collapsed="false">
      <c r="D371" s="110"/>
    </row>
    <row r="372" customFormat="false" ht="12.75" hidden="false" customHeight="false" outlineLevel="0" collapsed="false">
      <c r="D372" s="110"/>
    </row>
    <row r="373" customFormat="false" ht="12.75" hidden="false" customHeight="false" outlineLevel="0" collapsed="false">
      <c r="D373" s="110"/>
    </row>
    <row r="374" customFormat="false" ht="12.75" hidden="false" customHeight="false" outlineLevel="0" collapsed="false">
      <c r="D374" s="110"/>
    </row>
    <row r="375" customFormat="false" ht="12.75" hidden="false" customHeight="false" outlineLevel="0" collapsed="false">
      <c r="D375" s="110"/>
    </row>
    <row r="376" customFormat="false" ht="12.75" hidden="false" customHeight="false" outlineLevel="0" collapsed="false">
      <c r="D376" s="110"/>
    </row>
    <row r="377" customFormat="false" ht="12.75" hidden="false" customHeight="false" outlineLevel="0" collapsed="false">
      <c r="D377" s="110"/>
    </row>
    <row r="378" customFormat="false" ht="12.75" hidden="false" customHeight="false" outlineLevel="0" collapsed="false">
      <c r="D378" s="110"/>
    </row>
    <row r="379" customFormat="false" ht="12.75" hidden="false" customHeight="false" outlineLevel="0" collapsed="false">
      <c r="D379" s="110"/>
    </row>
    <row r="380" customFormat="false" ht="12.75" hidden="false" customHeight="false" outlineLevel="0" collapsed="false">
      <c r="D380" s="110"/>
    </row>
    <row r="381" customFormat="false" ht="12.75" hidden="false" customHeight="false" outlineLevel="0" collapsed="false">
      <c r="D381" s="110"/>
    </row>
    <row r="382" customFormat="false" ht="12.75" hidden="false" customHeight="false" outlineLevel="0" collapsed="false">
      <c r="D382" s="110"/>
    </row>
    <row r="383" customFormat="false" ht="12.75" hidden="false" customHeight="false" outlineLevel="0" collapsed="false">
      <c r="D383" s="110"/>
    </row>
    <row r="384" customFormat="false" ht="12.75" hidden="false" customHeight="false" outlineLevel="0" collapsed="false">
      <c r="D384" s="110"/>
    </row>
    <row r="385" customFormat="false" ht="12.75" hidden="false" customHeight="false" outlineLevel="0" collapsed="false">
      <c r="D385" s="110"/>
    </row>
    <row r="386" customFormat="false" ht="12.75" hidden="false" customHeight="false" outlineLevel="0" collapsed="false">
      <c r="D386" s="110"/>
    </row>
    <row r="387" customFormat="false" ht="12.75" hidden="false" customHeight="false" outlineLevel="0" collapsed="false">
      <c r="D387" s="110"/>
    </row>
    <row r="388" customFormat="false" ht="12.75" hidden="false" customHeight="false" outlineLevel="0" collapsed="false">
      <c r="D388" s="110"/>
    </row>
    <row r="389" customFormat="false" ht="12.75" hidden="false" customHeight="false" outlineLevel="0" collapsed="false">
      <c r="D389" s="110"/>
    </row>
    <row r="390" customFormat="false" ht="12.75" hidden="false" customHeight="false" outlineLevel="0" collapsed="false">
      <c r="D390" s="110"/>
    </row>
    <row r="391" customFormat="false" ht="12.75" hidden="false" customHeight="false" outlineLevel="0" collapsed="false">
      <c r="D391" s="110"/>
    </row>
    <row r="392" customFormat="false" ht="12.75" hidden="false" customHeight="false" outlineLevel="0" collapsed="false">
      <c r="D392" s="110"/>
    </row>
    <row r="393" customFormat="false" ht="12.75" hidden="false" customHeight="false" outlineLevel="0" collapsed="false">
      <c r="D393" s="110"/>
    </row>
    <row r="394" customFormat="false" ht="12.75" hidden="false" customHeight="false" outlineLevel="0" collapsed="false">
      <c r="D394" s="110"/>
    </row>
    <row r="395" customFormat="false" ht="12.75" hidden="false" customHeight="false" outlineLevel="0" collapsed="false">
      <c r="D395" s="110"/>
    </row>
    <row r="396" customFormat="false" ht="12.75" hidden="false" customHeight="false" outlineLevel="0" collapsed="false">
      <c r="D396" s="110"/>
    </row>
    <row r="397" customFormat="false" ht="12.75" hidden="false" customHeight="false" outlineLevel="0" collapsed="false">
      <c r="D397" s="110"/>
    </row>
    <row r="398" customFormat="false" ht="12.75" hidden="false" customHeight="false" outlineLevel="0" collapsed="false">
      <c r="D398" s="110"/>
    </row>
    <row r="399" customFormat="false" ht="12.75" hidden="false" customHeight="false" outlineLevel="0" collapsed="false">
      <c r="D399" s="110"/>
    </row>
    <row r="400" customFormat="false" ht="12.75" hidden="false" customHeight="false" outlineLevel="0" collapsed="false">
      <c r="D400" s="110"/>
    </row>
    <row r="401" customFormat="false" ht="12.75" hidden="false" customHeight="false" outlineLevel="0" collapsed="false">
      <c r="D401" s="110"/>
    </row>
    <row r="402" customFormat="false" ht="12.75" hidden="false" customHeight="false" outlineLevel="0" collapsed="false">
      <c r="D402" s="110"/>
    </row>
    <row r="403" customFormat="false" ht="12.75" hidden="false" customHeight="false" outlineLevel="0" collapsed="false">
      <c r="D403" s="110"/>
    </row>
    <row r="404" customFormat="false" ht="12.75" hidden="false" customHeight="false" outlineLevel="0" collapsed="false">
      <c r="D404" s="110"/>
    </row>
    <row r="405" customFormat="false" ht="12.75" hidden="false" customHeight="false" outlineLevel="0" collapsed="false">
      <c r="D405" s="110"/>
    </row>
    <row r="406" customFormat="false" ht="12.75" hidden="false" customHeight="false" outlineLevel="0" collapsed="false">
      <c r="D406" s="110"/>
    </row>
    <row r="407" customFormat="false" ht="12.75" hidden="false" customHeight="false" outlineLevel="0" collapsed="false">
      <c r="D407" s="110"/>
    </row>
    <row r="408" customFormat="false" ht="12.75" hidden="false" customHeight="false" outlineLevel="0" collapsed="false">
      <c r="D408" s="110"/>
    </row>
    <row r="409" customFormat="false" ht="12.75" hidden="false" customHeight="false" outlineLevel="0" collapsed="false">
      <c r="D409" s="110"/>
    </row>
    <row r="410" customFormat="false" ht="12.75" hidden="false" customHeight="false" outlineLevel="0" collapsed="false">
      <c r="D410" s="110"/>
    </row>
    <row r="411" customFormat="false" ht="12.75" hidden="false" customHeight="false" outlineLevel="0" collapsed="false">
      <c r="D411" s="110"/>
    </row>
    <row r="412" customFormat="false" ht="12.75" hidden="false" customHeight="false" outlineLevel="0" collapsed="false">
      <c r="D412" s="110"/>
    </row>
    <row r="413" customFormat="false" ht="12.75" hidden="false" customHeight="false" outlineLevel="0" collapsed="false">
      <c r="D413" s="110"/>
    </row>
    <row r="414" customFormat="false" ht="12.75" hidden="false" customHeight="false" outlineLevel="0" collapsed="false">
      <c r="D414" s="110"/>
    </row>
    <row r="415" customFormat="false" ht="12.75" hidden="false" customHeight="false" outlineLevel="0" collapsed="false">
      <c r="D415" s="110"/>
    </row>
    <row r="416" customFormat="false" ht="12.75" hidden="false" customHeight="false" outlineLevel="0" collapsed="false">
      <c r="D416" s="110"/>
    </row>
    <row r="417" customFormat="false" ht="12.75" hidden="false" customHeight="false" outlineLevel="0" collapsed="false">
      <c r="D417" s="110"/>
    </row>
    <row r="418" customFormat="false" ht="12.75" hidden="false" customHeight="false" outlineLevel="0" collapsed="false">
      <c r="D418" s="110"/>
    </row>
    <row r="419" customFormat="false" ht="12.75" hidden="false" customHeight="false" outlineLevel="0" collapsed="false">
      <c r="D419" s="110"/>
    </row>
    <row r="420" customFormat="false" ht="12.75" hidden="false" customHeight="false" outlineLevel="0" collapsed="false">
      <c r="D420" s="110"/>
    </row>
    <row r="421" customFormat="false" ht="12.75" hidden="false" customHeight="false" outlineLevel="0" collapsed="false">
      <c r="D421" s="110"/>
    </row>
    <row r="422" customFormat="false" ht="12.75" hidden="false" customHeight="false" outlineLevel="0" collapsed="false">
      <c r="D422" s="110"/>
    </row>
    <row r="423" customFormat="false" ht="12.75" hidden="false" customHeight="false" outlineLevel="0" collapsed="false">
      <c r="D423" s="110"/>
    </row>
    <row r="424" customFormat="false" ht="12.75" hidden="false" customHeight="false" outlineLevel="0" collapsed="false">
      <c r="D424" s="110"/>
    </row>
    <row r="425" customFormat="false" ht="12.75" hidden="false" customHeight="false" outlineLevel="0" collapsed="false">
      <c r="D425" s="110"/>
    </row>
    <row r="426" customFormat="false" ht="12.75" hidden="false" customHeight="false" outlineLevel="0" collapsed="false">
      <c r="D426" s="110"/>
    </row>
    <row r="427" customFormat="false" ht="12.75" hidden="false" customHeight="false" outlineLevel="0" collapsed="false">
      <c r="D427" s="110"/>
    </row>
    <row r="428" customFormat="false" ht="12.75" hidden="false" customHeight="false" outlineLevel="0" collapsed="false">
      <c r="D428" s="110"/>
    </row>
    <row r="429" customFormat="false" ht="12.75" hidden="false" customHeight="false" outlineLevel="0" collapsed="false">
      <c r="D429" s="110"/>
    </row>
    <row r="430" customFormat="false" ht="12.75" hidden="false" customHeight="false" outlineLevel="0" collapsed="false">
      <c r="D430" s="110"/>
    </row>
    <row r="431" customFormat="false" ht="12.75" hidden="false" customHeight="false" outlineLevel="0" collapsed="false">
      <c r="D431" s="110"/>
    </row>
    <row r="432" customFormat="false" ht="12.75" hidden="false" customHeight="false" outlineLevel="0" collapsed="false">
      <c r="D432" s="110"/>
    </row>
    <row r="433" customFormat="false" ht="12.75" hidden="false" customHeight="false" outlineLevel="0" collapsed="false">
      <c r="D433" s="110"/>
    </row>
    <row r="434" customFormat="false" ht="12.75" hidden="false" customHeight="false" outlineLevel="0" collapsed="false">
      <c r="D434" s="110"/>
    </row>
    <row r="435" customFormat="false" ht="12.75" hidden="false" customHeight="false" outlineLevel="0" collapsed="false">
      <c r="D435" s="110"/>
    </row>
    <row r="436" customFormat="false" ht="12.75" hidden="false" customHeight="false" outlineLevel="0" collapsed="false">
      <c r="D436" s="110"/>
    </row>
    <row r="437" customFormat="false" ht="12.75" hidden="false" customHeight="false" outlineLevel="0" collapsed="false">
      <c r="D437" s="110"/>
    </row>
    <row r="438" customFormat="false" ht="12.75" hidden="false" customHeight="false" outlineLevel="0" collapsed="false">
      <c r="D438" s="110"/>
    </row>
    <row r="439" customFormat="false" ht="12.75" hidden="false" customHeight="false" outlineLevel="0" collapsed="false">
      <c r="D439" s="110"/>
    </row>
    <row r="440" customFormat="false" ht="12.75" hidden="false" customHeight="false" outlineLevel="0" collapsed="false">
      <c r="D440" s="110"/>
    </row>
    <row r="441" customFormat="false" ht="12.75" hidden="false" customHeight="false" outlineLevel="0" collapsed="false">
      <c r="D441" s="110"/>
    </row>
    <row r="442" customFormat="false" ht="12.75" hidden="false" customHeight="false" outlineLevel="0" collapsed="false">
      <c r="D442" s="110"/>
    </row>
    <row r="443" customFormat="false" ht="12.75" hidden="false" customHeight="false" outlineLevel="0" collapsed="false">
      <c r="D443" s="110"/>
    </row>
    <row r="444" customFormat="false" ht="12.75" hidden="false" customHeight="false" outlineLevel="0" collapsed="false">
      <c r="D444" s="110"/>
    </row>
    <row r="445" customFormat="false" ht="12.75" hidden="false" customHeight="false" outlineLevel="0" collapsed="false">
      <c r="D445" s="110"/>
    </row>
    <row r="446" customFormat="false" ht="12.75" hidden="false" customHeight="false" outlineLevel="0" collapsed="false">
      <c r="D446" s="110"/>
    </row>
    <row r="447" customFormat="false" ht="12.75" hidden="false" customHeight="false" outlineLevel="0" collapsed="false">
      <c r="D447" s="110"/>
    </row>
    <row r="448" customFormat="false" ht="12.75" hidden="false" customHeight="false" outlineLevel="0" collapsed="false">
      <c r="D448" s="110"/>
    </row>
    <row r="449" customFormat="false" ht="12.75" hidden="false" customHeight="false" outlineLevel="0" collapsed="false">
      <c r="D449" s="110"/>
    </row>
    <row r="450" customFormat="false" ht="12.75" hidden="false" customHeight="false" outlineLevel="0" collapsed="false">
      <c r="D450" s="110"/>
    </row>
    <row r="451" customFormat="false" ht="12.75" hidden="false" customHeight="false" outlineLevel="0" collapsed="false">
      <c r="D451" s="110"/>
    </row>
    <row r="452" customFormat="false" ht="12.75" hidden="false" customHeight="false" outlineLevel="0" collapsed="false">
      <c r="D452" s="110"/>
    </row>
    <row r="453" customFormat="false" ht="12.75" hidden="false" customHeight="false" outlineLevel="0" collapsed="false">
      <c r="D453" s="110"/>
    </row>
    <row r="454" customFormat="false" ht="12.75" hidden="false" customHeight="false" outlineLevel="0" collapsed="false">
      <c r="D454" s="110"/>
    </row>
    <row r="455" customFormat="false" ht="12.75" hidden="false" customHeight="false" outlineLevel="0" collapsed="false">
      <c r="D455" s="110"/>
    </row>
    <row r="456" customFormat="false" ht="12.75" hidden="false" customHeight="false" outlineLevel="0" collapsed="false">
      <c r="D456" s="110"/>
    </row>
    <row r="457" customFormat="false" ht="12.75" hidden="false" customHeight="false" outlineLevel="0" collapsed="false">
      <c r="D457" s="110"/>
    </row>
    <row r="458" customFormat="false" ht="12.75" hidden="false" customHeight="false" outlineLevel="0" collapsed="false">
      <c r="D458" s="110"/>
    </row>
    <row r="459" customFormat="false" ht="12.75" hidden="false" customHeight="false" outlineLevel="0" collapsed="false">
      <c r="D459" s="110"/>
    </row>
    <row r="460" customFormat="false" ht="12.75" hidden="false" customHeight="false" outlineLevel="0" collapsed="false">
      <c r="D460" s="110"/>
    </row>
    <row r="461" customFormat="false" ht="12.75" hidden="false" customHeight="false" outlineLevel="0" collapsed="false">
      <c r="D461" s="110"/>
    </row>
    <row r="462" customFormat="false" ht="12.75" hidden="false" customHeight="false" outlineLevel="0" collapsed="false">
      <c r="D462" s="110"/>
    </row>
    <row r="463" customFormat="false" ht="12.75" hidden="false" customHeight="false" outlineLevel="0" collapsed="false">
      <c r="D463" s="110"/>
    </row>
    <row r="464" customFormat="false" ht="12.75" hidden="false" customHeight="false" outlineLevel="0" collapsed="false">
      <c r="D464" s="110"/>
    </row>
    <row r="465" customFormat="false" ht="12.75" hidden="false" customHeight="false" outlineLevel="0" collapsed="false">
      <c r="D465" s="110"/>
    </row>
    <row r="466" customFormat="false" ht="12.75" hidden="false" customHeight="false" outlineLevel="0" collapsed="false">
      <c r="D466" s="110"/>
    </row>
    <row r="467" customFormat="false" ht="12.75" hidden="false" customHeight="false" outlineLevel="0" collapsed="false">
      <c r="D467" s="110"/>
    </row>
    <row r="468" customFormat="false" ht="12.75" hidden="false" customHeight="false" outlineLevel="0" collapsed="false">
      <c r="D468" s="110"/>
    </row>
    <row r="469" customFormat="false" ht="12.75" hidden="false" customHeight="false" outlineLevel="0" collapsed="false">
      <c r="D469" s="110"/>
    </row>
    <row r="470" customFormat="false" ht="12.75" hidden="false" customHeight="false" outlineLevel="0" collapsed="false">
      <c r="D470" s="110"/>
    </row>
    <row r="471" customFormat="false" ht="12.75" hidden="false" customHeight="false" outlineLevel="0" collapsed="false">
      <c r="D471" s="110"/>
    </row>
    <row r="472" customFormat="false" ht="12.75" hidden="false" customHeight="false" outlineLevel="0" collapsed="false">
      <c r="D472" s="110"/>
    </row>
    <row r="473" customFormat="false" ht="12.75" hidden="false" customHeight="false" outlineLevel="0" collapsed="false">
      <c r="D473" s="110"/>
    </row>
    <row r="474" customFormat="false" ht="12.75" hidden="false" customHeight="false" outlineLevel="0" collapsed="false">
      <c r="D474" s="110"/>
    </row>
    <row r="475" customFormat="false" ht="12.75" hidden="false" customHeight="false" outlineLevel="0" collapsed="false">
      <c r="D475" s="110"/>
    </row>
    <row r="476" customFormat="false" ht="12.75" hidden="false" customHeight="false" outlineLevel="0" collapsed="false">
      <c r="D476" s="110"/>
    </row>
    <row r="477" customFormat="false" ht="12.75" hidden="false" customHeight="false" outlineLevel="0" collapsed="false">
      <c r="D477" s="110"/>
    </row>
    <row r="478" customFormat="false" ht="12.75" hidden="false" customHeight="false" outlineLevel="0" collapsed="false">
      <c r="D478" s="110"/>
    </row>
    <row r="479" customFormat="false" ht="12.75" hidden="false" customHeight="false" outlineLevel="0" collapsed="false">
      <c r="D479" s="110"/>
    </row>
    <row r="480" customFormat="false" ht="12.75" hidden="false" customHeight="false" outlineLevel="0" collapsed="false">
      <c r="D480" s="110"/>
    </row>
    <row r="481" customFormat="false" ht="12.75" hidden="false" customHeight="false" outlineLevel="0" collapsed="false">
      <c r="D481" s="110"/>
    </row>
    <row r="482" customFormat="false" ht="12.75" hidden="false" customHeight="false" outlineLevel="0" collapsed="false">
      <c r="D482" s="110"/>
    </row>
    <row r="483" customFormat="false" ht="12.75" hidden="false" customHeight="false" outlineLevel="0" collapsed="false">
      <c r="D483" s="110"/>
    </row>
    <row r="484" customFormat="false" ht="12.75" hidden="false" customHeight="false" outlineLevel="0" collapsed="false">
      <c r="D484" s="110"/>
    </row>
    <row r="485" customFormat="false" ht="12.75" hidden="false" customHeight="false" outlineLevel="0" collapsed="false">
      <c r="D485" s="110"/>
    </row>
    <row r="486" customFormat="false" ht="12.75" hidden="false" customHeight="false" outlineLevel="0" collapsed="false">
      <c r="D486" s="110"/>
    </row>
    <row r="487" customFormat="false" ht="12.75" hidden="false" customHeight="false" outlineLevel="0" collapsed="false">
      <c r="D487" s="110"/>
    </row>
    <row r="488" customFormat="false" ht="12.75" hidden="false" customHeight="false" outlineLevel="0" collapsed="false">
      <c r="D488" s="110"/>
    </row>
    <row r="489" customFormat="false" ht="12.75" hidden="false" customHeight="false" outlineLevel="0" collapsed="false">
      <c r="D489" s="110"/>
    </row>
    <row r="490" customFormat="false" ht="12.75" hidden="false" customHeight="false" outlineLevel="0" collapsed="false">
      <c r="D490" s="110"/>
    </row>
    <row r="491" customFormat="false" ht="12.75" hidden="false" customHeight="false" outlineLevel="0" collapsed="false">
      <c r="D491" s="110"/>
    </row>
    <row r="492" customFormat="false" ht="12.75" hidden="false" customHeight="false" outlineLevel="0" collapsed="false">
      <c r="D492" s="110"/>
    </row>
    <row r="493" customFormat="false" ht="12.75" hidden="false" customHeight="false" outlineLevel="0" collapsed="false">
      <c r="D493" s="110"/>
    </row>
    <row r="494" customFormat="false" ht="12.75" hidden="false" customHeight="false" outlineLevel="0" collapsed="false">
      <c r="D494" s="110"/>
    </row>
    <row r="495" customFormat="false" ht="12.75" hidden="false" customHeight="false" outlineLevel="0" collapsed="false">
      <c r="D495" s="110"/>
    </row>
    <row r="496" customFormat="false" ht="12.75" hidden="false" customHeight="false" outlineLevel="0" collapsed="false">
      <c r="D496" s="110"/>
    </row>
    <row r="497" customFormat="false" ht="12.75" hidden="false" customHeight="false" outlineLevel="0" collapsed="false">
      <c r="D497" s="110"/>
    </row>
    <row r="498" customFormat="false" ht="12.75" hidden="false" customHeight="false" outlineLevel="0" collapsed="false">
      <c r="D498" s="110"/>
    </row>
    <row r="499" customFormat="false" ht="12.75" hidden="false" customHeight="false" outlineLevel="0" collapsed="false">
      <c r="D499" s="110"/>
    </row>
    <row r="500" customFormat="false" ht="12.75" hidden="false" customHeight="false" outlineLevel="0" collapsed="false">
      <c r="D500" s="110"/>
    </row>
    <row r="501" customFormat="false" ht="12.75" hidden="false" customHeight="false" outlineLevel="0" collapsed="false">
      <c r="D501" s="110"/>
    </row>
    <row r="502" customFormat="false" ht="12.75" hidden="false" customHeight="false" outlineLevel="0" collapsed="false">
      <c r="D502" s="110"/>
    </row>
    <row r="503" customFormat="false" ht="12.75" hidden="false" customHeight="false" outlineLevel="0" collapsed="false">
      <c r="D503" s="110"/>
    </row>
    <row r="504" customFormat="false" ht="12.75" hidden="false" customHeight="false" outlineLevel="0" collapsed="false">
      <c r="D504" s="110"/>
    </row>
    <row r="505" customFormat="false" ht="12.75" hidden="false" customHeight="false" outlineLevel="0" collapsed="false">
      <c r="D505" s="110"/>
    </row>
    <row r="506" customFormat="false" ht="12.75" hidden="false" customHeight="false" outlineLevel="0" collapsed="false">
      <c r="D506" s="110"/>
    </row>
    <row r="507" customFormat="false" ht="12.75" hidden="false" customHeight="false" outlineLevel="0" collapsed="false">
      <c r="D507" s="110"/>
    </row>
    <row r="508" customFormat="false" ht="12.75" hidden="false" customHeight="false" outlineLevel="0" collapsed="false">
      <c r="D508" s="110"/>
    </row>
    <row r="509" customFormat="false" ht="12.75" hidden="false" customHeight="false" outlineLevel="0" collapsed="false">
      <c r="D509" s="110"/>
    </row>
    <row r="510" customFormat="false" ht="12.75" hidden="false" customHeight="false" outlineLevel="0" collapsed="false">
      <c r="D510" s="110"/>
    </row>
    <row r="511" customFormat="false" ht="12.75" hidden="false" customHeight="false" outlineLevel="0" collapsed="false">
      <c r="D511" s="110"/>
    </row>
    <row r="512" customFormat="false" ht="12.75" hidden="false" customHeight="false" outlineLevel="0" collapsed="false">
      <c r="D512" s="110"/>
    </row>
    <row r="513" customFormat="false" ht="12.75" hidden="false" customHeight="false" outlineLevel="0" collapsed="false">
      <c r="D513" s="110"/>
    </row>
    <row r="514" customFormat="false" ht="12.75" hidden="false" customHeight="false" outlineLevel="0" collapsed="false">
      <c r="D514" s="110"/>
    </row>
    <row r="515" customFormat="false" ht="12.75" hidden="false" customHeight="false" outlineLevel="0" collapsed="false">
      <c r="D515" s="110"/>
    </row>
    <row r="516" customFormat="false" ht="12.75" hidden="false" customHeight="false" outlineLevel="0" collapsed="false">
      <c r="D516" s="110"/>
    </row>
    <row r="517" customFormat="false" ht="12.75" hidden="false" customHeight="false" outlineLevel="0" collapsed="false">
      <c r="D517" s="110"/>
    </row>
    <row r="518" customFormat="false" ht="12.75" hidden="false" customHeight="false" outlineLevel="0" collapsed="false">
      <c r="D518" s="110"/>
    </row>
    <row r="519" customFormat="false" ht="12.75" hidden="false" customHeight="false" outlineLevel="0" collapsed="false">
      <c r="D519" s="110"/>
    </row>
    <row r="520" customFormat="false" ht="12.75" hidden="false" customHeight="false" outlineLevel="0" collapsed="false">
      <c r="D520" s="110"/>
    </row>
    <row r="521" customFormat="false" ht="12.75" hidden="false" customHeight="false" outlineLevel="0" collapsed="false">
      <c r="D521" s="110"/>
    </row>
    <row r="522" customFormat="false" ht="12.75" hidden="false" customHeight="false" outlineLevel="0" collapsed="false">
      <c r="D522" s="110"/>
    </row>
    <row r="523" customFormat="false" ht="12.75" hidden="false" customHeight="false" outlineLevel="0" collapsed="false">
      <c r="D523" s="110"/>
    </row>
    <row r="524" customFormat="false" ht="12.75" hidden="false" customHeight="false" outlineLevel="0" collapsed="false">
      <c r="D524" s="110"/>
    </row>
    <row r="525" customFormat="false" ht="12.75" hidden="false" customHeight="false" outlineLevel="0" collapsed="false">
      <c r="D525" s="110"/>
    </row>
    <row r="526" customFormat="false" ht="12.75" hidden="false" customHeight="false" outlineLevel="0" collapsed="false">
      <c r="D526" s="110"/>
    </row>
    <row r="527" customFormat="false" ht="12.75" hidden="false" customHeight="false" outlineLevel="0" collapsed="false">
      <c r="D527" s="110"/>
    </row>
    <row r="528" customFormat="false" ht="12.75" hidden="false" customHeight="false" outlineLevel="0" collapsed="false">
      <c r="D528" s="110"/>
    </row>
    <row r="529" customFormat="false" ht="12.75" hidden="false" customHeight="false" outlineLevel="0" collapsed="false">
      <c r="D529" s="110"/>
    </row>
    <row r="530" customFormat="false" ht="12.75" hidden="false" customHeight="false" outlineLevel="0" collapsed="false">
      <c r="D530" s="110"/>
    </row>
    <row r="531" customFormat="false" ht="12.75" hidden="false" customHeight="false" outlineLevel="0" collapsed="false">
      <c r="D531" s="110"/>
    </row>
    <row r="532" customFormat="false" ht="12.75" hidden="false" customHeight="false" outlineLevel="0" collapsed="false">
      <c r="D532" s="110"/>
    </row>
    <row r="533" customFormat="false" ht="12.75" hidden="false" customHeight="false" outlineLevel="0" collapsed="false">
      <c r="D533" s="110"/>
    </row>
    <row r="534" customFormat="false" ht="12.75" hidden="false" customHeight="false" outlineLevel="0" collapsed="false">
      <c r="D534" s="110"/>
    </row>
    <row r="535" customFormat="false" ht="12.75" hidden="false" customHeight="false" outlineLevel="0" collapsed="false">
      <c r="D535" s="110"/>
    </row>
    <row r="536" customFormat="false" ht="12.75" hidden="false" customHeight="false" outlineLevel="0" collapsed="false">
      <c r="D536" s="110"/>
    </row>
    <row r="537" customFormat="false" ht="12.75" hidden="false" customHeight="false" outlineLevel="0" collapsed="false">
      <c r="D537" s="110"/>
    </row>
    <row r="538" customFormat="false" ht="12.75" hidden="false" customHeight="false" outlineLevel="0" collapsed="false">
      <c r="D538" s="110"/>
    </row>
    <row r="539" customFormat="false" ht="12.75" hidden="false" customHeight="false" outlineLevel="0" collapsed="false">
      <c r="D539" s="110"/>
    </row>
    <row r="540" customFormat="false" ht="12.75" hidden="false" customHeight="false" outlineLevel="0" collapsed="false">
      <c r="D540" s="110"/>
    </row>
    <row r="541" customFormat="false" ht="12.75" hidden="false" customHeight="false" outlineLevel="0" collapsed="false">
      <c r="D541" s="110"/>
    </row>
    <row r="542" customFormat="false" ht="12.75" hidden="false" customHeight="false" outlineLevel="0" collapsed="false">
      <c r="D542" s="110"/>
    </row>
    <row r="543" customFormat="false" ht="12.75" hidden="false" customHeight="false" outlineLevel="0" collapsed="false">
      <c r="D543" s="110"/>
    </row>
    <row r="544" customFormat="false" ht="12.75" hidden="false" customHeight="false" outlineLevel="0" collapsed="false">
      <c r="D544" s="110"/>
    </row>
    <row r="545" customFormat="false" ht="12.75" hidden="false" customHeight="false" outlineLevel="0" collapsed="false">
      <c r="D545" s="110"/>
    </row>
    <row r="546" customFormat="false" ht="12.75" hidden="false" customHeight="false" outlineLevel="0" collapsed="false">
      <c r="D546" s="110"/>
    </row>
    <row r="547" customFormat="false" ht="12.75" hidden="false" customHeight="false" outlineLevel="0" collapsed="false">
      <c r="D547" s="110"/>
    </row>
    <row r="548" customFormat="false" ht="12.75" hidden="false" customHeight="false" outlineLevel="0" collapsed="false">
      <c r="D548" s="110"/>
    </row>
    <row r="549" customFormat="false" ht="12.75" hidden="false" customHeight="false" outlineLevel="0" collapsed="false">
      <c r="D549" s="110"/>
    </row>
    <row r="550" customFormat="false" ht="12.75" hidden="false" customHeight="false" outlineLevel="0" collapsed="false">
      <c r="D550" s="110"/>
    </row>
    <row r="551" customFormat="false" ht="12.75" hidden="false" customHeight="false" outlineLevel="0" collapsed="false">
      <c r="D551" s="110"/>
    </row>
    <row r="552" customFormat="false" ht="12.75" hidden="false" customHeight="false" outlineLevel="0" collapsed="false">
      <c r="D552" s="110"/>
    </row>
    <row r="553" customFormat="false" ht="12.75" hidden="false" customHeight="false" outlineLevel="0" collapsed="false">
      <c r="D553" s="110"/>
    </row>
    <row r="554" customFormat="false" ht="12.75" hidden="false" customHeight="false" outlineLevel="0" collapsed="false">
      <c r="D554" s="110"/>
    </row>
    <row r="555" customFormat="false" ht="12.75" hidden="false" customHeight="false" outlineLevel="0" collapsed="false">
      <c r="D555" s="110"/>
    </row>
    <row r="556" customFormat="false" ht="12.75" hidden="false" customHeight="false" outlineLevel="0" collapsed="false">
      <c r="D556" s="110"/>
    </row>
    <row r="557" customFormat="false" ht="12.75" hidden="false" customHeight="false" outlineLevel="0" collapsed="false">
      <c r="D557" s="110"/>
    </row>
    <row r="558" customFormat="false" ht="12.75" hidden="false" customHeight="false" outlineLevel="0" collapsed="false">
      <c r="D558" s="110"/>
    </row>
    <row r="559" customFormat="false" ht="12.75" hidden="false" customHeight="false" outlineLevel="0" collapsed="false">
      <c r="D559" s="110"/>
    </row>
    <row r="560" customFormat="false" ht="12.75" hidden="false" customHeight="false" outlineLevel="0" collapsed="false">
      <c r="D560" s="110"/>
    </row>
    <row r="561" customFormat="false" ht="12.75" hidden="false" customHeight="false" outlineLevel="0" collapsed="false">
      <c r="D561" s="110"/>
    </row>
    <row r="562" customFormat="false" ht="12.75" hidden="false" customHeight="false" outlineLevel="0" collapsed="false">
      <c r="D562" s="110"/>
    </row>
    <row r="563" customFormat="false" ht="12.75" hidden="false" customHeight="false" outlineLevel="0" collapsed="false">
      <c r="D563" s="110"/>
    </row>
    <row r="564" customFormat="false" ht="12.75" hidden="false" customHeight="false" outlineLevel="0" collapsed="false">
      <c r="D564" s="110"/>
    </row>
    <row r="565" customFormat="false" ht="12.75" hidden="false" customHeight="false" outlineLevel="0" collapsed="false">
      <c r="D565" s="110"/>
    </row>
    <row r="566" customFormat="false" ht="12.75" hidden="false" customHeight="false" outlineLevel="0" collapsed="false">
      <c r="D566" s="110"/>
    </row>
    <row r="567" customFormat="false" ht="12.75" hidden="false" customHeight="false" outlineLevel="0" collapsed="false">
      <c r="D567" s="110"/>
    </row>
    <row r="568" customFormat="false" ht="12.75" hidden="false" customHeight="false" outlineLevel="0" collapsed="false">
      <c r="D568" s="110"/>
    </row>
    <row r="569" customFormat="false" ht="12.75" hidden="false" customHeight="false" outlineLevel="0" collapsed="false">
      <c r="D569" s="110"/>
    </row>
    <row r="570" customFormat="false" ht="12.75" hidden="false" customHeight="false" outlineLevel="0" collapsed="false">
      <c r="D570" s="110"/>
    </row>
    <row r="571" customFormat="false" ht="12.75" hidden="false" customHeight="false" outlineLevel="0" collapsed="false">
      <c r="D571" s="110"/>
    </row>
    <row r="572" customFormat="false" ht="12.75" hidden="false" customHeight="false" outlineLevel="0" collapsed="false">
      <c r="D572" s="110"/>
    </row>
    <row r="573" customFormat="false" ht="12.75" hidden="false" customHeight="false" outlineLevel="0" collapsed="false">
      <c r="D573" s="110"/>
    </row>
    <row r="574" customFormat="false" ht="12.75" hidden="false" customHeight="false" outlineLevel="0" collapsed="false">
      <c r="D574" s="110"/>
    </row>
    <row r="575" customFormat="false" ht="12.75" hidden="false" customHeight="false" outlineLevel="0" collapsed="false">
      <c r="D575" s="110"/>
    </row>
    <row r="576" customFormat="false" ht="12.75" hidden="false" customHeight="false" outlineLevel="0" collapsed="false">
      <c r="D576" s="110"/>
    </row>
    <row r="577" customFormat="false" ht="12.75" hidden="false" customHeight="false" outlineLevel="0" collapsed="false">
      <c r="D577" s="110"/>
    </row>
    <row r="578" customFormat="false" ht="12.75" hidden="false" customHeight="false" outlineLevel="0" collapsed="false">
      <c r="D578" s="110"/>
    </row>
    <row r="579" customFormat="false" ht="12.75" hidden="false" customHeight="false" outlineLevel="0" collapsed="false">
      <c r="D579" s="110"/>
    </row>
    <row r="580" customFormat="false" ht="12.75" hidden="false" customHeight="false" outlineLevel="0" collapsed="false">
      <c r="D580" s="110"/>
    </row>
    <row r="581" customFormat="false" ht="12.75" hidden="false" customHeight="false" outlineLevel="0" collapsed="false">
      <c r="D581" s="110"/>
    </row>
    <row r="582" customFormat="false" ht="12.75" hidden="false" customHeight="false" outlineLevel="0" collapsed="false">
      <c r="D582" s="110"/>
    </row>
    <row r="583" customFormat="false" ht="12.75" hidden="false" customHeight="false" outlineLevel="0" collapsed="false">
      <c r="D583" s="110"/>
    </row>
    <row r="584" customFormat="false" ht="12.75" hidden="false" customHeight="false" outlineLevel="0" collapsed="false">
      <c r="D584" s="110"/>
    </row>
    <row r="585" customFormat="false" ht="12.75" hidden="false" customHeight="false" outlineLevel="0" collapsed="false">
      <c r="D585" s="110"/>
    </row>
    <row r="586" customFormat="false" ht="12.75" hidden="false" customHeight="false" outlineLevel="0" collapsed="false">
      <c r="D586" s="110"/>
    </row>
    <row r="587" customFormat="false" ht="12.75" hidden="false" customHeight="false" outlineLevel="0" collapsed="false">
      <c r="D587" s="110"/>
    </row>
    <row r="588" customFormat="false" ht="12.75" hidden="false" customHeight="false" outlineLevel="0" collapsed="false">
      <c r="D588" s="110"/>
    </row>
    <row r="589" customFormat="false" ht="12.75" hidden="false" customHeight="false" outlineLevel="0" collapsed="false">
      <c r="D589" s="110"/>
    </row>
    <row r="590" customFormat="false" ht="12.75" hidden="false" customHeight="false" outlineLevel="0" collapsed="false">
      <c r="D590" s="110"/>
    </row>
    <row r="591" customFormat="false" ht="12.75" hidden="false" customHeight="false" outlineLevel="0" collapsed="false">
      <c r="D591" s="110"/>
    </row>
    <row r="592" customFormat="false" ht="12.75" hidden="false" customHeight="false" outlineLevel="0" collapsed="false">
      <c r="D592" s="110"/>
    </row>
    <row r="593" customFormat="false" ht="12.75" hidden="false" customHeight="false" outlineLevel="0" collapsed="false">
      <c r="D593" s="110"/>
    </row>
    <row r="594" customFormat="false" ht="12.75" hidden="false" customHeight="false" outlineLevel="0" collapsed="false">
      <c r="D594" s="110"/>
    </row>
    <row r="595" customFormat="false" ht="12.75" hidden="false" customHeight="false" outlineLevel="0" collapsed="false">
      <c r="D595" s="110"/>
    </row>
    <row r="596" customFormat="false" ht="12.75" hidden="false" customHeight="false" outlineLevel="0" collapsed="false">
      <c r="D596" s="110"/>
    </row>
    <row r="597" customFormat="false" ht="12.75" hidden="false" customHeight="false" outlineLevel="0" collapsed="false">
      <c r="D597" s="110"/>
    </row>
    <row r="598" customFormat="false" ht="12.75" hidden="false" customHeight="false" outlineLevel="0" collapsed="false">
      <c r="D598" s="110"/>
    </row>
    <row r="599" customFormat="false" ht="12.75" hidden="false" customHeight="false" outlineLevel="0" collapsed="false">
      <c r="D599" s="110"/>
    </row>
    <row r="600" customFormat="false" ht="12.75" hidden="false" customHeight="false" outlineLevel="0" collapsed="false">
      <c r="D600" s="110"/>
    </row>
    <row r="601" customFormat="false" ht="12.75" hidden="false" customHeight="false" outlineLevel="0" collapsed="false">
      <c r="D601" s="110"/>
    </row>
    <row r="602" customFormat="false" ht="12.75" hidden="false" customHeight="false" outlineLevel="0" collapsed="false">
      <c r="D602" s="110"/>
    </row>
    <row r="603" customFormat="false" ht="12.75" hidden="false" customHeight="false" outlineLevel="0" collapsed="false">
      <c r="D603" s="110"/>
    </row>
    <row r="604" customFormat="false" ht="12.75" hidden="false" customHeight="false" outlineLevel="0" collapsed="false">
      <c r="D604" s="110"/>
    </row>
    <row r="605" customFormat="false" ht="12.75" hidden="false" customHeight="false" outlineLevel="0" collapsed="false">
      <c r="D605" s="110"/>
    </row>
    <row r="606" customFormat="false" ht="12.75" hidden="false" customHeight="false" outlineLevel="0" collapsed="false">
      <c r="D606" s="110"/>
    </row>
    <row r="607" customFormat="false" ht="12.75" hidden="false" customHeight="false" outlineLevel="0" collapsed="false">
      <c r="D607" s="110"/>
    </row>
    <row r="608" customFormat="false" ht="12.75" hidden="false" customHeight="false" outlineLevel="0" collapsed="false">
      <c r="D608" s="110"/>
    </row>
    <row r="609" customFormat="false" ht="12.75" hidden="false" customHeight="false" outlineLevel="0" collapsed="false">
      <c r="D609" s="110"/>
    </row>
    <row r="610" customFormat="false" ht="12.75" hidden="false" customHeight="false" outlineLevel="0" collapsed="false">
      <c r="D610" s="110"/>
    </row>
    <row r="611" customFormat="false" ht="12.75" hidden="false" customHeight="false" outlineLevel="0" collapsed="false">
      <c r="D611" s="110"/>
    </row>
    <row r="612" customFormat="false" ht="12.75" hidden="false" customHeight="false" outlineLevel="0" collapsed="false">
      <c r="D612" s="110"/>
    </row>
    <row r="613" customFormat="false" ht="12.75" hidden="false" customHeight="false" outlineLevel="0" collapsed="false">
      <c r="D613" s="110"/>
    </row>
    <row r="614" customFormat="false" ht="12.75" hidden="false" customHeight="false" outlineLevel="0" collapsed="false">
      <c r="D614" s="110"/>
    </row>
    <row r="615" customFormat="false" ht="12.75" hidden="false" customHeight="false" outlineLevel="0" collapsed="false">
      <c r="D615" s="110"/>
    </row>
    <row r="616" customFormat="false" ht="12.75" hidden="false" customHeight="false" outlineLevel="0" collapsed="false">
      <c r="D616" s="110"/>
    </row>
    <row r="617" customFormat="false" ht="12.75" hidden="false" customHeight="false" outlineLevel="0" collapsed="false">
      <c r="D617" s="110"/>
    </row>
    <row r="618" customFormat="false" ht="12.75" hidden="false" customHeight="false" outlineLevel="0" collapsed="false">
      <c r="D618" s="110"/>
    </row>
    <row r="619" customFormat="false" ht="12.75" hidden="false" customHeight="false" outlineLevel="0" collapsed="false">
      <c r="D619" s="110"/>
    </row>
    <row r="620" customFormat="false" ht="12.75" hidden="false" customHeight="false" outlineLevel="0" collapsed="false">
      <c r="D620" s="110"/>
    </row>
    <row r="621" customFormat="false" ht="12.75" hidden="false" customHeight="false" outlineLevel="0" collapsed="false">
      <c r="D621" s="110"/>
    </row>
    <row r="622" customFormat="false" ht="12.75" hidden="false" customHeight="false" outlineLevel="0" collapsed="false">
      <c r="D622" s="110"/>
    </row>
    <row r="623" customFormat="false" ht="12.75" hidden="false" customHeight="false" outlineLevel="0" collapsed="false">
      <c r="D623" s="110"/>
    </row>
    <row r="624" customFormat="false" ht="12.75" hidden="false" customHeight="false" outlineLevel="0" collapsed="false">
      <c r="D624" s="110"/>
    </row>
    <row r="625" customFormat="false" ht="12.75" hidden="false" customHeight="false" outlineLevel="0" collapsed="false">
      <c r="D625" s="110"/>
    </row>
    <row r="626" customFormat="false" ht="12.75" hidden="false" customHeight="false" outlineLevel="0" collapsed="false">
      <c r="D626" s="110"/>
    </row>
    <row r="627" customFormat="false" ht="12.75" hidden="false" customHeight="false" outlineLevel="0" collapsed="false">
      <c r="D627" s="110"/>
    </row>
    <row r="628" customFormat="false" ht="12.75" hidden="false" customHeight="false" outlineLevel="0" collapsed="false">
      <c r="D628" s="110"/>
    </row>
    <row r="629" customFormat="false" ht="12.75" hidden="false" customHeight="false" outlineLevel="0" collapsed="false">
      <c r="D629" s="110"/>
    </row>
    <row r="630" customFormat="false" ht="12.75" hidden="false" customHeight="false" outlineLevel="0" collapsed="false">
      <c r="D630" s="110"/>
    </row>
    <row r="631" customFormat="false" ht="12.75" hidden="false" customHeight="false" outlineLevel="0" collapsed="false">
      <c r="D631" s="110"/>
    </row>
    <row r="632" customFormat="false" ht="12.75" hidden="false" customHeight="false" outlineLevel="0" collapsed="false">
      <c r="D632" s="110"/>
    </row>
    <row r="633" customFormat="false" ht="12.75" hidden="false" customHeight="false" outlineLevel="0" collapsed="false">
      <c r="D633" s="110"/>
    </row>
    <row r="634" customFormat="false" ht="12.75" hidden="false" customHeight="false" outlineLevel="0" collapsed="false">
      <c r="D634" s="110"/>
    </row>
    <row r="635" customFormat="false" ht="12.75" hidden="false" customHeight="false" outlineLevel="0" collapsed="false">
      <c r="D635" s="110"/>
    </row>
    <row r="636" customFormat="false" ht="12.75" hidden="false" customHeight="false" outlineLevel="0" collapsed="false">
      <c r="D636" s="110"/>
    </row>
    <row r="637" customFormat="false" ht="12.75" hidden="false" customHeight="false" outlineLevel="0" collapsed="false">
      <c r="D637" s="110"/>
    </row>
    <row r="638" customFormat="false" ht="12.75" hidden="false" customHeight="false" outlineLevel="0" collapsed="false">
      <c r="D638" s="110"/>
    </row>
    <row r="639" customFormat="false" ht="12.75" hidden="false" customHeight="false" outlineLevel="0" collapsed="false">
      <c r="D639" s="110"/>
    </row>
    <row r="640" customFormat="false" ht="12.75" hidden="false" customHeight="false" outlineLevel="0" collapsed="false">
      <c r="D640" s="110"/>
    </row>
    <row r="641" customFormat="false" ht="12.75" hidden="false" customHeight="false" outlineLevel="0" collapsed="false">
      <c r="D641" s="110"/>
    </row>
    <row r="642" customFormat="false" ht="12.75" hidden="false" customHeight="false" outlineLevel="0" collapsed="false">
      <c r="D642" s="110"/>
    </row>
    <row r="643" customFormat="false" ht="12.75" hidden="false" customHeight="false" outlineLevel="0" collapsed="false">
      <c r="D643" s="110"/>
    </row>
    <row r="644" customFormat="false" ht="12.75" hidden="false" customHeight="false" outlineLevel="0" collapsed="false">
      <c r="D644" s="110"/>
    </row>
    <row r="645" customFormat="false" ht="12.75" hidden="false" customHeight="false" outlineLevel="0" collapsed="false">
      <c r="D645" s="110"/>
    </row>
    <row r="646" customFormat="false" ht="12.75" hidden="false" customHeight="false" outlineLevel="0" collapsed="false">
      <c r="D646" s="110"/>
    </row>
    <row r="647" customFormat="false" ht="12.75" hidden="false" customHeight="false" outlineLevel="0" collapsed="false">
      <c r="D647" s="110"/>
    </row>
    <row r="648" customFormat="false" ht="12.75" hidden="false" customHeight="false" outlineLevel="0" collapsed="false">
      <c r="D648" s="110"/>
    </row>
    <row r="649" customFormat="false" ht="12.75" hidden="false" customHeight="false" outlineLevel="0" collapsed="false">
      <c r="D649" s="110"/>
    </row>
    <row r="650" customFormat="false" ht="12.75" hidden="false" customHeight="false" outlineLevel="0" collapsed="false">
      <c r="D650" s="110"/>
    </row>
    <row r="651" customFormat="false" ht="12.75" hidden="false" customHeight="false" outlineLevel="0" collapsed="false">
      <c r="D651" s="110"/>
    </row>
    <row r="652" customFormat="false" ht="12.75" hidden="false" customHeight="false" outlineLevel="0" collapsed="false">
      <c r="D652" s="110"/>
    </row>
    <row r="653" customFormat="false" ht="12.75" hidden="false" customHeight="false" outlineLevel="0" collapsed="false">
      <c r="D653" s="110"/>
    </row>
    <row r="654" customFormat="false" ht="12.75" hidden="false" customHeight="false" outlineLevel="0" collapsed="false">
      <c r="D654" s="110"/>
    </row>
    <row r="655" customFormat="false" ht="12.75" hidden="false" customHeight="false" outlineLevel="0" collapsed="false">
      <c r="D655" s="110"/>
    </row>
    <row r="656" customFormat="false" ht="12.75" hidden="false" customHeight="false" outlineLevel="0" collapsed="false">
      <c r="D656" s="110"/>
    </row>
    <row r="657" customFormat="false" ht="12.75" hidden="false" customHeight="false" outlineLevel="0" collapsed="false">
      <c r="D657" s="110"/>
    </row>
    <row r="658" customFormat="false" ht="12.75" hidden="false" customHeight="false" outlineLevel="0" collapsed="false">
      <c r="D658" s="110"/>
    </row>
    <row r="659" customFormat="false" ht="12.75" hidden="false" customHeight="false" outlineLevel="0" collapsed="false">
      <c r="D659" s="110"/>
    </row>
    <row r="660" customFormat="false" ht="12.75" hidden="false" customHeight="false" outlineLevel="0" collapsed="false">
      <c r="D660" s="110"/>
    </row>
    <row r="661" customFormat="false" ht="12.75" hidden="false" customHeight="false" outlineLevel="0" collapsed="false">
      <c r="D661" s="110"/>
    </row>
    <row r="662" customFormat="false" ht="12.75" hidden="false" customHeight="false" outlineLevel="0" collapsed="false">
      <c r="D662" s="110"/>
    </row>
    <row r="663" customFormat="false" ht="12.75" hidden="false" customHeight="false" outlineLevel="0" collapsed="false">
      <c r="D663" s="110"/>
    </row>
    <row r="664" customFormat="false" ht="12.75" hidden="false" customHeight="false" outlineLevel="0" collapsed="false">
      <c r="D664" s="110"/>
    </row>
    <row r="665" customFormat="false" ht="12.75" hidden="false" customHeight="false" outlineLevel="0" collapsed="false">
      <c r="D665" s="110"/>
    </row>
    <row r="666" customFormat="false" ht="12.75" hidden="false" customHeight="false" outlineLevel="0" collapsed="false">
      <c r="D666" s="110"/>
    </row>
    <row r="667" customFormat="false" ht="12.75" hidden="false" customHeight="false" outlineLevel="0" collapsed="false">
      <c r="D667" s="110"/>
    </row>
    <row r="668" customFormat="false" ht="12.75" hidden="false" customHeight="false" outlineLevel="0" collapsed="false">
      <c r="D668" s="110"/>
    </row>
    <row r="669" customFormat="false" ht="12.75" hidden="false" customHeight="false" outlineLevel="0" collapsed="false">
      <c r="D669" s="110"/>
    </row>
    <row r="670" customFormat="false" ht="12.75" hidden="false" customHeight="false" outlineLevel="0" collapsed="false">
      <c r="D670" s="110"/>
    </row>
    <row r="671" customFormat="false" ht="12.75" hidden="false" customHeight="false" outlineLevel="0" collapsed="false">
      <c r="D671" s="110"/>
    </row>
    <row r="672" customFormat="false" ht="12.75" hidden="false" customHeight="false" outlineLevel="0" collapsed="false">
      <c r="D672" s="110"/>
    </row>
    <row r="673" customFormat="false" ht="12.75" hidden="false" customHeight="false" outlineLevel="0" collapsed="false">
      <c r="D673" s="110"/>
    </row>
    <row r="674" customFormat="false" ht="12.75" hidden="false" customHeight="false" outlineLevel="0" collapsed="false">
      <c r="D674" s="110"/>
    </row>
    <row r="675" customFormat="false" ht="12.75" hidden="false" customHeight="false" outlineLevel="0" collapsed="false">
      <c r="D675" s="110"/>
    </row>
    <row r="676" customFormat="false" ht="12.75" hidden="false" customHeight="false" outlineLevel="0" collapsed="false">
      <c r="D676" s="110"/>
    </row>
    <row r="677" customFormat="false" ht="12.75" hidden="false" customHeight="false" outlineLevel="0" collapsed="false">
      <c r="D677" s="110"/>
    </row>
    <row r="678" customFormat="false" ht="12.75" hidden="false" customHeight="false" outlineLevel="0" collapsed="false">
      <c r="D678" s="110"/>
    </row>
    <row r="679" customFormat="false" ht="12.75" hidden="false" customHeight="false" outlineLevel="0" collapsed="false">
      <c r="D679" s="110"/>
    </row>
    <row r="680" customFormat="false" ht="12.75" hidden="false" customHeight="false" outlineLevel="0" collapsed="false">
      <c r="D680" s="110"/>
    </row>
    <row r="681" customFormat="false" ht="12.75" hidden="false" customHeight="false" outlineLevel="0" collapsed="false">
      <c r="D681" s="110"/>
    </row>
    <row r="682" customFormat="false" ht="12.75" hidden="false" customHeight="false" outlineLevel="0" collapsed="false">
      <c r="D682" s="110"/>
    </row>
    <row r="683" customFormat="false" ht="12.75" hidden="false" customHeight="false" outlineLevel="0" collapsed="false">
      <c r="D683" s="110"/>
    </row>
    <row r="684" customFormat="false" ht="12.75" hidden="false" customHeight="false" outlineLevel="0" collapsed="false">
      <c r="D684" s="110"/>
    </row>
    <row r="685" customFormat="false" ht="12.75" hidden="false" customHeight="false" outlineLevel="0" collapsed="false">
      <c r="D685" s="110"/>
    </row>
    <row r="686" customFormat="false" ht="12.75" hidden="false" customHeight="false" outlineLevel="0" collapsed="false">
      <c r="D686" s="110"/>
    </row>
    <row r="687" customFormat="false" ht="12.75" hidden="false" customHeight="false" outlineLevel="0" collapsed="false">
      <c r="D687" s="110"/>
    </row>
    <row r="688" customFormat="false" ht="12.75" hidden="false" customHeight="false" outlineLevel="0" collapsed="false">
      <c r="D688" s="110"/>
    </row>
    <row r="689" customFormat="false" ht="12.75" hidden="false" customHeight="false" outlineLevel="0" collapsed="false">
      <c r="D689" s="110"/>
    </row>
    <row r="690" customFormat="false" ht="12.75" hidden="false" customHeight="false" outlineLevel="0" collapsed="false">
      <c r="D690" s="110"/>
    </row>
    <row r="691" customFormat="false" ht="12.75" hidden="false" customHeight="false" outlineLevel="0" collapsed="false">
      <c r="D691" s="110"/>
    </row>
    <row r="692" customFormat="false" ht="12.75" hidden="false" customHeight="false" outlineLevel="0" collapsed="false">
      <c r="D692" s="110"/>
    </row>
    <row r="693" customFormat="false" ht="12.75" hidden="false" customHeight="false" outlineLevel="0" collapsed="false">
      <c r="D693" s="110"/>
    </row>
    <row r="694" customFormat="false" ht="12.75" hidden="false" customHeight="false" outlineLevel="0" collapsed="false">
      <c r="D694" s="110"/>
    </row>
    <row r="695" customFormat="false" ht="12.75" hidden="false" customHeight="false" outlineLevel="0" collapsed="false">
      <c r="D695" s="110"/>
    </row>
    <row r="696" customFormat="false" ht="12.75" hidden="false" customHeight="false" outlineLevel="0" collapsed="false">
      <c r="D696" s="110"/>
    </row>
    <row r="697" customFormat="false" ht="12.75" hidden="false" customHeight="false" outlineLevel="0" collapsed="false">
      <c r="D697" s="110"/>
    </row>
    <row r="698" customFormat="false" ht="12.75" hidden="false" customHeight="false" outlineLevel="0" collapsed="false">
      <c r="D698" s="110"/>
    </row>
    <row r="699" customFormat="false" ht="12.75" hidden="false" customHeight="false" outlineLevel="0" collapsed="false">
      <c r="D699" s="110"/>
    </row>
    <row r="700" customFormat="false" ht="12.75" hidden="false" customHeight="false" outlineLevel="0" collapsed="false">
      <c r="D700" s="110"/>
    </row>
    <row r="701" customFormat="false" ht="12.75" hidden="false" customHeight="false" outlineLevel="0" collapsed="false">
      <c r="D701" s="110"/>
    </row>
    <row r="702" customFormat="false" ht="12.75" hidden="false" customHeight="false" outlineLevel="0" collapsed="false">
      <c r="D702" s="110"/>
    </row>
    <row r="703" customFormat="false" ht="12.75" hidden="false" customHeight="false" outlineLevel="0" collapsed="false">
      <c r="D703" s="110"/>
    </row>
    <row r="704" customFormat="false" ht="12.75" hidden="false" customHeight="false" outlineLevel="0" collapsed="false">
      <c r="D704" s="110"/>
    </row>
    <row r="705" customFormat="false" ht="12.75" hidden="false" customHeight="false" outlineLevel="0" collapsed="false">
      <c r="D705" s="110"/>
    </row>
    <row r="706" customFormat="false" ht="12.75" hidden="false" customHeight="false" outlineLevel="0" collapsed="false">
      <c r="D706" s="110"/>
    </row>
    <row r="707" customFormat="false" ht="12.75" hidden="false" customHeight="false" outlineLevel="0" collapsed="false">
      <c r="D707" s="110"/>
    </row>
    <row r="708" customFormat="false" ht="12.75" hidden="false" customHeight="false" outlineLevel="0" collapsed="false">
      <c r="D708" s="110"/>
    </row>
    <row r="709" customFormat="false" ht="12.75" hidden="false" customHeight="false" outlineLevel="0" collapsed="false">
      <c r="D709" s="110"/>
    </row>
    <row r="710" customFormat="false" ht="12.75" hidden="false" customHeight="false" outlineLevel="0" collapsed="false">
      <c r="D710" s="110"/>
    </row>
    <row r="711" customFormat="false" ht="12.75" hidden="false" customHeight="false" outlineLevel="0" collapsed="false">
      <c r="D711" s="110"/>
    </row>
    <row r="712" customFormat="false" ht="12.75" hidden="false" customHeight="false" outlineLevel="0" collapsed="false">
      <c r="D712" s="110"/>
    </row>
    <row r="713" customFormat="false" ht="12.75" hidden="false" customHeight="false" outlineLevel="0" collapsed="false">
      <c r="D713" s="110"/>
    </row>
    <row r="714" customFormat="false" ht="12.75" hidden="false" customHeight="false" outlineLevel="0" collapsed="false">
      <c r="D714" s="110"/>
    </row>
    <row r="715" customFormat="false" ht="12.75" hidden="false" customHeight="false" outlineLevel="0" collapsed="false">
      <c r="D715" s="110"/>
    </row>
    <row r="716" customFormat="false" ht="12.75" hidden="false" customHeight="false" outlineLevel="0" collapsed="false">
      <c r="D716" s="110"/>
    </row>
    <row r="717" customFormat="false" ht="12.75" hidden="false" customHeight="false" outlineLevel="0" collapsed="false">
      <c r="D717" s="110"/>
    </row>
    <row r="718" customFormat="false" ht="12.75" hidden="false" customHeight="false" outlineLevel="0" collapsed="false">
      <c r="D718" s="110"/>
    </row>
    <row r="719" customFormat="false" ht="12.75" hidden="false" customHeight="false" outlineLevel="0" collapsed="false">
      <c r="D719" s="110"/>
    </row>
    <row r="720" customFormat="false" ht="12.75" hidden="false" customHeight="false" outlineLevel="0" collapsed="false">
      <c r="D720" s="110"/>
    </row>
    <row r="721" customFormat="false" ht="12.75" hidden="false" customHeight="false" outlineLevel="0" collapsed="false">
      <c r="D721" s="110"/>
    </row>
    <row r="722" customFormat="false" ht="12.75" hidden="false" customHeight="false" outlineLevel="0" collapsed="false">
      <c r="D722" s="110"/>
    </row>
    <row r="723" customFormat="false" ht="12.75" hidden="false" customHeight="false" outlineLevel="0" collapsed="false">
      <c r="D723" s="110"/>
    </row>
    <row r="724" customFormat="false" ht="12.75" hidden="false" customHeight="false" outlineLevel="0" collapsed="false">
      <c r="D724" s="110"/>
    </row>
    <row r="725" customFormat="false" ht="12.75" hidden="false" customHeight="false" outlineLevel="0" collapsed="false">
      <c r="D725" s="110"/>
    </row>
    <row r="726" customFormat="false" ht="12.75" hidden="false" customHeight="false" outlineLevel="0" collapsed="false">
      <c r="D726" s="110"/>
    </row>
    <row r="727" customFormat="false" ht="12.75" hidden="false" customHeight="false" outlineLevel="0" collapsed="false">
      <c r="D727" s="110"/>
    </row>
    <row r="728" customFormat="false" ht="12.75" hidden="false" customHeight="false" outlineLevel="0" collapsed="false">
      <c r="D728" s="110"/>
    </row>
    <row r="729" customFormat="false" ht="12.75" hidden="false" customHeight="false" outlineLevel="0" collapsed="false">
      <c r="D729" s="110"/>
    </row>
    <row r="730" customFormat="false" ht="12.75" hidden="false" customHeight="false" outlineLevel="0" collapsed="false">
      <c r="D730" s="110"/>
    </row>
    <row r="731" customFormat="false" ht="12.75" hidden="false" customHeight="false" outlineLevel="0" collapsed="false">
      <c r="D731" s="110"/>
    </row>
    <row r="732" customFormat="false" ht="12.75" hidden="false" customHeight="false" outlineLevel="0" collapsed="false">
      <c r="D732" s="110"/>
    </row>
    <row r="733" customFormat="false" ht="12.75" hidden="false" customHeight="false" outlineLevel="0" collapsed="false">
      <c r="D733" s="110"/>
    </row>
    <row r="734" customFormat="false" ht="12.75" hidden="false" customHeight="false" outlineLevel="0" collapsed="false">
      <c r="D734" s="110"/>
    </row>
    <row r="735" customFormat="false" ht="12.75" hidden="false" customHeight="false" outlineLevel="0" collapsed="false">
      <c r="D735" s="110"/>
    </row>
    <row r="736" customFormat="false" ht="12.75" hidden="false" customHeight="false" outlineLevel="0" collapsed="false">
      <c r="D736" s="110"/>
    </row>
    <row r="737" customFormat="false" ht="12.75" hidden="false" customHeight="false" outlineLevel="0" collapsed="false">
      <c r="D737" s="110"/>
    </row>
    <row r="738" customFormat="false" ht="12.75" hidden="false" customHeight="false" outlineLevel="0" collapsed="false">
      <c r="D738" s="110"/>
    </row>
    <row r="739" customFormat="false" ht="12.75" hidden="false" customHeight="false" outlineLevel="0" collapsed="false">
      <c r="D739" s="110"/>
    </row>
    <row r="740" customFormat="false" ht="12.75" hidden="false" customHeight="false" outlineLevel="0" collapsed="false">
      <c r="D740" s="110"/>
    </row>
    <row r="741" customFormat="false" ht="12.75" hidden="false" customHeight="false" outlineLevel="0" collapsed="false">
      <c r="D741" s="110"/>
    </row>
    <row r="742" customFormat="false" ht="12.75" hidden="false" customHeight="false" outlineLevel="0" collapsed="false">
      <c r="D742" s="110"/>
    </row>
    <row r="743" customFormat="false" ht="12.75" hidden="false" customHeight="false" outlineLevel="0" collapsed="false">
      <c r="D743" s="110"/>
    </row>
    <row r="744" customFormat="false" ht="12.75" hidden="false" customHeight="false" outlineLevel="0" collapsed="false">
      <c r="D744" s="110"/>
    </row>
    <row r="745" customFormat="false" ht="12.75" hidden="false" customHeight="false" outlineLevel="0" collapsed="false">
      <c r="D745" s="110"/>
    </row>
    <row r="746" customFormat="false" ht="12.75" hidden="false" customHeight="false" outlineLevel="0" collapsed="false">
      <c r="D746" s="110"/>
    </row>
    <row r="747" customFormat="false" ht="12.75" hidden="false" customHeight="false" outlineLevel="0" collapsed="false">
      <c r="D747" s="110"/>
    </row>
    <row r="748" customFormat="false" ht="12.75" hidden="false" customHeight="false" outlineLevel="0" collapsed="false">
      <c r="D748" s="110"/>
    </row>
    <row r="749" customFormat="false" ht="12.75" hidden="false" customHeight="false" outlineLevel="0" collapsed="false">
      <c r="D749" s="110"/>
    </row>
    <row r="750" customFormat="false" ht="12.75" hidden="false" customHeight="false" outlineLevel="0" collapsed="false">
      <c r="D750" s="110"/>
    </row>
    <row r="751" customFormat="false" ht="12.75" hidden="false" customHeight="false" outlineLevel="0" collapsed="false">
      <c r="D751" s="110"/>
    </row>
    <row r="752" customFormat="false" ht="12.75" hidden="false" customHeight="false" outlineLevel="0" collapsed="false">
      <c r="D752" s="110"/>
    </row>
    <row r="753" customFormat="false" ht="12.75" hidden="false" customHeight="false" outlineLevel="0" collapsed="false">
      <c r="D753" s="110"/>
    </row>
    <row r="754" customFormat="false" ht="12.75" hidden="false" customHeight="false" outlineLevel="0" collapsed="false">
      <c r="D754" s="110"/>
    </row>
    <row r="755" customFormat="false" ht="12.75" hidden="false" customHeight="false" outlineLevel="0" collapsed="false">
      <c r="D755" s="110"/>
    </row>
    <row r="756" customFormat="false" ht="12.75" hidden="false" customHeight="false" outlineLevel="0" collapsed="false">
      <c r="D756" s="110"/>
    </row>
    <row r="757" customFormat="false" ht="12.75" hidden="false" customHeight="false" outlineLevel="0" collapsed="false">
      <c r="D757" s="110"/>
    </row>
    <row r="758" customFormat="false" ht="12.75" hidden="false" customHeight="false" outlineLevel="0" collapsed="false">
      <c r="D758" s="110"/>
    </row>
    <row r="759" customFormat="false" ht="12.75" hidden="false" customHeight="false" outlineLevel="0" collapsed="false">
      <c r="D759" s="110"/>
    </row>
    <row r="760" customFormat="false" ht="12.75" hidden="false" customHeight="false" outlineLevel="0" collapsed="false">
      <c r="D760" s="110"/>
    </row>
    <row r="761" customFormat="false" ht="12.75" hidden="false" customHeight="false" outlineLevel="0" collapsed="false">
      <c r="D761" s="110"/>
    </row>
    <row r="762" customFormat="false" ht="12.75" hidden="false" customHeight="false" outlineLevel="0" collapsed="false">
      <c r="D762" s="110"/>
    </row>
    <row r="763" customFormat="false" ht="12.75" hidden="false" customHeight="false" outlineLevel="0" collapsed="false">
      <c r="D763" s="110"/>
    </row>
    <row r="764" customFormat="false" ht="12.75" hidden="false" customHeight="false" outlineLevel="0" collapsed="false">
      <c r="D764" s="110"/>
    </row>
    <row r="765" customFormat="false" ht="12.75" hidden="false" customHeight="false" outlineLevel="0" collapsed="false">
      <c r="D765" s="110"/>
    </row>
    <row r="766" customFormat="false" ht="12.75" hidden="false" customHeight="false" outlineLevel="0" collapsed="false">
      <c r="D766" s="110"/>
    </row>
    <row r="767" customFormat="false" ht="12.75" hidden="false" customHeight="false" outlineLevel="0" collapsed="false">
      <c r="D767" s="110"/>
    </row>
    <row r="768" customFormat="false" ht="12.75" hidden="false" customHeight="false" outlineLevel="0" collapsed="false">
      <c r="D768" s="110"/>
    </row>
    <row r="769" customFormat="false" ht="12.75" hidden="false" customHeight="false" outlineLevel="0" collapsed="false">
      <c r="D769" s="110"/>
    </row>
    <row r="770" customFormat="false" ht="12.75" hidden="false" customHeight="false" outlineLevel="0" collapsed="false">
      <c r="D770" s="110"/>
    </row>
    <row r="771" customFormat="false" ht="12.75" hidden="false" customHeight="false" outlineLevel="0" collapsed="false">
      <c r="D771" s="110"/>
    </row>
    <row r="772" customFormat="false" ht="12.75" hidden="false" customHeight="false" outlineLevel="0" collapsed="false">
      <c r="D772" s="110"/>
    </row>
    <row r="773" customFormat="false" ht="12.75" hidden="false" customHeight="false" outlineLevel="0" collapsed="false">
      <c r="D773" s="110"/>
    </row>
    <row r="774" customFormat="false" ht="12.75" hidden="false" customHeight="false" outlineLevel="0" collapsed="false">
      <c r="D774" s="110"/>
    </row>
    <row r="775" customFormat="false" ht="12.75" hidden="false" customHeight="false" outlineLevel="0" collapsed="false">
      <c r="D775" s="110"/>
    </row>
    <row r="776" customFormat="false" ht="12.75" hidden="false" customHeight="false" outlineLevel="0" collapsed="false">
      <c r="D776" s="110"/>
    </row>
    <row r="777" customFormat="false" ht="12.75" hidden="false" customHeight="false" outlineLevel="0" collapsed="false">
      <c r="D777" s="110"/>
    </row>
    <row r="778" customFormat="false" ht="12.75" hidden="false" customHeight="false" outlineLevel="0" collapsed="false">
      <c r="D778" s="110"/>
    </row>
    <row r="779" customFormat="false" ht="12.75" hidden="false" customHeight="false" outlineLevel="0" collapsed="false">
      <c r="D779" s="110"/>
    </row>
    <row r="780" customFormat="false" ht="12.75" hidden="false" customHeight="false" outlineLevel="0" collapsed="false">
      <c r="D780" s="110"/>
    </row>
    <row r="781" customFormat="false" ht="12.75" hidden="false" customHeight="false" outlineLevel="0" collapsed="false">
      <c r="D781" s="110"/>
    </row>
    <row r="782" customFormat="false" ht="12.75" hidden="false" customHeight="false" outlineLevel="0" collapsed="false">
      <c r="D782" s="110"/>
    </row>
    <row r="783" customFormat="false" ht="12.75" hidden="false" customHeight="false" outlineLevel="0" collapsed="false">
      <c r="D783" s="110"/>
    </row>
    <row r="784" customFormat="false" ht="12.75" hidden="false" customHeight="false" outlineLevel="0" collapsed="false">
      <c r="D784" s="110"/>
    </row>
    <row r="785" customFormat="false" ht="12.75" hidden="false" customHeight="false" outlineLevel="0" collapsed="false">
      <c r="D785" s="110"/>
    </row>
    <row r="786" customFormat="false" ht="12.75" hidden="false" customHeight="false" outlineLevel="0" collapsed="false">
      <c r="D786" s="110"/>
    </row>
    <row r="787" customFormat="false" ht="12.75" hidden="false" customHeight="false" outlineLevel="0" collapsed="false">
      <c r="D787" s="110"/>
    </row>
    <row r="788" customFormat="false" ht="12.75" hidden="false" customHeight="false" outlineLevel="0" collapsed="false">
      <c r="D788" s="110"/>
    </row>
    <row r="789" customFormat="false" ht="12.75" hidden="false" customHeight="false" outlineLevel="0" collapsed="false">
      <c r="D789" s="110"/>
    </row>
    <row r="790" customFormat="false" ht="12.75" hidden="false" customHeight="false" outlineLevel="0" collapsed="false">
      <c r="D790" s="110"/>
    </row>
    <row r="791" customFormat="false" ht="12.75" hidden="false" customHeight="false" outlineLevel="0" collapsed="false">
      <c r="D791" s="110"/>
    </row>
    <row r="792" customFormat="false" ht="12.75" hidden="false" customHeight="false" outlineLevel="0" collapsed="false">
      <c r="D792" s="110"/>
    </row>
    <row r="793" customFormat="false" ht="12.75" hidden="false" customHeight="false" outlineLevel="0" collapsed="false">
      <c r="D793" s="110"/>
    </row>
    <row r="794" customFormat="false" ht="12.75" hidden="false" customHeight="false" outlineLevel="0" collapsed="false">
      <c r="D794" s="110"/>
    </row>
    <row r="795" customFormat="false" ht="12.75" hidden="false" customHeight="false" outlineLevel="0" collapsed="false">
      <c r="D795" s="110"/>
    </row>
    <row r="796" customFormat="false" ht="12.75" hidden="false" customHeight="false" outlineLevel="0" collapsed="false">
      <c r="D796" s="110"/>
    </row>
    <row r="797" customFormat="false" ht="12.75" hidden="false" customHeight="false" outlineLevel="0" collapsed="false">
      <c r="D797" s="110"/>
    </row>
    <row r="798" customFormat="false" ht="12.75" hidden="false" customHeight="false" outlineLevel="0" collapsed="false">
      <c r="D798" s="110"/>
    </row>
    <row r="799" customFormat="false" ht="12.75" hidden="false" customHeight="false" outlineLevel="0" collapsed="false">
      <c r="D799" s="110"/>
    </row>
    <row r="800" customFormat="false" ht="12.75" hidden="false" customHeight="false" outlineLevel="0" collapsed="false">
      <c r="D800" s="110"/>
    </row>
    <row r="801" customFormat="false" ht="12.75" hidden="false" customHeight="false" outlineLevel="0" collapsed="false">
      <c r="D801" s="110"/>
    </row>
    <row r="802" customFormat="false" ht="12.75" hidden="false" customHeight="false" outlineLevel="0" collapsed="false">
      <c r="D802" s="110"/>
    </row>
    <row r="803" customFormat="false" ht="12.75" hidden="false" customHeight="false" outlineLevel="0" collapsed="false">
      <c r="D803" s="110"/>
    </row>
    <row r="804" customFormat="false" ht="12.75" hidden="false" customHeight="false" outlineLevel="0" collapsed="false">
      <c r="D804" s="110"/>
    </row>
    <row r="805" customFormat="false" ht="12.75" hidden="false" customHeight="false" outlineLevel="0" collapsed="false">
      <c r="D805" s="110"/>
    </row>
    <row r="806" customFormat="false" ht="12.75" hidden="false" customHeight="false" outlineLevel="0" collapsed="false">
      <c r="D806" s="110"/>
    </row>
    <row r="807" customFormat="false" ht="12.75" hidden="false" customHeight="false" outlineLevel="0" collapsed="false">
      <c r="D807" s="110"/>
    </row>
    <row r="808" customFormat="false" ht="12.75" hidden="false" customHeight="false" outlineLevel="0" collapsed="false">
      <c r="D808" s="110"/>
    </row>
    <row r="809" customFormat="false" ht="12.75" hidden="false" customHeight="false" outlineLevel="0" collapsed="false">
      <c r="D809" s="110"/>
    </row>
    <row r="810" customFormat="false" ht="12.75" hidden="false" customHeight="false" outlineLevel="0" collapsed="false">
      <c r="D810" s="110"/>
    </row>
    <row r="811" customFormat="false" ht="12.75" hidden="false" customHeight="false" outlineLevel="0" collapsed="false">
      <c r="D811" s="110"/>
    </row>
    <row r="812" customFormat="false" ht="12.75" hidden="false" customHeight="false" outlineLevel="0" collapsed="false">
      <c r="D812" s="110"/>
    </row>
    <row r="813" customFormat="false" ht="12.75" hidden="false" customHeight="false" outlineLevel="0" collapsed="false">
      <c r="D813" s="110"/>
    </row>
    <row r="814" customFormat="false" ht="12.75" hidden="false" customHeight="false" outlineLevel="0" collapsed="false">
      <c r="D814" s="110"/>
    </row>
    <row r="815" customFormat="false" ht="12.75" hidden="false" customHeight="false" outlineLevel="0" collapsed="false">
      <c r="D815" s="110"/>
    </row>
    <row r="816" customFormat="false" ht="12.75" hidden="false" customHeight="false" outlineLevel="0" collapsed="false">
      <c r="D816" s="110"/>
    </row>
    <row r="817" customFormat="false" ht="12.75" hidden="false" customHeight="false" outlineLevel="0" collapsed="false">
      <c r="D817" s="110"/>
    </row>
    <row r="818" customFormat="false" ht="12.75" hidden="false" customHeight="false" outlineLevel="0" collapsed="false">
      <c r="D818" s="110"/>
    </row>
    <row r="819" customFormat="false" ht="12.75" hidden="false" customHeight="false" outlineLevel="0" collapsed="false">
      <c r="D819" s="110"/>
    </row>
    <row r="820" customFormat="false" ht="12.75" hidden="false" customHeight="false" outlineLevel="0" collapsed="false">
      <c r="D820" s="110"/>
    </row>
    <row r="821" customFormat="false" ht="12.75" hidden="false" customHeight="false" outlineLevel="0" collapsed="false">
      <c r="D821" s="110"/>
    </row>
    <row r="822" customFormat="false" ht="12.75" hidden="false" customHeight="false" outlineLevel="0" collapsed="false">
      <c r="D822" s="110"/>
    </row>
    <row r="823" customFormat="false" ht="12.75" hidden="false" customHeight="false" outlineLevel="0" collapsed="false">
      <c r="D823" s="110"/>
    </row>
    <row r="824" customFormat="false" ht="12.75" hidden="false" customHeight="false" outlineLevel="0" collapsed="false">
      <c r="D824" s="110"/>
    </row>
    <row r="825" customFormat="false" ht="12.75" hidden="false" customHeight="false" outlineLevel="0" collapsed="false">
      <c r="D825" s="110"/>
    </row>
    <row r="826" customFormat="false" ht="12.75" hidden="false" customHeight="false" outlineLevel="0" collapsed="false">
      <c r="D826" s="110"/>
    </row>
    <row r="827" customFormat="false" ht="12.75" hidden="false" customHeight="false" outlineLevel="0" collapsed="false">
      <c r="D827" s="110"/>
    </row>
    <row r="828" customFormat="false" ht="12.75" hidden="false" customHeight="false" outlineLevel="0" collapsed="false">
      <c r="D828" s="110"/>
    </row>
    <row r="829" customFormat="false" ht="12.75" hidden="false" customHeight="false" outlineLevel="0" collapsed="false">
      <c r="D829" s="110"/>
    </row>
    <row r="830" customFormat="false" ht="12.75" hidden="false" customHeight="false" outlineLevel="0" collapsed="false">
      <c r="D830" s="110"/>
    </row>
    <row r="831" customFormat="false" ht="12.75" hidden="false" customHeight="false" outlineLevel="0" collapsed="false">
      <c r="D831" s="110"/>
    </row>
    <row r="832" customFormat="false" ht="12.75" hidden="false" customHeight="false" outlineLevel="0" collapsed="false">
      <c r="D832" s="110"/>
    </row>
    <row r="833" customFormat="false" ht="12.75" hidden="false" customHeight="false" outlineLevel="0" collapsed="false">
      <c r="D833" s="110"/>
    </row>
    <row r="834" customFormat="false" ht="12.75" hidden="false" customHeight="false" outlineLevel="0" collapsed="false">
      <c r="D834" s="110"/>
    </row>
    <row r="835" customFormat="false" ht="12.75" hidden="false" customHeight="false" outlineLevel="0" collapsed="false">
      <c r="D835" s="110"/>
    </row>
    <row r="836" customFormat="false" ht="12.75" hidden="false" customHeight="false" outlineLevel="0" collapsed="false">
      <c r="D836" s="110"/>
    </row>
    <row r="837" customFormat="false" ht="12.75" hidden="false" customHeight="false" outlineLevel="0" collapsed="false">
      <c r="D837" s="110"/>
    </row>
    <row r="838" customFormat="false" ht="12.75" hidden="false" customHeight="false" outlineLevel="0" collapsed="false">
      <c r="D838" s="110"/>
    </row>
    <row r="839" customFormat="false" ht="12.75" hidden="false" customHeight="false" outlineLevel="0" collapsed="false">
      <c r="D839" s="110"/>
    </row>
    <row r="840" customFormat="false" ht="12.75" hidden="false" customHeight="false" outlineLevel="0" collapsed="false">
      <c r="D840" s="110"/>
    </row>
    <row r="841" customFormat="false" ht="12.75" hidden="false" customHeight="false" outlineLevel="0" collapsed="false">
      <c r="D841" s="110"/>
    </row>
    <row r="842" customFormat="false" ht="12.75" hidden="false" customHeight="false" outlineLevel="0" collapsed="false">
      <c r="D842" s="110"/>
    </row>
    <row r="843" customFormat="false" ht="12.75" hidden="false" customHeight="false" outlineLevel="0" collapsed="false">
      <c r="D843" s="110"/>
    </row>
    <row r="844" customFormat="false" ht="12.75" hidden="false" customHeight="false" outlineLevel="0" collapsed="false">
      <c r="D844" s="110"/>
    </row>
    <row r="845" customFormat="false" ht="12.75" hidden="false" customHeight="false" outlineLevel="0" collapsed="false">
      <c r="D845" s="110"/>
    </row>
    <row r="846" customFormat="false" ht="12.75" hidden="false" customHeight="false" outlineLevel="0" collapsed="false">
      <c r="D846" s="110"/>
    </row>
    <row r="847" customFormat="false" ht="12.75" hidden="false" customHeight="false" outlineLevel="0" collapsed="false">
      <c r="D847" s="110"/>
    </row>
    <row r="848" customFormat="false" ht="12.75" hidden="false" customHeight="false" outlineLevel="0" collapsed="false">
      <c r="D848" s="110"/>
    </row>
    <row r="849" customFormat="false" ht="12.75" hidden="false" customHeight="false" outlineLevel="0" collapsed="false">
      <c r="D849" s="110"/>
    </row>
    <row r="850" customFormat="false" ht="12.75" hidden="false" customHeight="false" outlineLevel="0" collapsed="false">
      <c r="D850" s="110"/>
    </row>
    <row r="851" customFormat="false" ht="12.75" hidden="false" customHeight="false" outlineLevel="0" collapsed="false">
      <c r="D851" s="110"/>
    </row>
    <row r="852" customFormat="false" ht="12.75" hidden="false" customHeight="false" outlineLevel="0" collapsed="false">
      <c r="D852" s="110"/>
    </row>
    <row r="853" customFormat="false" ht="12.75" hidden="false" customHeight="false" outlineLevel="0" collapsed="false">
      <c r="D853" s="110"/>
    </row>
    <row r="854" customFormat="false" ht="12.75" hidden="false" customHeight="false" outlineLevel="0" collapsed="false">
      <c r="D854" s="110"/>
    </row>
    <row r="855" customFormat="false" ht="12.75" hidden="false" customHeight="false" outlineLevel="0" collapsed="false">
      <c r="D855" s="110"/>
    </row>
    <row r="856" customFormat="false" ht="12.75" hidden="false" customHeight="false" outlineLevel="0" collapsed="false">
      <c r="D856" s="110"/>
    </row>
    <row r="857" customFormat="false" ht="12.75" hidden="false" customHeight="false" outlineLevel="0" collapsed="false">
      <c r="D857" s="110"/>
    </row>
    <row r="858" customFormat="false" ht="12.75" hidden="false" customHeight="false" outlineLevel="0" collapsed="false">
      <c r="D858" s="110"/>
    </row>
    <row r="859" customFormat="false" ht="12.75" hidden="false" customHeight="false" outlineLevel="0" collapsed="false">
      <c r="D859" s="110"/>
    </row>
    <row r="860" customFormat="false" ht="12.75" hidden="false" customHeight="false" outlineLevel="0" collapsed="false">
      <c r="D860" s="110"/>
    </row>
    <row r="861" customFormat="false" ht="12.75" hidden="false" customHeight="false" outlineLevel="0" collapsed="false">
      <c r="D861" s="110"/>
    </row>
    <row r="862" customFormat="false" ht="12.75" hidden="false" customHeight="false" outlineLevel="0" collapsed="false">
      <c r="D862" s="110"/>
    </row>
    <row r="863" customFormat="false" ht="12.75" hidden="false" customHeight="false" outlineLevel="0" collapsed="false">
      <c r="D863" s="110"/>
    </row>
    <row r="864" customFormat="false" ht="12.75" hidden="false" customHeight="false" outlineLevel="0" collapsed="false">
      <c r="D864" s="110"/>
    </row>
    <row r="865" customFormat="false" ht="12.75" hidden="false" customHeight="false" outlineLevel="0" collapsed="false">
      <c r="D865" s="110"/>
    </row>
    <row r="866" customFormat="false" ht="12.75" hidden="false" customHeight="false" outlineLevel="0" collapsed="false">
      <c r="D866" s="110"/>
    </row>
    <row r="867" customFormat="false" ht="12.75" hidden="false" customHeight="false" outlineLevel="0" collapsed="false">
      <c r="D867" s="110"/>
    </row>
    <row r="868" customFormat="false" ht="12.75" hidden="false" customHeight="false" outlineLevel="0" collapsed="false">
      <c r="D868" s="110"/>
    </row>
    <row r="869" customFormat="false" ht="12.75" hidden="false" customHeight="false" outlineLevel="0" collapsed="false">
      <c r="D869" s="110"/>
    </row>
    <row r="870" customFormat="false" ht="12.75" hidden="false" customHeight="false" outlineLevel="0" collapsed="false">
      <c r="D870" s="110"/>
    </row>
    <row r="871" customFormat="false" ht="12.75" hidden="false" customHeight="false" outlineLevel="0" collapsed="false">
      <c r="D871" s="110"/>
    </row>
    <row r="872" customFormat="false" ht="12.75" hidden="false" customHeight="false" outlineLevel="0" collapsed="false">
      <c r="D872" s="110"/>
    </row>
    <row r="873" customFormat="false" ht="12.75" hidden="false" customHeight="false" outlineLevel="0" collapsed="false">
      <c r="D873" s="110"/>
    </row>
    <row r="874" customFormat="false" ht="12.75" hidden="false" customHeight="false" outlineLevel="0" collapsed="false">
      <c r="D874" s="110"/>
    </row>
    <row r="875" customFormat="false" ht="12.75" hidden="false" customHeight="false" outlineLevel="0" collapsed="false">
      <c r="D875" s="110"/>
    </row>
    <row r="876" customFormat="false" ht="12.75" hidden="false" customHeight="false" outlineLevel="0" collapsed="false">
      <c r="D876" s="110"/>
    </row>
    <row r="877" customFormat="false" ht="12.75" hidden="false" customHeight="false" outlineLevel="0" collapsed="false">
      <c r="D877" s="110"/>
    </row>
    <row r="878" customFormat="false" ht="12.75" hidden="false" customHeight="false" outlineLevel="0" collapsed="false">
      <c r="D878" s="110"/>
    </row>
    <row r="879" customFormat="false" ht="12.75" hidden="false" customHeight="false" outlineLevel="0" collapsed="false">
      <c r="D879" s="110"/>
    </row>
    <row r="880" customFormat="false" ht="12.75" hidden="false" customHeight="false" outlineLevel="0" collapsed="false">
      <c r="D880" s="110"/>
    </row>
    <row r="881" customFormat="false" ht="12.75" hidden="false" customHeight="false" outlineLevel="0" collapsed="false">
      <c r="D881" s="110"/>
    </row>
    <row r="882" customFormat="false" ht="12.75" hidden="false" customHeight="false" outlineLevel="0" collapsed="false">
      <c r="D882" s="110"/>
    </row>
    <row r="883" customFormat="false" ht="12.75" hidden="false" customHeight="false" outlineLevel="0" collapsed="false">
      <c r="D883" s="110"/>
    </row>
    <row r="884" customFormat="false" ht="12.75" hidden="false" customHeight="false" outlineLevel="0" collapsed="false">
      <c r="D884" s="110"/>
    </row>
    <row r="885" customFormat="false" ht="12.75" hidden="false" customHeight="false" outlineLevel="0" collapsed="false">
      <c r="D885" s="110"/>
    </row>
    <row r="886" customFormat="false" ht="12.75" hidden="false" customHeight="false" outlineLevel="0" collapsed="false">
      <c r="D886" s="110"/>
    </row>
    <row r="887" customFormat="false" ht="12.75" hidden="false" customHeight="false" outlineLevel="0" collapsed="false">
      <c r="D887" s="110"/>
    </row>
    <row r="888" customFormat="false" ht="12.75" hidden="false" customHeight="false" outlineLevel="0" collapsed="false">
      <c r="D888" s="110"/>
    </row>
    <row r="889" customFormat="false" ht="12.75" hidden="false" customHeight="false" outlineLevel="0" collapsed="false">
      <c r="D889" s="110"/>
    </row>
    <row r="890" customFormat="false" ht="12.75" hidden="false" customHeight="false" outlineLevel="0" collapsed="false">
      <c r="D890" s="110"/>
    </row>
    <row r="891" customFormat="false" ht="12.75" hidden="false" customHeight="false" outlineLevel="0" collapsed="false">
      <c r="D891" s="110"/>
    </row>
    <row r="892" customFormat="false" ht="12.75" hidden="false" customHeight="false" outlineLevel="0" collapsed="false">
      <c r="D892" s="110"/>
    </row>
    <row r="893" customFormat="false" ht="12.75" hidden="false" customHeight="false" outlineLevel="0" collapsed="false">
      <c r="D893" s="110"/>
    </row>
    <row r="894" customFormat="false" ht="12.75" hidden="false" customHeight="false" outlineLevel="0" collapsed="false">
      <c r="D894" s="110"/>
    </row>
    <row r="895" customFormat="false" ht="12.75" hidden="false" customHeight="false" outlineLevel="0" collapsed="false">
      <c r="D895" s="110"/>
    </row>
    <row r="896" customFormat="false" ht="12.75" hidden="false" customHeight="false" outlineLevel="0" collapsed="false">
      <c r="D896" s="110"/>
    </row>
    <row r="897" customFormat="false" ht="12.75" hidden="false" customHeight="false" outlineLevel="0" collapsed="false">
      <c r="D897" s="110"/>
    </row>
    <row r="898" customFormat="false" ht="12.75" hidden="false" customHeight="false" outlineLevel="0" collapsed="false">
      <c r="D898" s="110"/>
    </row>
    <row r="899" customFormat="false" ht="12.75" hidden="false" customHeight="false" outlineLevel="0" collapsed="false">
      <c r="D899" s="110"/>
    </row>
    <row r="900" customFormat="false" ht="12.75" hidden="false" customHeight="false" outlineLevel="0" collapsed="false">
      <c r="D900" s="110"/>
    </row>
    <row r="901" customFormat="false" ht="12.75" hidden="false" customHeight="false" outlineLevel="0" collapsed="false">
      <c r="D901" s="110"/>
    </row>
    <row r="902" customFormat="false" ht="12.75" hidden="false" customHeight="false" outlineLevel="0" collapsed="false">
      <c r="D902" s="110"/>
    </row>
    <row r="903" customFormat="false" ht="12.75" hidden="false" customHeight="false" outlineLevel="0" collapsed="false">
      <c r="D903" s="110"/>
    </row>
    <row r="904" customFormat="false" ht="12.75" hidden="false" customHeight="false" outlineLevel="0" collapsed="false">
      <c r="D904" s="110"/>
    </row>
    <row r="905" customFormat="false" ht="12.75" hidden="false" customHeight="false" outlineLevel="0" collapsed="false">
      <c r="D905" s="110"/>
    </row>
    <row r="906" customFormat="false" ht="12.75" hidden="false" customHeight="false" outlineLevel="0" collapsed="false">
      <c r="D906" s="110"/>
    </row>
    <row r="907" customFormat="false" ht="12.75" hidden="false" customHeight="false" outlineLevel="0" collapsed="false">
      <c r="D907" s="110"/>
    </row>
    <row r="908" customFormat="false" ht="12.75" hidden="false" customHeight="false" outlineLevel="0" collapsed="false">
      <c r="D908" s="110"/>
    </row>
    <row r="909" customFormat="false" ht="12.75" hidden="false" customHeight="false" outlineLevel="0" collapsed="false">
      <c r="D909" s="110"/>
    </row>
    <row r="910" customFormat="false" ht="12.75" hidden="false" customHeight="false" outlineLevel="0" collapsed="false">
      <c r="D910" s="110"/>
    </row>
    <row r="911" customFormat="false" ht="12.75" hidden="false" customHeight="false" outlineLevel="0" collapsed="false">
      <c r="D911" s="110"/>
    </row>
    <row r="912" customFormat="false" ht="12.75" hidden="false" customHeight="false" outlineLevel="0" collapsed="false">
      <c r="D912" s="110"/>
    </row>
    <row r="913" customFormat="false" ht="12.75" hidden="false" customHeight="false" outlineLevel="0" collapsed="false">
      <c r="D913" s="110"/>
    </row>
    <row r="914" customFormat="false" ht="12.75" hidden="false" customHeight="false" outlineLevel="0" collapsed="false">
      <c r="D914" s="110"/>
    </row>
    <row r="915" customFormat="false" ht="12.75" hidden="false" customHeight="false" outlineLevel="0" collapsed="false">
      <c r="D915" s="110"/>
    </row>
    <row r="916" customFormat="false" ht="12.75" hidden="false" customHeight="false" outlineLevel="0" collapsed="false">
      <c r="D916" s="110"/>
    </row>
    <row r="917" customFormat="false" ht="12.75" hidden="false" customHeight="false" outlineLevel="0" collapsed="false">
      <c r="D917" s="110"/>
    </row>
    <row r="918" customFormat="false" ht="12.75" hidden="false" customHeight="false" outlineLevel="0" collapsed="false">
      <c r="D918" s="110"/>
    </row>
    <row r="919" customFormat="false" ht="12.75" hidden="false" customHeight="false" outlineLevel="0" collapsed="false">
      <c r="D919" s="110"/>
    </row>
    <row r="920" customFormat="false" ht="12.75" hidden="false" customHeight="false" outlineLevel="0" collapsed="false">
      <c r="D920" s="110"/>
    </row>
    <row r="921" customFormat="false" ht="12.75" hidden="false" customHeight="false" outlineLevel="0" collapsed="false">
      <c r="D921" s="110"/>
    </row>
    <row r="922" customFormat="false" ht="12.75" hidden="false" customHeight="false" outlineLevel="0" collapsed="false">
      <c r="D922" s="110"/>
    </row>
    <row r="923" customFormat="false" ht="12.75" hidden="false" customHeight="false" outlineLevel="0" collapsed="false">
      <c r="D923" s="110"/>
    </row>
    <row r="924" customFormat="false" ht="12.75" hidden="false" customHeight="false" outlineLevel="0" collapsed="false">
      <c r="D924" s="110"/>
    </row>
    <row r="925" customFormat="false" ht="12.75" hidden="false" customHeight="false" outlineLevel="0" collapsed="false">
      <c r="D925" s="110"/>
    </row>
    <row r="926" customFormat="false" ht="12.75" hidden="false" customHeight="false" outlineLevel="0" collapsed="false">
      <c r="D926" s="110"/>
    </row>
    <row r="927" customFormat="false" ht="12.75" hidden="false" customHeight="false" outlineLevel="0" collapsed="false">
      <c r="D927" s="110"/>
    </row>
    <row r="928" customFormat="false" ht="12.75" hidden="false" customHeight="false" outlineLevel="0" collapsed="false">
      <c r="D928" s="110"/>
    </row>
    <row r="929" customFormat="false" ht="12.75" hidden="false" customHeight="false" outlineLevel="0" collapsed="false">
      <c r="D929" s="110"/>
    </row>
    <row r="930" customFormat="false" ht="12.75" hidden="false" customHeight="false" outlineLevel="0" collapsed="false">
      <c r="D930" s="110"/>
    </row>
    <row r="931" customFormat="false" ht="12.75" hidden="false" customHeight="false" outlineLevel="0" collapsed="false">
      <c r="D931" s="110"/>
    </row>
    <row r="932" customFormat="false" ht="12.75" hidden="false" customHeight="false" outlineLevel="0" collapsed="false">
      <c r="D932" s="110"/>
    </row>
    <row r="933" customFormat="false" ht="12.75" hidden="false" customHeight="false" outlineLevel="0" collapsed="false">
      <c r="D933" s="110"/>
    </row>
    <row r="934" customFormat="false" ht="12.75" hidden="false" customHeight="false" outlineLevel="0" collapsed="false">
      <c r="D934" s="110"/>
    </row>
    <row r="935" customFormat="false" ht="12.75" hidden="false" customHeight="false" outlineLevel="0" collapsed="false">
      <c r="D935" s="110"/>
    </row>
    <row r="936" customFormat="false" ht="12.75" hidden="false" customHeight="false" outlineLevel="0" collapsed="false">
      <c r="D936" s="110"/>
    </row>
    <row r="937" customFormat="false" ht="12.75" hidden="false" customHeight="false" outlineLevel="0" collapsed="false">
      <c r="D937" s="110"/>
    </row>
    <row r="938" customFormat="false" ht="12.75" hidden="false" customHeight="false" outlineLevel="0" collapsed="false">
      <c r="D938" s="110"/>
    </row>
    <row r="939" customFormat="false" ht="12.75" hidden="false" customHeight="false" outlineLevel="0" collapsed="false">
      <c r="D939" s="110"/>
    </row>
    <row r="940" customFormat="false" ht="12.75" hidden="false" customHeight="false" outlineLevel="0" collapsed="false">
      <c r="D940" s="110"/>
    </row>
    <row r="941" customFormat="false" ht="12.75" hidden="false" customHeight="false" outlineLevel="0" collapsed="false">
      <c r="D941" s="110"/>
    </row>
    <row r="942" customFormat="false" ht="12.75" hidden="false" customHeight="false" outlineLevel="0" collapsed="false">
      <c r="D942" s="110"/>
    </row>
    <row r="943" customFormat="false" ht="12.75" hidden="false" customHeight="false" outlineLevel="0" collapsed="false">
      <c r="D943" s="110"/>
    </row>
    <row r="944" customFormat="false" ht="12.75" hidden="false" customHeight="false" outlineLevel="0" collapsed="false">
      <c r="D944" s="110"/>
    </row>
    <row r="945" customFormat="false" ht="12.75" hidden="false" customHeight="false" outlineLevel="0" collapsed="false">
      <c r="D945" s="110"/>
    </row>
    <row r="946" customFormat="false" ht="12.75" hidden="false" customHeight="false" outlineLevel="0" collapsed="false">
      <c r="D946" s="110"/>
    </row>
    <row r="947" customFormat="false" ht="12.75" hidden="false" customHeight="false" outlineLevel="0" collapsed="false">
      <c r="D947" s="110"/>
    </row>
    <row r="948" customFormat="false" ht="12.75" hidden="false" customHeight="false" outlineLevel="0" collapsed="false">
      <c r="D948" s="110"/>
    </row>
    <row r="949" customFormat="false" ht="12.75" hidden="false" customHeight="false" outlineLevel="0" collapsed="false">
      <c r="D949" s="110"/>
    </row>
    <row r="950" customFormat="false" ht="12.75" hidden="false" customHeight="false" outlineLevel="0" collapsed="false">
      <c r="D950" s="110"/>
    </row>
    <row r="951" customFormat="false" ht="12.75" hidden="false" customHeight="false" outlineLevel="0" collapsed="false">
      <c r="D951" s="110"/>
    </row>
    <row r="952" customFormat="false" ht="12.75" hidden="false" customHeight="false" outlineLevel="0" collapsed="false">
      <c r="D952" s="110"/>
    </row>
    <row r="953" customFormat="false" ht="12.75" hidden="false" customHeight="false" outlineLevel="0" collapsed="false">
      <c r="D953" s="110"/>
    </row>
    <row r="954" customFormat="false" ht="12.75" hidden="false" customHeight="false" outlineLevel="0" collapsed="false">
      <c r="D954" s="110"/>
    </row>
    <row r="955" customFormat="false" ht="12.75" hidden="false" customHeight="false" outlineLevel="0" collapsed="false">
      <c r="D955" s="110"/>
    </row>
    <row r="956" customFormat="false" ht="12.75" hidden="false" customHeight="false" outlineLevel="0" collapsed="false">
      <c r="D956" s="110"/>
    </row>
    <row r="957" customFormat="false" ht="12.75" hidden="false" customHeight="false" outlineLevel="0" collapsed="false">
      <c r="D957" s="110"/>
    </row>
    <row r="958" customFormat="false" ht="12.75" hidden="false" customHeight="false" outlineLevel="0" collapsed="false">
      <c r="D958" s="110"/>
    </row>
    <row r="959" customFormat="false" ht="12.75" hidden="false" customHeight="false" outlineLevel="0" collapsed="false">
      <c r="D959" s="110"/>
    </row>
    <row r="960" customFormat="false" ht="12.75" hidden="false" customHeight="false" outlineLevel="0" collapsed="false">
      <c r="D960" s="110"/>
    </row>
    <row r="961" customFormat="false" ht="12.75" hidden="false" customHeight="false" outlineLevel="0" collapsed="false">
      <c r="D961" s="110"/>
    </row>
    <row r="962" customFormat="false" ht="12.75" hidden="false" customHeight="false" outlineLevel="0" collapsed="false">
      <c r="D962" s="110"/>
    </row>
    <row r="963" customFormat="false" ht="12.75" hidden="false" customHeight="false" outlineLevel="0" collapsed="false">
      <c r="D963" s="110"/>
    </row>
    <row r="964" customFormat="false" ht="12.75" hidden="false" customHeight="false" outlineLevel="0" collapsed="false">
      <c r="D964" s="110"/>
    </row>
    <row r="965" customFormat="false" ht="12.75" hidden="false" customHeight="false" outlineLevel="0" collapsed="false">
      <c r="D965" s="110"/>
    </row>
    <row r="966" customFormat="false" ht="12.75" hidden="false" customHeight="false" outlineLevel="0" collapsed="false">
      <c r="D966" s="110"/>
    </row>
    <row r="967" customFormat="false" ht="12.75" hidden="false" customHeight="false" outlineLevel="0" collapsed="false">
      <c r="D967" s="110"/>
    </row>
    <row r="968" customFormat="false" ht="12.75" hidden="false" customHeight="false" outlineLevel="0" collapsed="false">
      <c r="D968" s="110"/>
    </row>
    <row r="969" customFormat="false" ht="12.75" hidden="false" customHeight="false" outlineLevel="0" collapsed="false">
      <c r="D969" s="110"/>
    </row>
    <row r="970" customFormat="false" ht="12.75" hidden="false" customHeight="false" outlineLevel="0" collapsed="false">
      <c r="D970" s="110"/>
    </row>
    <row r="971" customFormat="false" ht="12.75" hidden="false" customHeight="false" outlineLevel="0" collapsed="false">
      <c r="D971" s="110"/>
    </row>
    <row r="972" customFormat="false" ht="12.75" hidden="false" customHeight="false" outlineLevel="0" collapsed="false">
      <c r="D972" s="110"/>
    </row>
    <row r="973" customFormat="false" ht="12.75" hidden="false" customHeight="false" outlineLevel="0" collapsed="false">
      <c r="D973" s="110"/>
    </row>
    <row r="974" customFormat="false" ht="12.75" hidden="false" customHeight="false" outlineLevel="0" collapsed="false">
      <c r="D974" s="110"/>
    </row>
    <row r="975" customFormat="false" ht="12.75" hidden="false" customHeight="false" outlineLevel="0" collapsed="false">
      <c r="D975" s="110"/>
    </row>
    <row r="976" customFormat="false" ht="12.75" hidden="false" customHeight="false" outlineLevel="0" collapsed="false">
      <c r="D976" s="110"/>
    </row>
    <row r="977" customFormat="false" ht="12.75" hidden="false" customHeight="false" outlineLevel="0" collapsed="false">
      <c r="D977" s="110"/>
    </row>
    <row r="978" customFormat="false" ht="12.75" hidden="false" customHeight="false" outlineLevel="0" collapsed="false">
      <c r="D978" s="110"/>
    </row>
    <row r="979" customFormat="false" ht="12.75" hidden="false" customHeight="false" outlineLevel="0" collapsed="false">
      <c r="D979" s="110"/>
    </row>
    <row r="980" customFormat="false" ht="12.75" hidden="false" customHeight="false" outlineLevel="0" collapsed="false">
      <c r="D980" s="110"/>
    </row>
    <row r="981" customFormat="false" ht="12.75" hidden="false" customHeight="false" outlineLevel="0" collapsed="false">
      <c r="D981" s="110"/>
    </row>
    <row r="982" customFormat="false" ht="12.75" hidden="false" customHeight="false" outlineLevel="0" collapsed="false">
      <c r="D982" s="110"/>
    </row>
    <row r="983" customFormat="false" ht="12.75" hidden="false" customHeight="false" outlineLevel="0" collapsed="false">
      <c r="D983" s="110"/>
    </row>
    <row r="984" customFormat="false" ht="12.75" hidden="false" customHeight="false" outlineLevel="0" collapsed="false">
      <c r="D984" s="110"/>
    </row>
    <row r="985" customFormat="false" ht="12.75" hidden="false" customHeight="false" outlineLevel="0" collapsed="false">
      <c r="D985" s="110"/>
    </row>
    <row r="986" customFormat="false" ht="12.75" hidden="false" customHeight="false" outlineLevel="0" collapsed="false">
      <c r="D986" s="110"/>
    </row>
    <row r="987" customFormat="false" ht="12.75" hidden="false" customHeight="false" outlineLevel="0" collapsed="false">
      <c r="D987" s="110"/>
    </row>
    <row r="988" customFormat="false" ht="12.75" hidden="false" customHeight="false" outlineLevel="0" collapsed="false">
      <c r="D988" s="110"/>
    </row>
    <row r="989" customFormat="false" ht="12.75" hidden="false" customHeight="false" outlineLevel="0" collapsed="false">
      <c r="D989" s="110"/>
    </row>
    <row r="990" customFormat="false" ht="12.75" hidden="false" customHeight="false" outlineLevel="0" collapsed="false">
      <c r="D990" s="110"/>
    </row>
    <row r="991" customFormat="false" ht="12.75" hidden="false" customHeight="false" outlineLevel="0" collapsed="false">
      <c r="D991" s="110"/>
    </row>
    <row r="992" customFormat="false" ht="12.75" hidden="false" customHeight="false" outlineLevel="0" collapsed="false">
      <c r="D992" s="110"/>
    </row>
    <row r="993" customFormat="false" ht="12.75" hidden="false" customHeight="false" outlineLevel="0" collapsed="false">
      <c r="D993" s="110"/>
    </row>
    <row r="994" customFormat="false" ht="12.75" hidden="false" customHeight="false" outlineLevel="0" collapsed="false">
      <c r="D994" s="110"/>
    </row>
    <row r="995" customFormat="false" ht="12.75" hidden="false" customHeight="false" outlineLevel="0" collapsed="false">
      <c r="D995" s="110"/>
    </row>
    <row r="996" customFormat="false" ht="12.75" hidden="false" customHeight="false" outlineLevel="0" collapsed="false">
      <c r="D996" s="110"/>
    </row>
    <row r="997" customFormat="false" ht="12.75" hidden="false" customHeight="false" outlineLevel="0" collapsed="false">
      <c r="D997" s="110"/>
    </row>
    <row r="998" customFormat="false" ht="12.75" hidden="false" customHeight="false" outlineLevel="0" collapsed="false">
      <c r="D998" s="110"/>
    </row>
    <row r="999" customFormat="false" ht="12.75" hidden="false" customHeight="false" outlineLevel="0" collapsed="false">
      <c r="D999" s="110"/>
    </row>
    <row r="1000" customFormat="false" ht="12.75" hidden="false" customHeight="false" outlineLevel="0" collapsed="false">
      <c r="D1000" s="110"/>
    </row>
    <row r="1001" customFormat="false" ht="12.75" hidden="false" customHeight="false" outlineLevel="0" collapsed="false">
      <c r="D1001" s="110"/>
    </row>
    <row r="1002" customFormat="false" ht="12.75" hidden="false" customHeight="false" outlineLevel="0" collapsed="false">
      <c r="D1002" s="110"/>
    </row>
    <row r="1003" customFormat="false" ht="12.75" hidden="false" customHeight="false" outlineLevel="0" collapsed="false">
      <c r="D1003" s="110"/>
    </row>
    <row r="1004" customFormat="false" ht="12.75" hidden="false" customHeight="false" outlineLevel="0" collapsed="false">
      <c r="D1004" s="110"/>
    </row>
    <row r="1005" customFormat="false" ht="12.75" hidden="false" customHeight="false" outlineLevel="0" collapsed="false">
      <c r="D1005" s="110"/>
    </row>
    <row r="1006" customFormat="false" ht="12.75" hidden="false" customHeight="false" outlineLevel="0" collapsed="false">
      <c r="D1006" s="110"/>
    </row>
    <row r="1007" customFormat="false" ht="12.75" hidden="false" customHeight="false" outlineLevel="0" collapsed="false">
      <c r="D1007" s="110"/>
    </row>
    <row r="1008" customFormat="false" ht="12.75" hidden="false" customHeight="false" outlineLevel="0" collapsed="false">
      <c r="D1008" s="110"/>
    </row>
    <row r="1009" customFormat="false" ht="12.75" hidden="false" customHeight="false" outlineLevel="0" collapsed="false">
      <c r="D1009" s="110"/>
    </row>
    <row r="1010" customFormat="false" ht="12.75" hidden="false" customHeight="false" outlineLevel="0" collapsed="false">
      <c r="D1010" s="110"/>
    </row>
    <row r="1011" customFormat="false" ht="12.75" hidden="false" customHeight="false" outlineLevel="0" collapsed="false">
      <c r="D1011" s="110"/>
    </row>
    <row r="1012" customFormat="false" ht="12.75" hidden="false" customHeight="false" outlineLevel="0" collapsed="false">
      <c r="D1012" s="110"/>
    </row>
    <row r="1013" customFormat="false" ht="12.75" hidden="false" customHeight="false" outlineLevel="0" collapsed="false">
      <c r="D1013" s="110"/>
    </row>
    <row r="1014" customFormat="false" ht="12.75" hidden="false" customHeight="false" outlineLevel="0" collapsed="false">
      <c r="D1014" s="110"/>
    </row>
    <row r="1015" customFormat="false" ht="12.75" hidden="false" customHeight="false" outlineLevel="0" collapsed="false">
      <c r="D1015" s="110"/>
    </row>
    <row r="1016" customFormat="false" ht="12.75" hidden="false" customHeight="false" outlineLevel="0" collapsed="false">
      <c r="D1016" s="110"/>
    </row>
    <row r="1017" customFormat="false" ht="12.75" hidden="false" customHeight="false" outlineLevel="0" collapsed="false">
      <c r="D1017" s="110"/>
    </row>
    <row r="1018" customFormat="false" ht="12.75" hidden="false" customHeight="false" outlineLevel="0" collapsed="false">
      <c r="D1018" s="110"/>
    </row>
    <row r="1019" customFormat="false" ht="12.75" hidden="false" customHeight="false" outlineLevel="0" collapsed="false">
      <c r="D1019" s="110"/>
    </row>
    <row r="1020" customFormat="false" ht="12.75" hidden="false" customHeight="false" outlineLevel="0" collapsed="false">
      <c r="D1020" s="110"/>
    </row>
    <row r="1021" customFormat="false" ht="12.75" hidden="false" customHeight="false" outlineLevel="0" collapsed="false">
      <c r="D1021" s="110"/>
    </row>
    <row r="1022" customFormat="false" ht="12.75" hidden="false" customHeight="false" outlineLevel="0" collapsed="false">
      <c r="D1022" s="110"/>
    </row>
    <row r="1023" customFormat="false" ht="12.75" hidden="false" customHeight="false" outlineLevel="0" collapsed="false">
      <c r="D1023" s="110"/>
    </row>
    <row r="1024" customFormat="false" ht="12.75" hidden="false" customHeight="false" outlineLevel="0" collapsed="false">
      <c r="D1024" s="110"/>
    </row>
    <row r="1025" customFormat="false" ht="12.75" hidden="false" customHeight="false" outlineLevel="0" collapsed="false">
      <c r="D1025" s="110"/>
    </row>
    <row r="1026" customFormat="false" ht="12.75" hidden="false" customHeight="false" outlineLevel="0" collapsed="false">
      <c r="D1026" s="110"/>
    </row>
    <row r="1027" customFormat="false" ht="12.75" hidden="false" customHeight="false" outlineLevel="0" collapsed="false">
      <c r="D1027" s="110"/>
    </row>
    <row r="1028" customFormat="false" ht="12.75" hidden="false" customHeight="false" outlineLevel="0" collapsed="false">
      <c r="D1028" s="110"/>
    </row>
    <row r="1029" customFormat="false" ht="12.75" hidden="false" customHeight="false" outlineLevel="0" collapsed="false">
      <c r="D1029" s="110"/>
    </row>
    <row r="1030" customFormat="false" ht="12.75" hidden="false" customHeight="false" outlineLevel="0" collapsed="false">
      <c r="D1030" s="110"/>
    </row>
    <row r="1031" customFormat="false" ht="12.75" hidden="false" customHeight="false" outlineLevel="0" collapsed="false">
      <c r="D1031" s="110"/>
    </row>
    <row r="1032" customFormat="false" ht="12.75" hidden="false" customHeight="false" outlineLevel="0" collapsed="false">
      <c r="D1032" s="110"/>
    </row>
    <row r="1033" customFormat="false" ht="12.75" hidden="false" customHeight="false" outlineLevel="0" collapsed="false">
      <c r="D1033" s="110"/>
    </row>
    <row r="1034" customFormat="false" ht="12.75" hidden="false" customHeight="false" outlineLevel="0" collapsed="false">
      <c r="D1034" s="110"/>
    </row>
    <row r="1035" customFormat="false" ht="12.75" hidden="false" customHeight="false" outlineLevel="0" collapsed="false">
      <c r="D1035" s="110"/>
    </row>
    <row r="1036" customFormat="false" ht="12.75" hidden="false" customHeight="false" outlineLevel="0" collapsed="false">
      <c r="D1036" s="110"/>
    </row>
    <row r="1037" customFormat="false" ht="12.75" hidden="false" customHeight="false" outlineLevel="0" collapsed="false">
      <c r="D1037" s="110"/>
    </row>
    <row r="1038" customFormat="false" ht="12.75" hidden="false" customHeight="false" outlineLevel="0" collapsed="false">
      <c r="D1038" s="110"/>
    </row>
    <row r="1039" customFormat="false" ht="12.75" hidden="false" customHeight="false" outlineLevel="0" collapsed="false">
      <c r="D1039" s="110"/>
    </row>
    <row r="1040" customFormat="false" ht="12.75" hidden="false" customHeight="false" outlineLevel="0" collapsed="false">
      <c r="D1040" s="110"/>
    </row>
    <row r="1041" customFormat="false" ht="12.75" hidden="false" customHeight="false" outlineLevel="0" collapsed="false">
      <c r="D1041" s="110"/>
    </row>
    <row r="1042" customFormat="false" ht="12.75" hidden="false" customHeight="false" outlineLevel="0" collapsed="false">
      <c r="D1042" s="110"/>
    </row>
    <row r="1043" customFormat="false" ht="12.75" hidden="false" customHeight="false" outlineLevel="0" collapsed="false">
      <c r="D1043" s="110"/>
    </row>
    <row r="1044" customFormat="false" ht="12.75" hidden="false" customHeight="false" outlineLevel="0" collapsed="false">
      <c r="D1044" s="110"/>
    </row>
    <row r="1045" customFormat="false" ht="12.75" hidden="false" customHeight="false" outlineLevel="0" collapsed="false">
      <c r="D1045" s="110"/>
    </row>
    <row r="1046" customFormat="false" ht="12.75" hidden="false" customHeight="false" outlineLevel="0" collapsed="false">
      <c r="D1046" s="110"/>
    </row>
    <row r="1047" customFormat="false" ht="12.75" hidden="false" customHeight="false" outlineLevel="0" collapsed="false">
      <c r="D1047" s="110"/>
    </row>
    <row r="1048" customFormat="false" ht="12.75" hidden="false" customHeight="false" outlineLevel="0" collapsed="false">
      <c r="D1048" s="110"/>
    </row>
    <row r="1049" customFormat="false" ht="12.75" hidden="false" customHeight="false" outlineLevel="0" collapsed="false">
      <c r="D1049" s="110"/>
    </row>
    <row r="1050" customFormat="false" ht="12.75" hidden="false" customHeight="false" outlineLevel="0" collapsed="false">
      <c r="D1050" s="110"/>
    </row>
    <row r="1051" customFormat="false" ht="12.75" hidden="false" customHeight="false" outlineLevel="0" collapsed="false">
      <c r="D1051" s="110"/>
    </row>
    <row r="1052" customFormat="false" ht="12.75" hidden="false" customHeight="false" outlineLevel="0" collapsed="false">
      <c r="D1052" s="110"/>
    </row>
    <row r="1053" customFormat="false" ht="12.75" hidden="false" customHeight="false" outlineLevel="0" collapsed="false">
      <c r="D1053" s="110"/>
    </row>
    <row r="1054" customFormat="false" ht="12.75" hidden="false" customHeight="false" outlineLevel="0" collapsed="false">
      <c r="D1054" s="110"/>
    </row>
    <row r="1055" customFormat="false" ht="12.75" hidden="false" customHeight="false" outlineLevel="0" collapsed="false">
      <c r="D1055" s="110"/>
    </row>
    <row r="1056" customFormat="false" ht="12.75" hidden="false" customHeight="false" outlineLevel="0" collapsed="false">
      <c r="D1056" s="110"/>
    </row>
    <row r="1057" customFormat="false" ht="12.75" hidden="false" customHeight="false" outlineLevel="0" collapsed="false">
      <c r="D1057" s="110"/>
    </row>
    <row r="1058" customFormat="false" ht="12.75" hidden="false" customHeight="false" outlineLevel="0" collapsed="false">
      <c r="D1058" s="110"/>
    </row>
    <row r="1059" customFormat="false" ht="12.75" hidden="false" customHeight="false" outlineLevel="0" collapsed="false">
      <c r="D1059" s="110"/>
    </row>
    <row r="1060" customFormat="false" ht="12.75" hidden="false" customHeight="false" outlineLevel="0" collapsed="false">
      <c r="D1060" s="110"/>
    </row>
    <row r="1061" customFormat="false" ht="12.75" hidden="false" customHeight="false" outlineLevel="0" collapsed="false">
      <c r="D1061" s="110"/>
    </row>
    <row r="1062" customFormat="false" ht="12.75" hidden="false" customHeight="false" outlineLevel="0" collapsed="false">
      <c r="D1062" s="110"/>
    </row>
    <row r="1063" customFormat="false" ht="12.75" hidden="false" customHeight="false" outlineLevel="0" collapsed="false">
      <c r="D1063" s="110"/>
    </row>
    <row r="1064" customFormat="false" ht="12.75" hidden="false" customHeight="false" outlineLevel="0" collapsed="false">
      <c r="D1064" s="110"/>
    </row>
    <row r="1065" customFormat="false" ht="12.75" hidden="false" customHeight="false" outlineLevel="0" collapsed="false">
      <c r="D1065" s="110"/>
    </row>
    <row r="1066" customFormat="false" ht="12.75" hidden="false" customHeight="false" outlineLevel="0" collapsed="false">
      <c r="D1066" s="110"/>
    </row>
    <row r="1067" customFormat="false" ht="12.75" hidden="false" customHeight="false" outlineLevel="0" collapsed="false">
      <c r="D1067" s="110"/>
    </row>
    <row r="1068" customFormat="false" ht="12.75" hidden="false" customHeight="false" outlineLevel="0" collapsed="false">
      <c r="D1068" s="110"/>
    </row>
    <row r="1069" customFormat="false" ht="12.75" hidden="false" customHeight="false" outlineLevel="0" collapsed="false">
      <c r="D1069" s="110"/>
    </row>
    <row r="1070" customFormat="false" ht="12.75" hidden="false" customHeight="false" outlineLevel="0" collapsed="false">
      <c r="D1070" s="110"/>
    </row>
    <row r="1071" customFormat="false" ht="12.75" hidden="false" customHeight="false" outlineLevel="0" collapsed="false">
      <c r="D1071" s="110"/>
    </row>
    <row r="1072" customFormat="false" ht="12.75" hidden="false" customHeight="false" outlineLevel="0" collapsed="false">
      <c r="D1072" s="110"/>
    </row>
    <row r="1073" customFormat="false" ht="12.75" hidden="false" customHeight="false" outlineLevel="0" collapsed="false">
      <c r="D1073" s="110"/>
    </row>
    <row r="1074" customFormat="false" ht="12.75" hidden="false" customHeight="false" outlineLevel="0" collapsed="false">
      <c r="D1074" s="110"/>
    </row>
    <row r="1075" customFormat="false" ht="12.75" hidden="false" customHeight="false" outlineLevel="0" collapsed="false">
      <c r="D1075" s="110"/>
    </row>
    <row r="1076" customFormat="false" ht="12.75" hidden="false" customHeight="false" outlineLevel="0" collapsed="false">
      <c r="D1076" s="110"/>
    </row>
    <row r="1077" customFormat="false" ht="12.75" hidden="false" customHeight="false" outlineLevel="0" collapsed="false">
      <c r="D1077" s="110"/>
    </row>
    <row r="1078" customFormat="false" ht="12.75" hidden="false" customHeight="false" outlineLevel="0" collapsed="false">
      <c r="D1078" s="110"/>
    </row>
    <row r="1079" customFormat="false" ht="12.75" hidden="false" customHeight="false" outlineLevel="0" collapsed="false">
      <c r="D1079" s="110"/>
    </row>
    <row r="1080" customFormat="false" ht="12.75" hidden="false" customHeight="false" outlineLevel="0" collapsed="false">
      <c r="D1080" s="110"/>
    </row>
    <row r="1081" customFormat="false" ht="12.75" hidden="false" customHeight="false" outlineLevel="0" collapsed="false">
      <c r="D1081" s="110"/>
    </row>
    <row r="1082" customFormat="false" ht="12.75" hidden="false" customHeight="false" outlineLevel="0" collapsed="false">
      <c r="D1082" s="110"/>
    </row>
    <row r="1083" customFormat="false" ht="12.75" hidden="false" customHeight="false" outlineLevel="0" collapsed="false">
      <c r="D1083" s="110"/>
    </row>
    <row r="1084" customFormat="false" ht="12.75" hidden="false" customHeight="false" outlineLevel="0" collapsed="false">
      <c r="D1084" s="110"/>
    </row>
    <row r="1085" customFormat="false" ht="12.75" hidden="false" customHeight="false" outlineLevel="0" collapsed="false">
      <c r="D1085" s="110"/>
    </row>
    <row r="1086" customFormat="false" ht="12.75" hidden="false" customHeight="false" outlineLevel="0" collapsed="false">
      <c r="D1086" s="110"/>
    </row>
  </sheetData>
  <sheetProtection algorithmName="SHA-512" hashValue="915re/W2xS8hWo6A76GBkLJHJUrP+vRDWbmPf31WShb5L2X1JEyiybWo47FuIXwh3LMdip6N9WY0/hhkVg6dZw==" saltValue="+20Wpb0OIwiwRghJJSFA5w==" spinCount="100000" sheet="true"/>
  <mergeCells count="25">
    <mergeCell ref="A1:G1"/>
    <mergeCell ref="C2:G2"/>
    <mergeCell ref="C3:G3"/>
    <mergeCell ref="C4:G4"/>
    <mergeCell ref="C10:G10"/>
    <mergeCell ref="C17:G17"/>
    <mergeCell ref="C19:G19"/>
    <mergeCell ref="C21:G21"/>
    <mergeCell ref="C24:G24"/>
    <mergeCell ref="C27:G27"/>
    <mergeCell ref="C30:G30"/>
    <mergeCell ref="C32:G32"/>
    <mergeCell ref="C34:G34"/>
    <mergeCell ref="C36:G36"/>
    <mergeCell ref="C38:G38"/>
    <mergeCell ref="C40:G40"/>
    <mergeCell ref="C42:G42"/>
    <mergeCell ref="C44:G44"/>
    <mergeCell ref="C55:G55"/>
    <mergeCell ref="C57:G57"/>
    <mergeCell ref="C59:G59"/>
    <mergeCell ref="C72:G72"/>
    <mergeCell ref="C74:G74"/>
    <mergeCell ref="C76:G76"/>
    <mergeCell ref="C83:G83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0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875"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75" width="12.71"/>
    <col collapsed="false" customWidth="true" hidden="false" outlineLevel="0" max="3" min="3" style="175" width="63.29"/>
    <col collapsed="false" customWidth="true" hidden="false" outlineLevel="0" max="4" min="4" style="0" width="4.86"/>
    <col collapsed="false" customWidth="true" hidden="false" outlineLevel="0" max="5" min="5" style="0" width="10.71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4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6" t="s">
        <v>179</v>
      </c>
      <c r="B1" s="176"/>
      <c r="C1" s="176"/>
      <c r="D1" s="176"/>
      <c r="E1" s="176"/>
      <c r="F1" s="176"/>
      <c r="G1" s="176"/>
      <c r="AG1" s="0" t="s">
        <v>180</v>
      </c>
    </row>
    <row r="2" customFormat="false" ht="25.15" hidden="false" customHeight="true" outlineLevel="0" collapsed="false">
      <c r="A2" s="169" t="s">
        <v>176</v>
      </c>
      <c r="B2" s="170" t="s">
        <v>5</v>
      </c>
      <c r="C2" s="177" t="s">
        <v>6</v>
      </c>
      <c r="D2" s="177"/>
      <c r="E2" s="177"/>
      <c r="F2" s="177"/>
      <c r="G2" s="177"/>
      <c r="AG2" s="0" t="s">
        <v>181</v>
      </c>
    </row>
    <row r="3" customFormat="false" ht="25.15" hidden="false" customHeight="true" outlineLevel="0" collapsed="false">
      <c r="A3" s="169" t="s">
        <v>177</v>
      </c>
      <c r="B3" s="170" t="s">
        <v>45</v>
      </c>
      <c r="C3" s="177" t="s">
        <v>46</v>
      </c>
      <c r="D3" s="177"/>
      <c r="E3" s="177"/>
      <c r="F3" s="177"/>
      <c r="G3" s="177"/>
      <c r="AC3" s="175" t="s">
        <v>181</v>
      </c>
      <c r="AG3" s="0" t="s">
        <v>182</v>
      </c>
    </row>
    <row r="4" customFormat="false" ht="25.15" hidden="false" customHeight="true" outlineLevel="0" collapsed="false">
      <c r="A4" s="178" t="s">
        <v>178</v>
      </c>
      <c r="B4" s="179" t="s">
        <v>58</v>
      </c>
      <c r="C4" s="180" t="s">
        <v>59</v>
      </c>
      <c r="D4" s="180"/>
      <c r="E4" s="180"/>
      <c r="F4" s="180"/>
      <c r="G4" s="180"/>
      <c r="AG4" s="0" t="s">
        <v>183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81" t="s">
        <v>184</v>
      </c>
      <c r="B6" s="182" t="s">
        <v>185</v>
      </c>
      <c r="C6" s="182" t="s">
        <v>186</v>
      </c>
      <c r="D6" s="183" t="s">
        <v>187</v>
      </c>
      <c r="E6" s="181" t="s">
        <v>188</v>
      </c>
      <c r="F6" s="184" t="s">
        <v>189</v>
      </c>
      <c r="G6" s="181" t="s">
        <v>14</v>
      </c>
      <c r="H6" s="185" t="s">
        <v>190</v>
      </c>
      <c r="I6" s="185" t="s">
        <v>191</v>
      </c>
      <c r="J6" s="185" t="s">
        <v>192</v>
      </c>
      <c r="K6" s="185" t="s">
        <v>193</v>
      </c>
      <c r="L6" s="185" t="s">
        <v>194</v>
      </c>
      <c r="M6" s="185" t="s">
        <v>195</v>
      </c>
      <c r="N6" s="185" t="s">
        <v>196</v>
      </c>
      <c r="O6" s="185" t="s">
        <v>197</v>
      </c>
      <c r="P6" s="185" t="s">
        <v>198</v>
      </c>
      <c r="Q6" s="185" t="s">
        <v>199</v>
      </c>
      <c r="R6" s="185" t="s">
        <v>200</v>
      </c>
      <c r="S6" s="185" t="s">
        <v>201</v>
      </c>
      <c r="T6" s="185" t="s">
        <v>202</v>
      </c>
      <c r="U6" s="185" t="s">
        <v>203</v>
      </c>
      <c r="V6" s="185" t="s">
        <v>204</v>
      </c>
      <c r="W6" s="185" t="s">
        <v>205</v>
      </c>
      <c r="X6" s="185" t="s">
        <v>206</v>
      </c>
    </row>
    <row r="7" customFormat="false" ht="12.75" hidden="true" customHeight="false" outlineLevel="0" collapsed="false">
      <c r="A7" s="166"/>
      <c r="B7" s="172"/>
      <c r="C7" s="172"/>
      <c r="D7" s="174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customFormat="false" ht="12.75" hidden="false" customHeight="false" outlineLevel="0" collapsed="false">
      <c r="A8" s="188" t="s">
        <v>207</v>
      </c>
      <c r="B8" s="189" t="s">
        <v>166</v>
      </c>
      <c r="C8" s="190" t="s">
        <v>167</v>
      </c>
      <c r="D8" s="191"/>
      <c r="E8" s="192"/>
      <c r="F8" s="193"/>
      <c r="G8" s="193" t="n">
        <f aca="false">SUMIF(AG9:AG55,"&lt;&gt;NOR",G9:G55)</f>
        <v>0</v>
      </c>
      <c r="H8" s="193"/>
      <c r="I8" s="193" t="n">
        <f aca="false">SUM(I9:I55)</f>
        <v>0</v>
      </c>
      <c r="J8" s="193"/>
      <c r="K8" s="193" t="n">
        <f aca="false">SUM(K9:K55)</f>
        <v>0</v>
      </c>
      <c r="L8" s="193"/>
      <c r="M8" s="193" t="n">
        <f aca="false">SUM(M9:M55)</f>
        <v>0</v>
      </c>
      <c r="N8" s="193"/>
      <c r="O8" s="193" t="n">
        <f aca="false">SUM(O9:O55)</f>
        <v>274.69</v>
      </c>
      <c r="P8" s="193"/>
      <c r="Q8" s="193" t="n">
        <f aca="false">SUM(Q9:Q55)</f>
        <v>0</v>
      </c>
      <c r="R8" s="193"/>
      <c r="S8" s="193"/>
      <c r="T8" s="194"/>
      <c r="U8" s="195"/>
      <c r="V8" s="195" t="n">
        <f aca="false">SUM(V9:V55)</f>
        <v>3038.29</v>
      </c>
      <c r="W8" s="195"/>
      <c r="X8" s="195"/>
      <c r="AG8" s="0" t="s">
        <v>208</v>
      </c>
    </row>
    <row r="9" customFormat="false" ht="33.75" hidden="false" customHeight="false" outlineLevel="1" collapsed="false">
      <c r="A9" s="196" t="n">
        <v>1</v>
      </c>
      <c r="B9" s="197" t="s">
        <v>1810</v>
      </c>
      <c r="C9" s="198" t="s">
        <v>1811</v>
      </c>
      <c r="D9" s="199" t="s">
        <v>1812</v>
      </c>
      <c r="E9" s="200" t="n">
        <v>1</v>
      </c>
      <c r="F9" s="201"/>
      <c r="G9" s="202" t="n">
        <f aca="false">ROUND(E9*F9,2)</f>
        <v>0</v>
      </c>
      <c r="H9" s="201"/>
      <c r="I9" s="202" t="n">
        <f aca="false">ROUND(E9*H9,2)</f>
        <v>0</v>
      </c>
      <c r="J9" s="201"/>
      <c r="K9" s="202" t="n">
        <f aca="false">ROUND(E9*J9,2)</f>
        <v>0</v>
      </c>
      <c r="L9" s="202" t="n">
        <v>21</v>
      </c>
      <c r="M9" s="202" t="n">
        <f aca="false">G9*(1+L9/100)</f>
        <v>0</v>
      </c>
      <c r="N9" s="202" t="n">
        <v>0</v>
      </c>
      <c r="O9" s="202" t="n">
        <f aca="false">ROUND(E9*N9,2)</f>
        <v>0</v>
      </c>
      <c r="P9" s="202" t="n">
        <v>0</v>
      </c>
      <c r="Q9" s="202" t="n">
        <f aca="false">ROUND(E9*P9,2)</f>
        <v>0</v>
      </c>
      <c r="R9" s="202"/>
      <c r="S9" s="202" t="s">
        <v>417</v>
      </c>
      <c r="T9" s="203" t="s">
        <v>418</v>
      </c>
      <c r="U9" s="204" t="n">
        <v>0</v>
      </c>
      <c r="V9" s="204" t="n">
        <f aca="false">ROUND(E9*U9,2)</f>
        <v>0</v>
      </c>
      <c r="W9" s="204"/>
      <c r="X9" s="204" t="s">
        <v>165</v>
      </c>
      <c r="Y9" s="205"/>
      <c r="Z9" s="205"/>
      <c r="AA9" s="205"/>
      <c r="AB9" s="205"/>
      <c r="AC9" s="205"/>
      <c r="AD9" s="205"/>
      <c r="AE9" s="205"/>
      <c r="AF9" s="205"/>
      <c r="AG9" s="205" t="s">
        <v>214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customFormat="false" ht="12.75" hidden="false" customHeight="true" outlineLevel="1" collapsed="false">
      <c r="A10" s="206"/>
      <c r="B10" s="207"/>
      <c r="C10" s="222" t="s">
        <v>1813</v>
      </c>
      <c r="D10" s="222"/>
      <c r="E10" s="222"/>
      <c r="F10" s="222"/>
      <c r="G10" s="222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5"/>
      <c r="Z10" s="205"/>
      <c r="AA10" s="205"/>
      <c r="AB10" s="205"/>
      <c r="AC10" s="205"/>
      <c r="AD10" s="205"/>
      <c r="AE10" s="205"/>
      <c r="AF10" s="205"/>
      <c r="AG10" s="205" t="s">
        <v>217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customFormat="false" ht="22.5" hidden="false" customHeight="false" outlineLevel="1" collapsed="false">
      <c r="A11" s="214" t="n">
        <v>2</v>
      </c>
      <c r="B11" s="215" t="s">
        <v>1814</v>
      </c>
      <c r="C11" s="216" t="s">
        <v>1815</v>
      </c>
      <c r="D11" s="217" t="s">
        <v>1812</v>
      </c>
      <c r="E11" s="218" t="n">
        <v>1</v>
      </c>
      <c r="F11" s="219"/>
      <c r="G11" s="220" t="n">
        <f aca="false">ROUND(E11*F11,2)</f>
        <v>0</v>
      </c>
      <c r="H11" s="219"/>
      <c r="I11" s="220" t="n">
        <f aca="false">ROUND(E11*H11,2)</f>
        <v>0</v>
      </c>
      <c r="J11" s="219"/>
      <c r="K11" s="220" t="n">
        <f aca="false">ROUND(E11*J11,2)</f>
        <v>0</v>
      </c>
      <c r="L11" s="220" t="n">
        <v>21</v>
      </c>
      <c r="M11" s="220" t="n">
        <f aca="false">G11*(1+L11/100)</f>
        <v>0</v>
      </c>
      <c r="N11" s="220" t="n">
        <v>0</v>
      </c>
      <c r="O11" s="220" t="n">
        <f aca="false">ROUND(E11*N11,2)</f>
        <v>0</v>
      </c>
      <c r="P11" s="220" t="n">
        <v>0</v>
      </c>
      <c r="Q11" s="220" t="n">
        <f aca="false">ROUND(E11*P11,2)</f>
        <v>0</v>
      </c>
      <c r="R11" s="220"/>
      <c r="S11" s="220" t="s">
        <v>417</v>
      </c>
      <c r="T11" s="221" t="s">
        <v>418</v>
      </c>
      <c r="U11" s="204" t="n">
        <v>0</v>
      </c>
      <c r="V11" s="204" t="n">
        <f aca="false">ROUND(E11*U11,2)</f>
        <v>0</v>
      </c>
      <c r="W11" s="204"/>
      <c r="X11" s="204" t="s">
        <v>165</v>
      </c>
      <c r="Y11" s="205"/>
      <c r="Z11" s="205"/>
      <c r="AA11" s="205"/>
      <c r="AB11" s="205"/>
      <c r="AC11" s="205"/>
      <c r="AD11" s="205"/>
      <c r="AE11" s="205"/>
      <c r="AF11" s="205"/>
      <c r="AG11" s="205" t="s">
        <v>214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customFormat="false" ht="22.5" hidden="false" customHeight="false" outlineLevel="1" collapsed="false">
      <c r="A12" s="214" t="n">
        <v>3</v>
      </c>
      <c r="B12" s="215" t="s">
        <v>1816</v>
      </c>
      <c r="C12" s="216" t="s">
        <v>1817</v>
      </c>
      <c r="D12" s="217" t="s">
        <v>1812</v>
      </c>
      <c r="E12" s="218" t="n">
        <v>1</v>
      </c>
      <c r="F12" s="219"/>
      <c r="G12" s="220" t="n">
        <f aca="false">ROUND(E12*F12,2)</f>
        <v>0</v>
      </c>
      <c r="H12" s="219"/>
      <c r="I12" s="220" t="n">
        <f aca="false">ROUND(E12*H12,2)</f>
        <v>0</v>
      </c>
      <c r="J12" s="219"/>
      <c r="K12" s="220" t="n">
        <f aca="false">ROUND(E12*J12,2)</f>
        <v>0</v>
      </c>
      <c r="L12" s="220" t="n">
        <v>21</v>
      </c>
      <c r="M12" s="220" t="n">
        <f aca="false">G12*(1+L12/100)</f>
        <v>0</v>
      </c>
      <c r="N12" s="220" t="n">
        <v>0</v>
      </c>
      <c r="O12" s="220" t="n">
        <f aca="false">ROUND(E12*N12,2)</f>
        <v>0</v>
      </c>
      <c r="P12" s="220" t="n">
        <v>0</v>
      </c>
      <c r="Q12" s="220" t="n">
        <f aca="false">ROUND(E12*P12,2)</f>
        <v>0</v>
      </c>
      <c r="R12" s="220"/>
      <c r="S12" s="220" t="s">
        <v>417</v>
      </c>
      <c r="T12" s="221" t="s">
        <v>418</v>
      </c>
      <c r="U12" s="204" t="n">
        <v>0</v>
      </c>
      <c r="V12" s="204" t="n">
        <f aca="false">ROUND(E12*U12,2)</f>
        <v>0</v>
      </c>
      <c r="W12" s="204"/>
      <c r="X12" s="204" t="s">
        <v>424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425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customFormat="false" ht="33.75" hidden="false" customHeight="false" outlineLevel="1" collapsed="false">
      <c r="A13" s="196" t="n">
        <v>4</v>
      </c>
      <c r="B13" s="197" t="s">
        <v>1818</v>
      </c>
      <c r="C13" s="198" t="s">
        <v>1819</v>
      </c>
      <c r="D13" s="199" t="s">
        <v>1812</v>
      </c>
      <c r="E13" s="200" t="n">
        <v>1</v>
      </c>
      <c r="F13" s="201"/>
      <c r="G13" s="202" t="n">
        <f aca="false">ROUND(E13*F13,2)</f>
        <v>0</v>
      </c>
      <c r="H13" s="201"/>
      <c r="I13" s="202" t="n">
        <f aca="false">ROUND(E13*H13,2)</f>
        <v>0</v>
      </c>
      <c r="J13" s="201"/>
      <c r="K13" s="202" t="n">
        <f aca="false">ROUND(E13*J13,2)</f>
        <v>0</v>
      </c>
      <c r="L13" s="202" t="n">
        <v>21</v>
      </c>
      <c r="M13" s="202" t="n">
        <f aca="false">G13*(1+L13/100)</f>
        <v>0</v>
      </c>
      <c r="N13" s="202" t="n">
        <v>0</v>
      </c>
      <c r="O13" s="202" t="n">
        <f aca="false">ROUND(E13*N13,2)</f>
        <v>0</v>
      </c>
      <c r="P13" s="202" t="n">
        <v>0</v>
      </c>
      <c r="Q13" s="202" t="n">
        <f aca="false">ROUND(E13*P13,2)</f>
        <v>0</v>
      </c>
      <c r="R13" s="202"/>
      <c r="S13" s="202" t="s">
        <v>417</v>
      </c>
      <c r="T13" s="203" t="s">
        <v>418</v>
      </c>
      <c r="U13" s="204" t="n">
        <v>0</v>
      </c>
      <c r="V13" s="204" t="n">
        <f aca="false">ROUND(E13*U13,2)</f>
        <v>0</v>
      </c>
      <c r="W13" s="204"/>
      <c r="X13" s="204" t="s">
        <v>424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425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customFormat="false" ht="12.75" hidden="false" customHeight="true" outlineLevel="1" collapsed="false">
      <c r="A14" s="206"/>
      <c r="B14" s="207"/>
      <c r="C14" s="222" t="s">
        <v>1820</v>
      </c>
      <c r="D14" s="222"/>
      <c r="E14" s="222"/>
      <c r="F14" s="222"/>
      <c r="G14" s="222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5"/>
      <c r="Z14" s="205"/>
      <c r="AA14" s="205"/>
      <c r="AB14" s="205"/>
      <c r="AC14" s="205"/>
      <c r="AD14" s="205"/>
      <c r="AE14" s="205"/>
      <c r="AF14" s="205"/>
      <c r="AG14" s="205" t="s">
        <v>217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customFormat="false" ht="22.5" hidden="false" customHeight="false" outlineLevel="1" collapsed="false">
      <c r="A15" s="214" t="n">
        <v>5</v>
      </c>
      <c r="B15" s="215" t="s">
        <v>1821</v>
      </c>
      <c r="C15" s="216" t="s">
        <v>1822</v>
      </c>
      <c r="D15" s="217" t="s">
        <v>1812</v>
      </c>
      <c r="E15" s="218" t="n">
        <v>1</v>
      </c>
      <c r="F15" s="219"/>
      <c r="G15" s="220" t="n">
        <f aca="false">ROUND(E15*F15,2)</f>
        <v>0</v>
      </c>
      <c r="H15" s="219"/>
      <c r="I15" s="220" t="n">
        <f aca="false">ROUND(E15*H15,2)</f>
        <v>0</v>
      </c>
      <c r="J15" s="219"/>
      <c r="K15" s="220" t="n">
        <f aca="false">ROUND(E15*J15,2)</f>
        <v>0</v>
      </c>
      <c r="L15" s="220" t="n">
        <v>21</v>
      </c>
      <c r="M15" s="220" t="n">
        <f aca="false">G15*(1+L15/100)</f>
        <v>0</v>
      </c>
      <c r="N15" s="220" t="n">
        <v>0</v>
      </c>
      <c r="O15" s="220" t="n">
        <f aca="false">ROUND(E15*N15,2)</f>
        <v>0</v>
      </c>
      <c r="P15" s="220" t="n">
        <v>0</v>
      </c>
      <c r="Q15" s="220" t="n">
        <f aca="false">ROUND(E15*P15,2)</f>
        <v>0</v>
      </c>
      <c r="R15" s="220"/>
      <c r="S15" s="220" t="s">
        <v>417</v>
      </c>
      <c r="T15" s="221" t="s">
        <v>418</v>
      </c>
      <c r="U15" s="204" t="n">
        <v>0</v>
      </c>
      <c r="V15" s="204" t="n">
        <f aca="false">ROUND(E15*U15,2)</f>
        <v>0</v>
      </c>
      <c r="W15" s="204"/>
      <c r="X15" s="204" t="s">
        <v>165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214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customFormat="false" ht="33.75" hidden="false" customHeight="false" outlineLevel="1" collapsed="false">
      <c r="A16" s="214" t="n">
        <v>6</v>
      </c>
      <c r="B16" s="215" t="s">
        <v>1823</v>
      </c>
      <c r="C16" s="216" t="s">
        <v>1824</v>
      </c>
      <c r="D16" s="217" t="s">
        <v>343</v>
      </c>
      <c r="E16" s="218" t="n">
        <v>421</v>
      </c>
      <c r="F16" s="219"/>
      <c r="G16" s="220" t="n">
        <f aca="false">ROUND(E16*F16,2)</f>
        <v>0</v>
      </c>
      <c r="H16" s="219"/>
      <c r="I16" s="220" t="n">
        <f aca="false">ROUND(E16*H16,2)</f>
        <v>0</v>
      </c>
      <c r="J16" s="219"/>
      <c r="K16" s="220" t="n">
        <f aca="false">ROUND(E16*J16,2)</f>
        <v>0</v>
      </c>
      <c r="L16" s="220" t="n">
        <v>21</v>
      </c>
      <c r="M16" s="220" t="n">
        <f aca="false">G16*(1+L16/100)</f>
        <v>0</v>
      </c>
      <c r="N16" s="220" t="n">
        <v>0</v>
      </c>
      <c r="O16" s="220" t="n">
        <f aca="false">ROUND(E16*N16,2)</f>
        <v>0</v>
      </c>
      <c r="P16" s="220" t="n">
        <v>0</v>
      </c>
      <c r="Q16" s="220" t="n">
        <f aca="false">ROUND(E16*P16,2)</f>
        <v>0</v>
      </c>
      <c r="R16" s="220"/>
      <c r="S16" s="220" t="s">
        <v>417</v>
      </c>
      <c r="T16" s="221" t="s">
        <v>418</v>
      </c>
      <c r="U16" s="204" t="n">
        <v>0.2825</v>
      </c>
      <c r="V16" s="204" t="n">
        <f aca="false">ROUND(E16*U16,2)</f>
        <v>118.93</v>
      </c>
      <c r="W16" s="204"/>
      <c r="X16" s="204" t="s">
        <v>165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214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customFormat="false" ht="22.5" hidden="false" customHeight="false" outlineLevel="1" collapsed="false">
      <c r="A17" s="214" t="n">
        <v>7</v>
      </c>
      <c r="B17" s="215" t="s">
        <v>1825</v>
      </c>
      <c r="C17" s="216" t="s">
        <v>1826</v>
      </c>
      <c r="D17" s="217" t="s">
        <v>1812</v>
      </c>
      <c r="E17" s="218" t="n">
        <v>1</v>
      </c>
      <c r="F17" s="219"/>
      <c r="G17" s="220" t="n">
        <f aca="false">ROUND(E17*F17,2)</f>
        <v>0</v>
      </c>
      <c r="H17" s="219"/>
      <c r="I17" s="220" t="n">
        <f aca="false">ROUND(E17*H17,2)</f>
        <v>0</v>
      </c>
      <c r="J17" s="219"/>
      <c r="K17" s="220" t="n">
        <f aca="false">ROUND(E17*J17,2)</f>
        <v>0</v>
      </c>
      <c r="L17" s="220" t="n">
        <v>21</v>
      </c>
      <c r="M17" s="220" t="n">
        <f aca="false">G17*(1+L17/100)</f>
        <v>0</v>
      </c>
      <c r="N17" s="220" t="n">
        <v>0</v>
      </c>
      <c r="O17" s="220" t="n">
        <f aca="false">ROUND(E17*N17,2)</f>
        <v>0</v>
      </c>
      <c r="P17" s="220" t="n">
        <v>0</v>
      </c>
      <c r="Q17" s="220" t="n">
        <f aca="false">ROUND(E17*P17,2)</f>
        <v>0</v>
      </c>
      <c r="R17" s="220"/>
      <c r="S17" s="220" t="s">
        <v>417</v>
      </c>
      <c r="T17" s="221" t="s">
        <v>418</v>
      </c>
      <c r="U17" s="204" t="n">
        <v>0</v>
      </c>
      <c r="V17" s="204" t="n">
        <f aca="false">ROUND(E17*U17,2)</f>
        <v>0</v>
      </c>
      <c r="W17" s="204"/>
      <c r="X17" s="204" t="s">
        <v>165</v>
      </c>
      <c r="Y17" s="205"/>
      <c r="Z17" s="205"/>
      <c r="AA17" s="205"/>
      <c r="AB17" s="205"/>
      <c r="AC17" s="205"/>
      <c r="AD17" s="205"/>
      <c r="AE17" s="205"/>
      <c r="AF17" s="205"/>
      <c r="AG17" s="205" t="s">
        <v>214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customFormat="false" ht="22.5" hidden="false" customHeight="false" outlineLevel="1" collapsed="false">
      <c r="A18" s="214" t="n">
        <v>8</v>
      </c>
      <c r="B18" s="215" t="s">
        <v>1827</v>
      </c>
      <c r="C18" s="216" t="s">
        <v>1828</v>
      </c>
      <c r="D18" s="217" t="s">
        <v>1812</v>
      </c>
      <c r="E18" s="218" t="n">
        <v>1</v>
      </c>
      <c r="F18" s="219"/>
      <c r="G18" s="220" t="n">
        <f aca="false">ROUND(E18*F18,2)</f>
        <v>0</v>
      </c>
      <c r="H18" s="219"/>
      <c r="I18" s="220" t="n">
        <f aca="false">ROUND(E18*H18,2)</f>
        <v>0</v>
      </c>
      <c r="J18" s="219"/>
      <c r="K18" s="220" t="n">
        <f aca="false">ROUND(E18*J18,2)</f>
        <v>0</v>
      </c>
      <c r="L18" s="220" t="n">
        <v>21</v>
      </c>
      <c r="M18" s="220" t="n">
        <f aca="false">G18*(1+L18/100)</f>
        <v>0</v>
      </c>
      <c r="N18" s="220" t="n">
        <v>0</v>
      </c>
      <c r="O18" s="220" t="n">
        <f aca="false">ROUND(E18*N18,2)</f>
        <v>0</v>
      </c>
      <c r="P18" s="220" t="n">
        <v>0</v>
      </c>
      <c r="Q18" s="220" t="n">
        <f aca="false">ROUND(E18*P18,2)</f>
        <v>0</v>
      </c>
      <c r="R18" s="220"/>
      <c r="S18" s="220" t="s">
        <v>417</v>
      </c>
      <c r="T18" s="221" t="s">
        <v>418</v>
      </c>
      <c r="U18" s="204" t="n">
        <v>0</v>
      </c>
      <c r="V18" s="204" t="n">
        <f aca="false">ROUND(E18*U18,2)</f>
        <v>0</v>
      </c>
      <c r="W18" s="204"/>
      <c r="X18" s="204" t="s">
        <v>165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214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customFormat="false" ht="22.5" hidden="false" customHeight="false" outlineLevel="1" collapsed="false">
      <c r="A19" s="214" t="n">
        <v>9</v>
      </c>
      <c r="B19" s="215" t="s">
        <v>1829</v>
      </c>
      <c r="C19" s="216" t="s">
        <v>1830</v>
      </c>
      <c r="D19" s="217" t="s">
        <v>1812</v>
      </c>
      <c r="E19" s="218" t="n">
        <v>11</v>
      </c>
      <c r="F19" s="219"/>
      <c r="G19" s="220" t="n">
        <f aca="false">ROUND(E19*F19,2)</f>
        <v>0</v>
      </c>
      <c r="H19" s="219"/>
      <c r="I19" s="220" t="n">
        <f aca="false">ROUND(E19*H19,2)</f>
        <v>0</v>
      </c>
      <c r="J19" s="219"/>
      <c r="K19" s="220" t="n">
        <f aca="false">ROUND(E19*J19,2)</f>
        <v>0</v>
      </c>
      <c r="L19" s="220" t="n">
        <v>21</v>
      </c>
      <c r="M19" s="220" t="n">
        <f aca="false">G19*(1+L19/100)</f>
        <v>0</v>
      </c>
      <c r="N19" s="220" t="n">
        <v>0</v>
      </c>
      <c r="O19" s="220" t="n">
        <f aca="false">ROUND(E19*N19,2)</f>
        <v>0</v>
      </c>
      <c r="P19" s="220" t="n">
        <v>0</v>
      </c>
      <c r="Q19" s="220" t="n">
        <f aca="false">ROUND(E19*P19,2)</f>
        <v>0</v>
      </c>
      <c r="R19" s="220"/>
      <c r="S19" s="220" t="s">
        <v>417</v>
      </c>
      <c r="T19" s="221" t="s">
        <v>418</v>
      </c>
      <c r="U19" s="204" t="n">
        <v>0</v>
      </c>
      <c r="V19" s="204" t="n">
        <f aca="false">ROUND(E19*U19,2)</f>
        <v>0</v>
      </c>
      <c r="W19" s="204"/>
      <c r="X19" s="204" t="s">
        <v>165</v>
      </c>
      <c r="Y19" s="205"/>
      <c r="Z19" s="205"/>
      <c r="AA19" s="205"/>
      <c r="AB19" s="205"/>
      <c r="AC19" s="205"/>
      <c r="AD19" s="205"/>
      <c r="AE19" s="205"/>
      <c r="AF19" s="205"/>
      <c r="AG19" s="205" t="s">
        <v>214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customFormat="false" ht="22.5" hidden="false" customHeight="false" outlineLevel="1" collapsed="false">
      <c r="A20" s="214" t="n">
        <v>10</v>
      </c>
      <c r="B20" s="215" t="s">
        <v>1831</v>
      </c>
      <c r="C20" s="216" t="s">
        <v>1832</v>
      </c>
      <c r="D20" s="217" t="s">
        <v>343</v>
      </c>
      <c r="E20" s="218" t="n">
        <v>56</v>
      </c>
      <c r="F20" s="219"/>
      <c r="G20" s="220" t="n">
        <f aca="false">ROUND(E20*F20,2)</f>
        <v>0</v>
      </c>
      <c r="H20" s="219"/>
      <c r="I20" s="220" t="n">
        <f aca="false">ROUND(E20*H20,2)</f>
        <v>0</v>
      </c>
      <c r="J20" s="219"/>
      <c r="K20" s="220" t="n">
        <f aca="false">ROUND(E20*J20,2)</f>
        <v>0</v>
      </c>
      <c r="L20" s="220" t="n">
        <v>21</v>
      </c>
      <c r="M20" s="220" t="n">
        <f aca="false">G20*(1+L20/100)</f>
        <v>0</v>
      </c>
      <c r="N20" s="220" t="n">
        <v>0</v>
      </c>
      <c r="O20" s="220" t="n">
        <f aca="false">ROUND(E20*N20,2)</f>
        <v>0</v>
      </c>
      <c r="P20" s="220" t="n">
        <v>0</v>
      </c>
      <c r="Q20" s="220" t="n">
        <f aca="false">ROUND(E20*P20,2)</f>
        <v>0</v>
      </c>
      <c r="R20" s="220"/>
      <c r="S20" s="220" t="s">
        <v>417</v>
      </c>
      <c r="T20" s="221" t="s">
        <v>418</v>
      </c>
      <c r="U20" s="204" t="n">
        <v>0.539</v>
      </c>
      <c r="V20" s="204" t="n">
        <f aca="false">ROUND(E20*U20,2)</f>
        <v>30.18</v>
      </c>
      <c r="W20" s="204"/>
      <c r="X20" s="204" t="s">
        <v>165</v>
      </c>
      <c r="Y20" s="205"/>
      <c r="Z20" s="205"/>
      <c r="AA20" s="205"/>
      <c r="AB20" s="205"/>
      <c r="AC20" s="205"/>
      <c r="AD20" s="205"/>
      <c r="AE20" s="205"/>
      <c r="AF20" s="205"/>
      <c r="AG20" s="205" t="s">
        <v>214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customFormat="false" ht="22.5" hidden="false" customHeight="false" outlineLevel="1" collapsed="false">
      <c r="A21" s="214" t="n">
        <v>11</v>
      </c>
      <c r="B21" s="215" t="s">
        <v>1833</v>
      </c>
      <c r="C21" s="216" t="s">
        <v>1834</v>
      </c>
      <c r="D21" s="217" t="s">
        <v>1812</v>
      </c>
      <c r="E21" s="218" t="n">
        <v>56</v>
      </c>
      <c r="F21" s="219"/>
      <c r="G21" s="220" t="n">
        <f aca="false">ROUND(E21*F21,2)</f>
        <v>0</v>
      </c>
      <c r="H21" s="219"/>
      <c r="I21" s="220" t="n">
        <f aca="false">ROUND(E21*H21,2)</f>
        <v>0</v>
      </c>
      <c r="J21" s="219"/>
      <c r="K21" s="220" t="n">
        <f aca="false">ROUND(E21*J21,2)</f>
        <v>0</v>
      </c>
      <c r="L21" s="220" t="n">
        <v>21</v>
      </c>
      <c r="M21" s="220" t="n">
        <f aca="false">G21*(1+L21/100)</f>
        <v>0</v>
      </c>
      <c r="N21" s="220" t="n">
        <v>0</v>
      </c>
      <c r="O21" s="220" t="n">
        <f aca="false">ROUND(E21*N21,2)</f>
        <v>0</v>
      </c>
      <c r="P21" s="220" t="n">
        <v>0</v>
      </c>
      <c r="Q21" s="220" t="n">
        <f aca="false">ROUND(E21*P21,2)</f>
        <v>0</v>
      </c>
      <c r="R21" s="220"/>
      <c r="S21" s="220" t="s">
        <v>417</v>
      </c>
      <c r="T21" s="221" t="s">
        <v>418</v>
      </c>
      <c r="U21" s="204" t="n">
        <v>0</v>
      </c>
      <c r="V21" s="204" t="n">
        <f aca="false">ROUND(E21*U21,2)</f>
        <v>0</v>
      </c>
      <c r="W21" s="204"/>
      <c r="X21" s="204" t="s">
        <v>165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214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customFormat="false" ht="22.5" hidden="false" customHeight="false" outlineLevel="1" collapsed="false">
      <c r="A22" s="214" t="n">
        <v>12</v>
      </c>
      <c r="B22" s="215" t="s">
        <v>1835</v>
      </c>
      <c r="C22" s="216" t="s">
        <v>1836</v>
      </c>
      <c r="D22" s="217" t="s">
        <v>1812</v>
      </c>
      <c r="E22" s="218" t="n">
        <v>2</v>
      </c>
      <c r="F22" s="219"/>
      <c r="G22" s="220" t="n">
        <f aca="false">ROUND(E22*F22,2)</f>
        <v>0</v>
      </c>
      <c r="H22" s="219"/>
      <c r="I22" s="220" t="n">
        <f aca="false">ROUND(E22*H22,2)</f>
        <v>0</v>
      </c>
      <c r="J22" s="219"/>
      <c r="K22" s="220" t="n">
        <f aca="false">ROUND(E22*J22,2)</f>
        <v>0</v>
      </c>
      <c r="L22" s="220" t="n">
        <v>21</v>
      </c>
      <c r="M22" s="220" t="n">
        <f aca="false">G22*(1+L22/100)</f>
        <v>0</v>
      </c>
      <c r="N22" s="220" t="n">
        <v>0</v>
      </c>
      <c r="O22" s="220" t="n">
        <f aca="false">ROUND(E22*N22,2)</f>
        <v>0</v>
      </c>
      <c r="P22" s="220" t="n">
        <v>0</v>
      </c>
      <c r="Q22" s="220" t="n">
        <f aca="false">ROUND(E22*P22,2)</f>
        <v>0</v>
      </c>
      <c r="R22" s="220"/>
      <c r="S22" s="220" t="s">
        <v>417</v>
      </c>
      <c r="T22" s="221" t="s">
        <v>418</v>
      </c>
      <c r="U22" s="204" t="n">
        <v>0</v>
      </c>
      <c r="V22" s="204" t="n">
        <f aca="false">ROUND(E22*U22,2)</f>
        <v>0</v>
      </c>
      <c r="W22" s="204"/>
      <c r="X22" s="204" t="s">
        <v>165</v>
      </c>
      <c r="Y22" s="205"/>
      <c r="Z22" s="205"/>
      <c r="AA22" s="205"/>
      <c r="AB22" s="205"/>
      <c r="AC22" s="205"/>
      <c r="AD22" s="205"/>
      <c r="AE22" s="205"/>
      <c r="AF22" s="205"/>
      <c r="AG22" s="205" t="s">
        <v>214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customFormat="false" ht="22.5" hidden="false" customHeight="false" outlineLevel="1" collapsed="false">
      <c r="A23" s="214" t="n">
        <v>13</v>
      </c>
      <c r="B23" s="215" t="s">
        <v>1837</v>
      </c>
      <c r="C23" s="216" t="s">
        <v>1838</v>
      </c>
      <c r="D23" s="217" t="s">
        <v>1812</v>
      </c>
      <c r="E23" s="218" t="n">
        <v>9</v>
      </c>
      <c r="F23" s="219"/>
      <c r="G23" s="220" t="n">
        <f aca="false">ROUND(E23*F23,2)</f>
        <v>0</v>
      </c>
      <c r="H23" s="219"/>
      <c r="I23" s="220" t="n">
        <f aca="false">ROUND(E23*H23,2)</f>
        <v>0</v>
      </c>
      <c r="J23" s="219"/>
      <c r="K23" s="220" t="n">
        <f aca="false">ROUND(E23*J23,2)</f>
        <v>0</v>
      </c>
      <c r="L23" s="220" t="n">
        <v>21</v>
      </c>
      <c r="M23" s="220" t="n">
        <f aca="false">G23*(1+L23/100)</f>
        <v>0</v>
      </c>
      <c r="N23" s="220" t="n">
        <v>0</v>
      </c>
      <c r="O23" s="220" t="n">
        <f aca="false">ROUND(E23*N23,2)</f>
        <v>0</v>
      </c>
      <c r="P23" s="220" t="n">
        <v>0</v>
      </c>
      <c r="Q23" s="220" t="n">
        <f aca="false">ROUND(E23*P23,2)</f>
        <v>0</v>
      </c>
      <c r="R23" s="220"/>
      <c r="S23" s="220" t="s">
        <v>417</v>
      </c>
      <c r="T23" s="221" t="s">
        <v>418</v>
      </c>
      <c r="U23" s="204" t="n">
        <v>0</v>
      </c>
      <c r="V23" s="204" t="n">
        <f aca="false">ROUND(E23*U23,2)</f>
        <v>0</v>
      </c>
      <c r="W23" s="204"/>
      <c r="X23" s="204" t="s">
        <v>165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214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customFormat="false" ht="22.5" hidden="false" customHeight="false" outlineLevel="1" collapsed="false">
      <c r="A24" s="214" t="n">
        <v>14</v>
      </c>
      <c r="B24" s="215" t="s">
        <v>1839</v>
      </c>
      <c r="C24" s="216" t="s">
        <v>1840</v>
      </c>
      <c r="D24" s="217" t="s">
        <v>1812</v>
      </c>
      <c r="E24" s="218" t="n">
        <v>56</v>
      </c>
      <c r="F24" s="219"/>
      <c r="G24" s="220" t="n">
        <f aca="false">ROUND(E24*F24,2)</f>
        <v>0</v>
      </c>
      <c r="H24" s="219"/>
      <c r="I24" s="220" t="n">
        <f aca="false">ROUND(E24*H24,2)</f>
        <v>0</v>
      </c>
      <c r="J24" s="219"/>
      <c r="K24" s="220" t="n">
        <f aca="false">ROUND(E24*J24,2)</f>
        <v>0</v>
      </c>
      <c r="L24" s="220" t="n">
        <v>21</v>
      </c>
      <c r="M24" s="220" t="n">
        <f aca="false">G24*(1+L24/100)</f>
        <v>0</v>
      </c>
      <c r="N24" s="220" t="n">
        <v>0</v>
      </c>
      <c r="O24" s="220" t="n">
        <f aca="false">ROUND(E24*N24,2)</f>
        <v>0</v>
      </c>
      <c r="P24" s="220" t="n">
        <v>0</v>
      </c>
      <c r="Q24" s="220" t="n">
        <f aca="false">ROUND(E24*P24,2)</f>
        <v>0</v>
      </c>
      <c r="R24" s="220"/>
      <c r="S24" s="220" t="s">
        <v>417</v>
      </c>
      <c r="T24" s="221" t="s">
        <v>418</v>
      </c>
      <c r="U24" s="204" t="n">
        <v>0</v>
      </c>
      <c r="V24" s="204" t="n">
        <f aca="false">ROUND(E24*U24,2)</f>
        <v>0</v>
      </c>
      <c r="W24" s="204"/>
      <c r="X24" s="204" t="s">
        <v>165</v>
      </c>
      <c r="Y24" s="205"/>
      <c r="Z24" s="205"/>
      <c r="AA24" s="205"/>
      <c r="AB24" s="205"/>
      <c r="AC24" s="205"/>
      <c r="AD24" s="205"/>
      <c r="AE24" s="205"/>
      <c r="AF24" s="205"/>
      <c r="AG24" s="205" t="s">
        <v>214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customFormat="false" ht="22.5" hidden="false" customHeight="false" outlineLevel="1" collapsed="false">
      <c r="A25" s="214" t="n">
        <v>15</v>
      </c>
      <c r="B25" s="215" t="s">
        <v>1841</v>
      </c>
      <c r="C25" s="216" t="s">
        <v>1842</v>
      </c>
      <c r="D25" s="217" t="s">
        <v>1812</v>
      </c>
      <c r="E25" s="218" t="n">
        <v>56</v>
      </c>
      <c r="F25" s="219"/>
      <c r="G25" s="220" t="n">
        <f aca="false">ROUND(E25*F25,2)</f>
        <v>0</v>
      </c>
      <c r="H25" s="219"/>
      <c r="I25" s="220" t="n">
        <f aca="false">ROUND(E25*H25,2)</f>
        <v>0</v>
      </c>
      <c r="J25" s="219"/>
      <c r="K25" s="220" t="n">
        <f aca="false">ROUND(E25*J25,2)</f>
        <v>0</v>
      </c>
      <c r="L25" s="220" t="n">
        <v>21</v>
      </c>
      <c r="M25" s="220" t="n">
        <f aca="false">G25*(1+L25/100)</f>
        <v>0</v>
      </c>
      <c r="N25" s="220" t="n">
        <v>0</v>
      </c>
      <c r="O25" s="220" t="n">
        <f aca="false">ROUND(E25*N25,2)</f>
        <v>0</v>
      </c>
      <c r="P25" s="220" t="n">
        <v>0</v>
      </c>
      <c r="Q25" s="220" t="n">
        <f aca="false">ROUND(E25*P25,2)</f>
        <v>0</v>
      </c>
      <c r="R25" s="220"/>
      <c r="S25" s="220" t="s">
        <v>417</v>
      </c>
      <c r="T25" s="221" t="s">
        <v>418</v>
      </c>
      <c r="U25" s="204" t="n">
        <v>0</v>
      </c>
      <c r="V25" s="204" t="n">
        <f aca="false">ROUND(E25*U25,2)</f>
        <v>0</v>
      </c>
      <c r="W25" s="204"/>
      <c r="X25" s="204" t="s">
        <v>165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214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customFormat="false" ht="12.75" hidden="false" customHeight="false" outlineLevel="1" collapsed="false">
      <c r="A26" s="214" t="n">
        <v>16</v>
      </c>
      <c r="B26" s="215" t="s">
        <v>1843</v>
      </c>
      <c r="C26" s="216" t="s">
        <v>1844</v>
      </c>
      <c r="D26" s="217" t="s">
        <v>1812</v>
      </c>
      <c r="E26" s="218" t="n">
        <v>48</v>
      </c>
      <c r="F26" s="219"/>
      <c r="G26" s="220" t="n">
        <f aca="false">ROUND(E26*F26,2)</f>
        <v>0</v>
      </c>
      <c r="H26" s="219"/>
      <c r="I26" s="220" t="n">
        <f aca="false">ROUND(E26*H26,2)</f>
        <v>0</v>
      </c>
      <c r="J26" s="219"/>
      <c r="K26" s="220" t="n">
        <f aca="false">ROUND(E26*J26,2)</f>
        <v>0</v>
      </c>
      <c r="L26" s="220" t="n">
        <v>21</v>
      </c>
      <c r="M26" s="220" t="n">
        <f aca="false">G26*(1+L26/100)</f>
        <v>0</v>
      </c>
      <c r="N26" s="220" t="n">
        <v>0</v>
      </c>
      <c r="O26" s="220" t="n">
        <f aca="false">ROUND(E26*N26,2)</f>
        <v>0</v>
      </c>
      <c r="P26" s="220" t="n">
        <v>0</v>
      </c>
      <c r="Q26" s="220" t="n">
        <f aca="false">ROUND(E26*P26,2)</f>
        <v>0</v>
      </c>
      <c r="R26" s="220"/>
      <c r="S26" s="220" t="s">
        <v>417</v>
      </c>
      <c r="T26" s="221" t="s">
        <v>418</v>
      </c>
      <c r="U26" s="204" t="n">
        <v>0</v>
      </c>
      <c r="V26" s="204" t="n">
        <f aca="false">ROUND(E26*U26,2)</f>
        <v>0</v>
      </c>
      <c r="W26" s="204"/>
      <c r="X26" s="204" t="s">
        <v>165</v>
      </c>
      <c r="Y26" s="205"/>
      <c r="Z26" s="205"/>
      <c r="AA26" s="205"/>
      <c r="AB26" s="205"/>
      <c r="AC26" s="205"/>
      <c r="AD26" s="205"/>
      <c r="AE26" s="205"/>
      <c r="AF26" s="205"/>
      <c r="AG26" s="205" t="s">
        <v>214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customFormat="false" ht="22.5" hidden="false" customHeight="false" outlineLevel="1" collapsed="false">
      <c r="A27" s="214" t="n">
        <v>17</v>
      </c>
      <c r="B27" s="215" t="s">
        <v>1845</v>
      </c>
      <c r="C27" s="216" t="s">
        <v>1846</v>
      </c>
      <c r="D27" s="217" t="s">
        <v>1812</v>
      </c>
      <c r="E27" s="218" t="n">
        <v>24</v>
      </c>
      <c r="F27" s="219"/>
      <c r="G27" s="220" t="n">
        <f aca="false">ROUND(E27*F27,2)</f>
        <v>0</v>
      </c>
      <c r="H27" s="219"/>
      <c r="I27" s="220" t="n">
        <f aca="false">ROUND(E27*H27,2)</f>
        <v>0</v>
      </c>
      <c r="J27" s="219"/>
      <c r="K27" s="220" t="n">
        <f aca="false">ROUND(E27*J27,2)</f>
        <v>0</v>
      </c>
      <c r="L27" s="220" t="n">
        <v>21</v>
      </c>
      <c r="M27" s="220" t="n">
        <f aca="false">G27*(1+L27/100)</f>
        <v>0</v>
      </c>
      <c r="N27" s="220" t="n">
        <v>0</v>
      </c>
      <c r="O27" s="220" t="n">
        <f aca="false">ROUND(E27*N27,2)</f>
        <v>0</v>
      </c>
      <c r="P27" s="220" t="n">
        <v>0</v>
      </c>
      <c r="Q27" s="220" t="n">
        <f aca="false">ROUND(E27*P27,2)</f>
        <v>0</v>
      </c>
      <c r="R27" s="220"/>
      <c r="S27" s="220" t="s">
        <v>417</v>
      </c>
      <c r="T27" s="221" t="s">
        <v>418</v>
      </c>
      <c r="U27" s="204" t="n">
        <v>0</v>
      </c>
      <c r="V27" s="204" t="n">
        <f aca="false">ROUND(E27*U27,2)</f>
        <v>0</v>
      </c>
      <c r="W27" s="204"/>
      <c r="X27" s="204" t="s">
        <v>165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214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customFormat="false" ht="22.5" hidden="false" customHeight="false" outlineLevel="1" collapsed="false">
      <c r="A28" s="214" t="n">
        <v>18</v>
      </c>
      <c r="B28" s="215" t="s">
        <v>1847</v>
      </c>
      <c r="C28" s="216" t="s">
        <v>1848</v>
      </c>
      <c r="D28" s="217" t="s">
        <v>1812</v>
      </c>
      <c r="E28" s="218" t="n">
        <v>2</v>
      </c>
      <c r="F28" s="219"/>
      <c r="G28" s="220" t="n">
        <f aca="false">ROUND(E28*F28,2)</f>
        <v>0</v>
      </c>
      <c r="H28" s="219"/>
      <c r="I28" s="220" t="n">
        <f aca="false">ROUND(E28*H28,2)</f>
        <v>0</v>
      </c>
      <c r="J28" s="219"/>
      <c r="K28" s="220" t="n">
        <f aca="false">ROUND(E28*J28,2)</f>
        <v>0</v>
      </c>
      <c r="L28" s="220" t="n">
        <v>21</v>
      </c>
      <c r="M28" s="220" t="n">
        <f aca="false">G28*(1+L28/100)</f>
        <v>0</v>
      </c>
      <c r="N28" s="220" t="n">
        <v>0</v>
      </c>
      <c r="O28" s="220" t="n">
        <f aca="false">ROUND(E28*N28,2)</f>
        <v>0</v>
      </c>
      <c r="P28" s="220" t="n">
        <v>0</v>
      </c>
      <c r="Q28" s="220" t="n">
        <f aca="false">ROUND(E28*P28,2)</f>
        <v>0</v>
      </c>
      <c r="R28" s="220"/>
      <c r="S28" s="220" t="s">
        <v>417</v>
      </c>
      <c r="T28" s="221" t="s">
        <v>418</v>
      </c>
      <c r="U28" s="204" t="n">
        <v>0</v>
      </c>
      <c r="V28" s="204" t="n">
        <f aca="false">ROUND(E28*U28,2)</f>
        <v>0</v>
      </c>
      <c r="W28" s="204"/>
      <c r="X28" s="204" t="s">
        <v>165</v>
      </c>
      <c r="Y28" s="205"/>
      <c r="Z28" s="205"/>
      <c r="AA28" s="205"/>
      <c r="AB28" s="205"/>
      <c r="AC28" s="205"/>
      <c r="AD28" s="205"/>
      <c r="AE28" s="205"/>
      <c r="AF28" s="205"/>
      <c r="AG28" s="205" t="s">
        <v>214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customFormat="false" ht="22.5" hidden="false" customHeight="false" outlineLevel="1" collapsed="false">
      <c r="A29" s="214" t="n">
        <v>19</v>
      </c>
      <c r="B29" s="215" t="s">
        <v>1849</v>
      </c>
      <c r="C29" s="216" t="s">
        <v>1850</v>
      </c>
      <c r="D29" s="217" t="s">
        <v>1812</v>
      </c>
      <c r="E29" s="218" t="n">
        <v>16</v>
      </c>
      <c r="F29" s="219"/>
      <c r="G29" s="220" t="n">
        <f aca="false">ROUND(E29*F29,2)</f>
        <v>0</v>
      </c>
      <c r="H29" s="219"/>
      <c r="I29" s="220" t="n">
        <f aca="false">ROUND(E29*H29,2)</f>
        <v>0</v>
      </c>
      <c r="J29" s="219"/>
      <c r="K29" s="220" t="n">
        <f aca="false">ROUND(E29*J29,2)</f>
        <v>0</v>
      </c>
      <c r="L29" s="220" t="n">
        <v>21</v>
      </c>
      <c r="M29" s="220" t="n">
        <f aca="false">G29*(1+L29/100)</f>
        <v>0</v>
      </c>
      <c r="N29" s="220" t="n">
        <v>0</v>
      </c>
      <c r="O29" s="220" t="n">
        <f aca="false">ROUND(E29*N29,2)</f>
        <v>0</v>
      </c>
      <c r="P29" s="220" t="n">
        <v>0</v>
      </c>
      <c r="Q29" s="220" t="n">
        <f aca="false">ROUND(E29*P29,2)</f>
        <v>0</v>
      </c>
      <c r="R29" s="220"/>
      <c r="S29" s="220" t="s">
        <v>417</v>
      </c>
      <c r="T29" s="221" t="s">
        <v>418</v>
      </c>
      <c r="U29" s="204" t="n">
        <v>0</v>
      </c>
      <c r="V29" s="204" t="n">
        <f aca="false">ROUND(E29*U29,2)</f>
        <v>0</v>
      </c>
      <c r="W29" s="204"/>
      <c r="X29" s="204" t="s">
        <v>165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214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customFormat="false" ht="12.75" hidden="false" customHeight="false" outlineLevel="1" collapsed="false">
      <c r="A30" s="214" t="n">
        <v>20</v>
      </c>
      <c r="B30" s="215" t="s">
        <v>1851</v>
      </c>
      <c r="C30" s="216" t="s">
        <v>1852</v>
      </c>
      <c r="D30" s="217" t="s">
        <v>1812</v>
      </c>
      <c r="E30" s="218" t="n">
        <v>1</v>
      </c>
      <c r="F30" s="219"/>
      <c r="G30" s="220" t="n">
        <f aca="false">ROUND(E30*F30,2)</f>
        <v>0</v>
      </c>
      <c r="H30" s="219"/>
      <c r="I30" s="220" t="n">
        <f aca="false">ROUND(E30*H30,2)</f>
        <v>0</v>
      </c>
      <c r="J30" s="219"/>
      <c r="K30" s="220" t="n">
        <f aca="false">ROUND(E30*J30,2)</f>
        <v>0</v>
      </c>
      <c r="L30" s="220" t="n">
        <v>21</v>
      </c>
      <c r="M30" s="220" t="n">
        <f aca="false">G30*(1+L30/100)</f>
        <v>0</v>
      </c>
      <c r="N30" s="220" t="n">
        <v>0</v>
      </c>
      <c r="O30" s="220" t="n">
        <f aca="false">ROUND(E30*N30,2)</f>
        <v>0</v>
      </c>
      <c r="P30" s="220" t="n">
        <v>0</v>
      </c>
      <c r="Q30" s="220" t="n">
        <f aca="false">ROUND(E30*P30,2)</f>
        <v>0</v>
      </c>
      <c r="R30" s="220"/>
      <c r="S30" s="220" t="s">
        <v>417</v>
      </c>
      <c r="T30" s="221" t="s">
        <v>418</v>
      </c>
      <c r="U30" s="204" t="n">
        <v>0</v>
      </c>
      <c r="V30" s="204" t="n">
        <f aca="false">ROUND(E30*U30,2)</f>
        <v>0</v>
      </c>
      <c r="W30" s="204"/>
      <c r="X30" s="204" t="s">
        <v>165</v>
      </c>
      <c r="Y30" s="205"/>
      <c r="Z30" s="205"/>
      <c r="AA30" s="205"/>
      <c r="AB30" s="205"/>
      <c r="AC30" s="205"/>
      <c r="AD30" s="205"/>
      <c r="AE30" s="205"/>
      <c r="AF30" s="205"/>
      <c r="AG30" s="205" t="s">
        <v>214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customFormat="false" ht="33.75" hidden="false" customHeight="false" outlineLevel="1" collapsed="false">
      <c r="A31" s="214" t="n">
        <v>21</v>
      </c>
      <c r="B31" s="215" t="s">
        <v>1853</v>
      </c>
      <c r="C31" s="216" t="s">
        <v>1854</v>
      </c>
      <c r="D31" s="217" t="s">
        <v>380</v>
      </c>
      <c r="E31" s="218" t="n">
        <v>6500</v>
      </c>
      <c r="F31" s="219"/>
      <c r="G31" s="220" t="n">
        <f aca="false">ROUND(E31*F31,2)</f>
        <v>0</v>
      </c>
      <c r="H31" s="219"/>
      <c r="I31" s="220" t="n">
        <f aca="false">ROUND(E31*H31,2)</f>
        <v>0</v>
      </c>
      <c r="J31" s="219"/>
      <c r="K31" s="220" t="n">
        <f aca="false">ROUND(E31*J31,2)</f>
        <v>0</v>
      </c>
      <c r="L31" s="220" t="n">
        <v>21</v>
      </c>
      <c r="M31" s="220" t="n">
        <f aca="false">G31*(1+L31/100)</f>
        <v>0</v>
      </c>
      <c r="N31" s="220" t="n">
        <v>0</v>
      </c>
      <c r="O31" s="220" t="n">
        <f aca="false">ROUND(E31*N31,2)</f>
        <v>0</v>
      </c>
      <c r="P31" s="220" t="n">
        <v>0</v>
      </c>
      <c r="Q31" s="220" t="n">
        <f aca="false">ROUND(E31*P31,2)</f>
        <v>0</v>
      </c>
      <c r="R31" s="220"/>
      <c r="S31" s="220" t="s">
        <v>417</v>
      </c>
      <c r="T31" s="221" t="s">
        <v>418</v>
      </c>
      <c r="U31" s="204" t="n">
        <v>0</v>
      </c>
      <c r="V31" s="204" t="n">
        <f aca="false">ROUND(E31*U31,2)</f>
        <v>0</v>
      </c>
      <c r="W31" s="204"/>
      <c r="X31" s="204" t="s">
        <v>165</v>
      </c>
      <c r="Y31" s="205"/>
      <c r="Z31" s="205"/>
      <c r="AA31" s="205"/>
      <c r="AB31" s="205"/>
      <c r="AC31" s="205"/>
      <c r="AD31" s="205"/>
      <c r="AE31" s="205"/>
      <c r="AF31" s="205"/>
      <c r="AG31" s="205" t="s">
        <v>214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customFormat="false" ht="33.75" hidden="false" customHeight="false" outlineLevel="1" collapsed="false">
      <c r="A32" s="214" t="n">
        <v>22</v>
      </c>
      <c r="B32" s="215" t="s">
        <v>1853</v>
      </c>
      <c r="C32" s="216" t="s">
        <v>1855</v>
      </c>
      <c r="D32" s="217" t="s">
        <v>380</v>
      </c>
      <c r="E32" s="218" t="n">
        <v>2500</v>
      </c>
      <c r="F32" s="219"/>
      <c r="G32" s="220" t="n">
        <f aca="false">ROUND(E32*F32,2)</f>
        <v>0</v>
      </c>
      <c r="H32" s="219"/>
      <c r="I32" s="220" t="n">
        <f aca="false">ROUND(E32*H32,2)</f>
        <v>0</v>
      </c>
      <c r="J32" s="219"/>
      <c r="K32" s="220" t="n">
        <f aca="false">ROUND(E32*J32,2)</f>
        <v>0</v>
      </c>
      <c r="L32" s="220" t="n">
        <v>21</v>
      </c>
      <c r="M32" s="220" t="n">
        <f aca="false">G32*(1+L32/100)</f>
        <v>0</v>
      </c>
      <c r="N32" s="220" t="n">
        <v>0</v>
      </c>
      <c r="O32" s="220" t="n">
        <f aca="false">ROUND(E32*N32,2)</f>
        <v>0</v>
      </c>
      <c r="P32" s="220" t="n">
        <v>0</v>
      </c>
      <c r="Q32" s="220" t="n">
        <f aca="false">ROUND(E32*P32,2)</f>
        <v>0</v>
      </c>
      <c r="R32" s="220"/>
      <c r="S32" s="220" t="s">
        <v>417</v>
      </c>
      <c r="T32" s="221" t="s">
        <v>418</v>
      </c>
      <c r="U32" s="204" t="n">
        <v>0</v>
      </c>
      <c r="V32" s="204" t="n">
        <f aca="false">ROUND(E32*U32,2)</f>
        <v>0</v>
      </c>
      <c r="W32" s="204"/>
      <c r="X32" s="204" t="s">
        <v>1856</v>
      </c>
      <c r="Y32" s="205"/>
      <c r="Z32" s="205"/>
      <c r="AA32" s="205"/>
      <c r="AB32" s="205"/>
      <c r="AC32" s="205"/>
      <c r="AD32" s="205"/>
      <c r="AE32" s="205"/>
      <c r="AF32" s="205"/>
      <c r="AG32" s="205" t="s">
        <v>1857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customFormat="false" ht="33.75" hidden="false" customHeight="false" outlineLevel="1" collapsed="false">
      <c r="A33" s="214" t="n">
        <v>23</v>
      </c>
      <c r="B33" s="215" t="s">
        <v>1853</v>
      </c>
      <c r="C33" s="216" t="s">
        <v>1858</v>
      </c>
      <c r="D33" s="217" t="s">
        <v>380</v>
      </c>
      <c r="E33" s="218" t="n">
        <v>200</v>
      </c>
      <c r="F33" s="219"/>
      <c r="G33" s="220" t="n">
        <f aca="false">ROUND(E33*F33,2)</f>
        <v>0</v>
      </c>
      <c r="H33" s="219"/>
      <c r="I33" s="220" t="n">
        <f aca="false">ROUND(E33*H33,2)</f>
        <v>0</v>
      </c>
      <c r="J33" s="219"/>
      <c r="K33" s="220" t="n">
        <f aca="false">ROUND(E33*J33,2)</f>
        <v>0</v>
      </c>
      <c r="L33" s="220" t="n">
        <v>21</v>
      </c>
      <c r="M33" s="220" t="n">
        <f aca="false">G33*(1+L33/100)</f>
        <v>0</v>
      </c>
      <c r="N33" s="220" t="n">
        <v>0</v>
      </c>
      <c r="O33" s="220" t="n">
        <f aca="false">ROUND(E33*N33,2)</f>
        <v>0</v>
      </c>
      <c r="P33" s="220" t="n">
        <v>0</v>
      </c>
      <c r="Q33" s="220" t="n">
        <f aca="false">ROUND(E33*P33,2)</f>
        <v>0</v>
      </c>
      <c r="R33" s="220"/>
      <c r="S33" s="220" t="s">
        <v>417</v>
      </c>
      <c r="T33" s="221" t="s">
        <v>418</v>
      </c>
      <c r="U33" s="204" t="n">
        <v>0</v>
      </c>
      <c r="V33" s="204" t="n">
        <f aca="false">ROUND(E33*U33,2)</f>
        <v>0</v>
      </c>
      <c r="W33" s="204"/>
      <c r="X33" s="204" t="s">
        <v>1856</v>
      </c>
      <c r="Y33" s="205"/>
      <c r="Z33" s="205"/>
      <c r="AA33" s="205"/>
      <c r="AB33" s="205"/>
      <c r="AC33" s="205"/>
      <c r="AD33" s="205"/>
      <c r="AE33" s="205"/>
      <c r="AF33" s="205"/>
      <c r="AG33" s="205" t="s">
        <v>1857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customFormat="false" ht="22.5" hidden="false" customHeight="false" outlineLevel="1" collapsed="false">
      <c r="A34" s="214" t="n">
        <v>24</v>
      </c>
      <c r="B34" s="215" t="s">
        <v>1859</v>
      </c>
      <c r="C34" s="216" t="s">
        <v>1860</v>
      </c>
      <c r="D34" s="217" t="s">
        <v>380</v>
      </c>
      <c r="E34" s="218" t="n">
        <v>25</v>
      </c>
      <c r="F34" s="219"/>
      <c r="G34" s="220" t="n">
        <f aca="false">ROUND(E34*F34,2)</f>
        <v>0</v>
      </c>
      <c r="H34" s="219"/>
      <c r="I34" s="220" t="n">
        <f aca="false">ROUND(E34*H34,2)</f>
        <v>0</v>
      </c>
      <c r="J34" s="219"/>
      <c r="K34" s="220" t="n">
        <f aca="false">ROUND(E34*J34,2)</f>
        <v>0</v>
      </c>
      <c r="L34" s="220" t="n">
        <v>21</v>
      </c>
      <c r="M34" s="220" t="n">
        <f aca="false">G34*(1+L34/100)</f>
        <v>0</v>
      </c>
      <c r="N34" s="220" t="n">
        <v>0</v>
      </c>
      <c r="O34" s="220" t="n">
        <f aca="false">ROUND(E34*N34,2)</f>
        <v>0</v>
      </c>
      <c r="P34" s="220" t="n">
        <v>0</v>
      </c>
      <c r="Q34" s="220" t="n">
        <f aca="false">ROUND(E34*P34,2)</f>
        <v>0</v>
      </c>
      <c r="R34" s="220"/>
      <c r="S34" s="220" t="s">
        <v>417</v>
      </c>
      <c r="T34" s="221" t="s">
        <v>418</v>
      </c>
      <c r="U34" s="204" t="n">
        <v>0</v>
      </c>
      <c r="V34" s="204" t="n">
        <f aca="false">ROUND(E34*U34,2)</f>
        <v>0</v>
      </c>
      <c r="W34" s="204"/>
      <c r="X34" s="204" t="s">
        <v>165</v>
      </c>
      <c r="Y34" s="205"/>
      <c r="Z34" s="205"/>
      <c r="AA34" s="205"/>
      <c r="AB34" s="205"/>
      <c r="AC34" s="205"/>
      <c r="AD34" s="205"/>
      <c r="AE34" s="205"/>
      <c r="AF34" s="205"/>
      <c r="AG34" s="205" t="s">
        <v>214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customFormat="false" ht="22.5" hidden="false" customHeight="false" outlineLevel="1" collapsed="false">
      <c r="A35" s="214" t="n">
        <v>25</v>
      </c>
      <c r="B35" s="215" t="s">
        <v>1859</v>
      </c>
      <c r="C35" s="216" t="s">
        <v>1861</v>
      </c>
      <c r="D35" s="217" t="s">
        <v>380</v>
      </c>
      <c r="E35" s="218" t="n">
        <v>10</v>
      </c>
      <c r="F35" s="219"/>
      <c r="G35" s="220" t="n">
        <f aca="false">ROUND(E35*F35,2)</f>
        <v>0</v>
      </c>
      <c r="H35" s="219"/>
      <c r="I35" s="220" t="n">
        <f aca="false">ROUND(E35*H35,2)</f>
        <v>0</v>
      </c>
      <c r="J35" s="219"/>
      <c r="K35" s="220" t="n">
        <f aca="false">ROUND(E35*J35,2)</f>
        <v>0</v>
      </c>
      <c r="L35" s="220" t="n">
        <v>21</v>
      </c>
      <c r="M35" s="220" t="n">
        <f aca="false">G35*(1+L35/100)</f>
        <v>0</v>
      </c>
      <c r="N35" s="220" t="n">
        <v>0</v>
      </c>
      <c r="O35" s="220" t="n">
        <f aca="false">ROUND(E35*N35,2)</f>
        <v>0</v>
      </c>
      <c r="P35" s="220" t="n">
        <v>0</v>
      </c>
      <c r="Q35" s="220" t="n">
        <f aca="false">ROUND(E35*P35,2)</f>
        <v>0</v>
      </c>
      <c r="R35" s="220"/>
      <c r="S35" s="220" t="s">
        <v>417</v>
      </c>
      <c r="T35" s="221" t="s">
        <v>418</v>
      </c>
      <c r="U35" s="204" t="n">
        <v>0</v>
      </c>
      <c r="V35" s="204" t="n">
        <f aca="false">ROUND(E35*U35,2)</f>
        <v>0</v>
      </c>
      <c r="W35" s="204"/>
      <c r="X35" s="204" t="s">
        <v>1856</v>
      </c>
      <c r="Y35" s="205"/>
      <c r="Z35" s="205"/>
      <c r="AA35" s="205"/>
      <c r="AB35" s="205"/>
      <c r="AC35" s="205"/>
      <c r="AD35" s="205"/>
      <c r="AE35" s="205"/>
      <c r="AF35" s="205"/>
      <c r="AG35" s="205" t="s">
        <v>1857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customFormat="false" ht="22.5" hidden="false" customHeight="false" outlineLevel="1" collapsed="false">
      <c r="A36" s="214" t="n">
        <v>26</v>
      </c>
      <c r="B36" s="215" t="s">
        <v>1853</v>
      </c>
      <c r="C36" s="216" t="s">
        <v>1862</v>
      </c>
      <c r="D36" s="217" t="s">
        <v>380</v>
      </c>
      <c r="E36" s="218" t="n">
        <v>20</v>
      </c>
      <c r="F36" s="219"/>
      <c r="G36" s="220" t="n">
        <f aca="false">ROUND(E36*F36,2)</f>
        <v>0</v>
      </c>
      <c r="H36" s="219"/>
      <c r="I36" s="220" t="n">
        <f aca="false">ROUND(E36*H36,2)</f>
        <v>0</v>
      </c>
      <c r="J36" s="219"/>
      <c r="K36" s="220" t="n">
        <f aca="false">ROUND(E36*J36,2)</f>
        <v>0</v>
      </c>
      <c r="L36" s="220" t="n">
        <v>21</v>
      </c>
      <c r="M36" s="220" t="n">
        <f aca="false">G36*(1+L36/100)</f>
        <v>0</v>
      </c>
      <c r="N36" s="220" t="n">
        <v>0</v>
      </c>
      <c r="O36" s="220" t="n">
        <f aca="false">ROUND(E36*N36,2)</f>
        <v>0</v>
      </c>
      <c r="P36" s="220" t="n">
        <v>0</v>
      </c>
      <c r="Q36" s="220" t="n">
        <f aca="false">ROUND(E36*P36,2)</f>
        <v>0</v>
      </c>
      <c r="R36" s="220"/>
      <c r="S36" s="220" t="s">
        <v>417</v>
      </c>
      <c r="T36" s="221" t="s">
        <v>418</v>
      </c>
      <c r="U36" s="204" t="n">
        <v>0</v>
      </c>
      <c r="V36" s="204" t="n">
        <f aca="false">ROUND(E36*U36,2)</f>
        <v>0</v>
      </c>
      <c r="W36" s="204"/>
      <c r="X36" s="204" t="s">
        <v>1856</v>
      </c>
      <c r="Y36" s="205"/>
      <c r="Z36" s="205"/>
      <c r="AA36" s="205"/>
      <c r="AB36" s="205"/>
      <c r="AC36" s="205"/>
      <c r="AD36" s="205"/>
      <c r="AE36" s="205"/>
      <c r="AF36" s="205"/>
      <c r="AG36" s="205" t="s">
        <v>1857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customFormat="false" ht="33.75" hidden="false" customHeight="false" outlineLevel="1" collapsed="false">
      <c r="A37" s="214" t="n">
        <v>27</v>
      </c>
      <c r="B37" s="215" t="s">
        <v>1863</v>
      </c>
      <c r="C37" s="216" t="s">
        <v>1864</v>
      </c>
      <c r="D37" s="217" t="s">
        <v>380</v>
      </c>
      <c r="E37" s="218" t="n">
        <v>5400</v>
      </c>
      <c r="F37" s="219"/>
      <c r="G37" s="220" t="n">
        <f aca="false">ROUND(E37*F37,2)</f>
        <v>0</v>
      </c>
      <c r="H37" s="219"/>
      <c r="I37" s="220" t="n">
        <f aca="false">ROUND(E37*H37,2)</f>
        <v>0</v>
      </c>
      <c r="J37" s="219"/>
      <c r="K37" s="220" t="n">
        <f aca="false">ROUND(E37*J37,2)</f>
        <v>0</v>
      </c>
      <c r="L37" s="220" t="n">
        <v>21</v>
      </c>
      <c r="M37" s="220" t="n">
        <f aca="false">G37*(1+L37/100)</f>
        <v>0</v>
      </c>
      <c r="N37" s="220" t="n">
        <v>0.03356</v>
      </c>
      <c r="O37" s="220" t="n">
        <f aca="false">ROUND(E37*N37,2)</f>
        <v>181.22</v>
      </c>
      <c r="P37" s="220" t="n">
        <v>0</v>
      </c>
      <c r="Q37" s="220" t="n">
        <f aca="false">ROUND(E37*P37,2)</f>
        <v>0</v>
      </c>
      <c r="R37" s="220"/>
      <c r="S37" s="220" t="s">
        <v>417</v>
      </c>
      <c r="T37" s="221" t="s">
        <v>418</v>
      </c>
      <c r="U37" s="204" t="n">
        <v>0.22</v>
      </c>
      <c r="V37" s="204" t="n">
        <f aca="false">ROUND(E37*U37,2)</f>
        <v>1188</v>
      </c>
      <c r="W37" s="204"/>
      <c r="X37" s="204" t="s">
        <v>165</v>
      </c>
      <c r="Y37" s="205"/>
      <c r="Z37" s="205"/>
      <c r="AA37" s="205"/>
      <c r="AB37" s="205"/>
      <c r="AC37" s="205"/>
      <c r="AD37" s="205"/>
      <c r="AE37" s="205"/>
      <c r="AF37" s="205"/>
      <c r="AG37" s="205" t="s">
        <v>214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customFormat="false" ht="22.5" hidden="false" customHeight="false" outlineLevel="1" collapsed="false">
      <c r="A38" s="214" t="n">
        <v>28</v>
      </c>
      <c r="B38" s="215" t="s">
        <v>1865</v>
      </c>
      <c r="C38" s="216" t="s">
        <v>1866</v>
      </c>
      <c r="D38" s="217" t="s">
        <v>1812</v>
      </c>
      <c r="E38" s="218" t="n">
        <v>1350</v>
      </c>
      <c r="F38" s="219"/>
      <c r="G38" s="220" t="n">
        <f aca="false">ROUND(E38*F38,2)</f>
        <v>0</v>
      </c>
      <c r="H38" s="219"/>
      <c r="I38" s="220" t="n">
        <f aca="false">ROUND(E38*H38,2)</f>
        <v>0</v>
      </c>
      <c r="J38" s="219"/>
      <c r="K38" s="220" t="n">
        <f aca="false">ROUND(E38*J38,2)</f>
        <v>0</v>
      </c>
      <c r="L38" s="220" t="n">
        <v>21</v>
      </c>
      <c r="M38" s="220" t="n">
        <f aca="false">G38*(1+L38/100)</f>
        <v>0</v>
      </c>
      <c r="N38" s="220" t="n">
        <v>0</v>
      </c>
      <c r="O38" s="220" t="n">
        <f aca="false">ROUND(E38*N38,2)</f>
        <v>0</v>
      </c>
      <c r="P38" s="220" t="n">
        <v>0</v>
      </c>
      <c r="Q38" s="220" t="n">
        <f aca="false">ROUND(E38*P38,2)</f>
        <v>0</v>
      </c>
      <c r="R38" s="220"/>
      <c r="S38" s="220" t="s">
        <v>417</v>
      </c>
      <c r="T38" s="221" t="s">
        <v>418</v>
      </c>
      <c r="U38" s="204" t="n">
        <v>0</v>
      </c>
      <c r="V38" s="204" t="n">
        <f aca="false">ROUND(E38*U38,2)</f>
        <v>0</v>
      </c>
      <c r="W38" s="204"/>
      <c r="X38" s="204" t="s">
        <v>165</v>
      </c>
      <c r="Y38" s="205"/>
      <c r="Z38" s="205"/>
      <c r="AA38" s="205"/>
      <c r="AB38" s="205"/>
      <c r="AC38" s="205"/>
      <c r="AD38" s="205"/>
      <c r="AE38" s="205"/>
      <c r="AF38" s="205"/>
      <c r="AG38" s="205" t="s">
        <v>214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customFormat="false" ht="22.5" hidden="false" customHeight="false" outlineLevel="1" collapsed="false">
      <c r="A39" s="214" t="n">
        <v>29</v>
      </c>
      <c r="B39" s="215" t="s">
        <v>1867</v>
      </c>
      <c r="C39" s="216" t="s">
        <v>1868</v>
      </c>
      <c r="D39" s="217" t="s">
        <v>343</v>
      </c>
      <c r="E39" s="218" t="n">
        <v>16200</v>
      </c>
      <c r="F39" s="219"/>
      <c r="G39" s="220" t="n">
        <f aca="false">ROUND(E39*F39,2)</f>
        <v>0</v>
      </c>
      <c r="H39" s="219"/>
      <c r="I39" s="220" t="n">
        <f aca="false">ROUND(E39*H39,2)</f>
        <v>0</v>
      </c>
      <c r="J39" s="219"/>
      <c r="K39" s="220" t="n">
        <f aca="false">ROUND(E39*J39,2)</f>
        <v>0</v>
      </c>
      <c r="L39" s="220" t="n">
        <v>21</v>
      </c>
      <c r="M39" s="220" t="n">
        <f aca="false">G39*(1+L39/100)</f>
        <v>0</v>
      </c>
      <c r="N39" s="220" t="n">
        <v>0</v>
      </c>
      <c r="O39" s="220" t="n">
        <f aca="false">ROUND(E39*N39,2)</f>
        <v>0</v>
      </c>
      <c r="P39" s="220" t="n">
        <v>0</v>
      </c>
      <c r="Q39" s="220" t="n">
        <f aca="false">ROUND(E39*P39,2)</f>
        <v>0</v>
      </c>
      <c r="R39" s="220"/>
      <c r="S39" s="220" t="s">
        <v>417</v>
      </c>
      <c r="T39" s="221" t="s">
        <v>418</v>
      </c>
      <c r="U39" s="204" t="n">
        <v>0.025</v>
      </c>
      <c r="V39" s="204" t="n">
        <f aca="false">ROUND(E39*U39,2)</f>
        <v>405</v>
      </c>
      <c r="W39" s="204"/>
      <c r="X39" s="204" t="s">
        <v>165</v>
      </c>
      <c r="Y39" s="205"/>
      <c r="Z39" s="205"/>
      <c r="AA39" s="205"/>
      <c r="AB39" s="205"/>
      <c r="AC39" s="205"/>
      <c r="AD39" s="205"/>
      <c r="AE39" s="205"/>
      <c r="AF39" s="205"/>
      <c r="AG39" s="205" t="s">
        <v>214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customFormat="false" ht="22.5" hidden="false" customHeight="false" outlineLevel="1" collapsed="false">
      <c r="A40" s="214" t="n">
        <v>30</v>
      </c>
      <c r="B40" s="215" t="s">
        <v>1869</v>
      </c>
      <c r="C40" s="216" t="s">
        <v>1870</v>
      </c>
      <c r="D40" s="217" t="s">
        <v>380</v>
      </c>
      <c r="E40" s="218" t="n">
        <v>2755</v>
      </c>
      <c r="F40" s="219"/>
      <c r="G40" s="220" t="n">
        <f aca="false">ROUND(E40*F40,2)</f>
        <v>0</v>
      </c>
      <c r="H40" s="219"/>
      <c r="I40" s="220" t="n">
        <f aca="false">ROUND(E40*H40,2)</f>
        <v>0</v>
      </c>
      <c r="J40" s="219"/>
      <c r="K40" s="220" t="n">
        <f aca="false">ROUND(E40*J40,2)</f>
        <v>0</v>
      </c>
      <c r="L40" s="220" t="n">
        <v>21</v>
      </c>
      <c r="M40" s="220" t="n">
        <f aca="false">G40*(1+L40/100)</f>
        <v>0</v>
      </c>
      <c r="N40" s="220" t="n">
        <v>0.03353</v>
      </c>
      <c r="O40" s="220" t="n">
        <f aca="false">ROUND(E40*N40,2)</f>
        <v>92.38</v>
      </c>
      <c r="P40" s="220" t="n">
        <v>0</v>
      </c>
      <c r="Q40" s="220" t="n">
        <f aca="false">ROUND(E40*P40,2)</f>
        <v>0</v>
      </c>
      <c r="R40" s="220"/>
      <c r="S40" s="220" t="s">
        <v>417</v>
      </c>
      <c r="T40" s="221" t="s">
        <v>418</v>
      </c>
      <c r="U40" s="204" t="n">
        <v>0.26</v>
      </c>
      <c r="V40" s="204" t="n">
        <f aca="false">ROUND(E40*U40,2)</f>
        <v>716.3</v>
      </c>
      <c r="W40" s="204"/>
      <c r="X40" s="204" t="s">
        <v>165</v>
      </c>
      <c r="Y40" s="205"/>
      <c r="Z40" s="205"/>
      <c r="AA40" s="205"/>
      <c r="AB40" s="205"/>
      <c r="AC40" s="205"/>
      <c r="AD40" s="205"/>
      <c r="AE40" s="205"/>
      <c r="AF40" s="205"/>
      <c r="AG40" s="205" t="s">
        <v>214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customFormat="false" ht="22.5" hidden="false" customHeight="false" outlineLevel="1" collapsed="false">
      <c r="A41" s="214" t="n">
        <v>31</v>
      </c>
      <c r="B41" s="215" t="s">
        <v>1871</v>
      </c>
      <c r="C41" s="216" t="s">
        <v>1872</v>
      </c>
      <c r="D41" s="217" t="s">
        <v>343</v>
      </c>
      <c r="E41" s="218" t="n">
        <v>8265</v>
      </c>
      <c r="F41" s="219"/>
      <c r="G41" s="220" t="n">
        <f aca="false">ROUND(E41*F41,2)</f>
        <v>0</v>
      </c>
      <c r="H41" s="219"/>
      <c r="I41" s="220" t="n">
        <f aca="false">ROUND(E41*H41,2)</f>
        <v>0</v>
      </c>
      <c r="J41" s="219"/>
      <c r="K41" s="220" t="n">
        <f aca="false">ROUND(E41*J41,2)</f>
        <v>0</v>
      </c>
      <c r="L41" s="220" t="n">
        <v>21</v>
      </c>
      <c r="M41" s="220" t="n">
        <f aca="false">G41*(1+L41/100)</f>
        <v>0</v>
      </c>
      <c r="N41" s="220" t="n">
        <v>0</v>
      </c>
      <c r="O41" s="220" t="n">
        <f aca="false">ROUND(E41*N41,2)</f>
        <v>0</v>
      </c>
      <c r="P41" s="220" t="n">
        <v>0</v>
      </c>
      <c r="Q41" s="220" t="n">
        <f aca="false">ROUND(E41*P41,2)</f>
        <v>0</v>
      </c>
      <c r="R41" s="220"/>
      <c r="S41" s="220" t="s">
        <v>417</v>
      </c>
      <c r="T41" s="221" t="s">
        <v>418</v>
      </c>
      <c r="U41" s="204" t="n">
        <v>0.025</v>
      </c>
      <c r="V41" s="204" t="n">
        <f aca="false">ROUND(E41*U41,2)</f>
        <v>206.63</v>
      </c>
      <c r="W41" s="204"/>
      <c r="X41" s="204" t="s">
        <v>165</v>
      </c>
      <c r="Y41" s="205"/>
      <c r="Z41" s="205"/>
      <c r="AA41" s="205"/>
      <c r="AB41" s="205"/>
      <c r="AC41" s="205"/>
      <c r="AD41" s="205"/>
      <c r="AE41" s="205"/>
      <c r="AF41" s="205"/>
      <c r="AG41" s="205" t="s">
        <v>1297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customFormat="false" ht="22.5" hidden="false" customHeight="false" outlineLevel="1" collapsed="false">
      <c r="A42" s="214" t="n">
        <v>32</v>
      </c>
      <c r="B42" s="215" t="s">
        <v>1873</v>
      </c>
      <c r="C42" s="216" t="s">
        <v>1874</v>
      </c>
      <c r="D42" s="217" t="s">
        <v>1812</v>
      </c>
      <c r="E42" s="218" t="n">
        <v>20</v>
      </c>
      <c r="F42" s="219"/>
      <c r="G42" s="220" t="n">
        <f aca="false">ROUND(E42*F42,2)</f>
        <v>0</v>
      </c>
      <c r="H42" s="219"/>
      <c r="I42" s="220" t="n">
        <f aca="false">ROUND(E42*H42,2)</f>
        <v>0</v>
      </c>
      <c r="J42" s="219"/>
      <c r="K42" s="220" t="n">
        <f aca="false">ROUND(E42*J42,2)</f>
        <v>0</v>
      </c>
      <c r="L42" s="220" t="n">
        <v>21</v>
      </c>
      <c r="M42" s="220" t="n">
        <f aca="false">G42*(1+L42/100)</f>
        <v>0</v>
      </c>
      <c r="N42" s="220" t="n">
        <v>0</v>
      </c>
      <c r="O42" s="220" t="n">
        <f aca="false">ROUND(E42*N42,2)</f>
        <v>0</v>
      </c>
      <c r="P42" s="220" t="n">
        <v>0</v>
      </c>
      <c r="Q42" s="220" t="n">
        <f aca="false">ROUND(E42*P42,2)</f>
        <v>0</v>
      </c>
      <c r="R42" s="220"/>
      <c r="S42" s="220" t="s">
        <v>417</v>
      </c>
      <c r="T42" s="221" t="s">
        <v>418</v>
      </c>
      <c r="U42" s="204" t="n">
        <v>0</v>
      </c>
      <c r="V42" s="204" t="n">
        <f aca="false">ROUND(E42*U42,2)</f>
        <v>0</v>
      </c>
      <c r="W42" s="204"/>
      <c r="X42" s="204" t="s">
        <v>165</v>
      </c>
      <c r="Y42" s="205"/>
      <c r="Z42" s="205"/>
      <c r="AA42" s="205"/>
      <c r="AB42" s="205"/>
      <c r="AC42" s="205"/>
      <c r="AD42" s="205"/>
      <c r="AE42" s="205"/>
      <c r="AF42" s="205"/>
      <c r="AG42" s="205" t="s">
        <v>214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customFormat="false" ht="12.75" hidden="false" customHeight="false" outlineLevel="1" collapsed="false">
      <c r="A43" s="214" t="n">
        <v>33</v>
      </c>
      <c r="B43" s="215" t="s">
        <v>1875</v>
      </c>
      <c r="C43" s="216" t="s">
        <v>1876</v>
      </c>
      <c r="D43" s="217" t="s">
        <v>343</v>
      </c>
      <c r="E43" s="218" t="n">
        <v>158</v>
      </c>
      <c r="F43" s="219"/>
      <c r="G43" s="220" t="n">
        <f aca="false">ROUND(E43*F43,2)</f>
        <v>0</v>
      </c>
      <c r="H43" s="219"/>
      <c r="I43" s="220" t="n">
        <f aca="false">ROUND(E43*H43,2)</f>
        <v>0</v>
      </c>
      <c r="J43" s="219"/>
      <c r="K43" s="220" t="n">
        <f aca="false">ROUND(E43*J43,2)</f>
        <v>0</v>
      </c>
      <c r="L43" s="220" t="n">
        <v>21</v>
      </c>
      <c r="M43" s="220" t="n">
        <f aca="false">G43*(1+L43/100)</f>
        <v>0</v>
      </c>
      <c r="N43" s="220" t="n">
        <v>0.00367</v>
      </c>
      <c r="O43" s="220" t="n">
        <f aca="false">ROUND(E43*N43,2)</f>
        <v>0.58</v>
      </c>
      <c r="P43" s="220" t="n">
        <v>0</v>
      </c>
      <c r="Q43" s="220" t="n">
        <f aca="false">ROUND(E43*P43,2)</f>
        <v>0</v>
      </c>
      <c r="R43" s="220"/>
      <c r="S43" s="220" t="s">
        <v>213</v>
      </c>
      <c r="T43" s="221" t="s">
        <v>213</v>
      </c>
      <c r="U43" s="204" t="n">
        <v>1.191</v>
      </c>
      <c r="V43" s="204" t="n">
        <f aca="false">ROUND(E43*U43,2)</f>
        <v>188.18</v>
      </c>
      <c r="W43" s="204"/>
      <c r="X43" s="204" t="s">
        <v>165</v>
      </c>
      <c r="Y43" s="205"/>
      <c r="Z43" s="205"/>
      <c r="AA43" s="205"/>
      <c r="AB43" s="205"/>
      <c r="AC43" s="205"/>
      <c r="AD43" s="205"/>
      <c r="AE43" s="205"/>
      <c r="AF43" s="205"/>
      <c r="AG43" s="205" t="s">
        <v>214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customFormat="false" ht="12.75" hidden="false" customHeight="false" outlineLevel="1" collapsed="false">
      <c r="A44" s="214" t="n">
        <v>34</v>
      </c>
      <c r="B44" s="215" t="s">
        <v>1877</v>
      </c>
      <c r="C44" s="216" t="s">
        <v>1878</v>
      </c>
      <c r="D44" s="217" t="s">
        <v>343</v>
      </c>
      <c r="E44" s="218" t="n">
        <v>79</v>
      </c>
      <c r="F44" s="219"/>
      <c r="G44" s="220" t="n">
        <f aca="false">ROUND(E44*F44,2)</f>
        <v>0</v>
      </c>
      <c r="H44" s="219"/>
      <c r="I44" s="220" t="n">
        <f aca="false">ROUND(E44*H44,2)</f>
        <v>0</v>
      </c>
      <c r="J44" s="219"/>
      <c r="K44" s="220" t="n">
        <f aca="false">ROUND(E44*J44,2)</f>
        <v>0</v>
      </c>
      <c r="L44" s="220" t="n">
        <v>21</v>
      </c>
      <c r="M44" s="220" t="n">
        <f aca="false">G44*(1+L44/100)</f>
        <v>0</v>
      </c>
      <c r="N44" s="220" t="n">
        <v>0.00565</v>
      </c>
      <c r="O44" s="220" t="n">
        <f aca="false">ROUND(E44*N44,2)</f>
        <v>0.45</v>
      </c>
      <c r="P44" s="220" t="n">
        <v>0</v>
      </c>
      <c r="Q44" s="220" t="n">
        <f aca="false">ROUND(E44*P44,2)</f>
        <v>0</v>
      </c>
      <c r="R44" s="220"/>
      <c r="S44" s="220" t="s">
        <v>213</v>
      </c>
      <c r="T44" s="221" t="s">
        <v>213</v>
      </c>
      <c r="U44" s="204" t="n">
        <v>2.045</v>
      </c>
      <c r="V44" s="204" t="n">
        <f aca="false">ROUND(E44*U44,2)</f>
        <v>161.56</v>
      </c>
      <c r="W44" s="204"/>
      <c r="X44" s="204" t="s">
        <v>165</v>
      </c>
      <c r="Y44" s="205"/>
      <c r="Z44" s="205"/>
      <c r="AA44" s="205"/>
      <c r="AB44" s="205"/>
      <c r="AC44" s="205"/>
      <c r="AD44" s="205"/>
      <c r="AE44" s="205"/>
      <c r="AF44" s="205"/>
      <c r="AG44" s="205" t="s">
        <v>214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customFormat="false" ht="12.75" hidden="false" customHeight="false" outlineLevel="1" collapsed="false">
      <c r="A45" s="214" t="n">
        <v>35</v>
      </c>
      <c r="B45" s="215" t="s">
        <v>1879</v>
      </c>
      <c r="C45" s="216" t="s">
        <v>1880</v>
      </c>
      <c r="D45" s="217" t="s">
        <v>343</v>
      </c>
      <c r="E45" s="218" t="n">
        <v>9</v>
      </c>
      <c r="F45" s="219"/>
      <c r="G45" s="220" t="n">
        <f aca="false">ROUND(E45*F45,2)</f>
        <v>0</v>
      </c>
      <c r="H45" s="219"/>
      <c r="I45" s="220" t="n">
        <f aca="false">ROUND(E45*H45,2)</f>
        <v>0</v>
      </c>
      <c r="J45" s="219"/>
      <c r="K45" s="220" t="n">
        <f aca="false">ROUND(E45*J45,2)</f>
        <v>0</v>
      </c>
      <c r="L45" s="220" t="n">
        <v>21</v>
      </c>
      <c r="M45" s="220" t="n">
        <f aca="false">G45*(1+L45/100)</f>
        <v>0</v>
      </c>
      <c r="N45" s="220" t="n">
        <v>0.00683</v>
      </c>
      <c r="O45" s="220" t="n">
        <f aca="false">ROUND(E45*N45,2)</f>
        <v>0.06</v>
      </c>
      <c r="P45" s="220" t="n">
        <v>0</v>
      </c>
      <c r="Q45" s="220" t="n">
        <f aca="false">ROUND(E45*P45,2)</f>
        <v>0</v>
      </c>
      <c r="R45" s="220"/>
      <c r="S45" s="220" t="s">
        <v>213</v>
      </c>
      <c r="T45" s="221" t="s">
        <v>213</v>
      </c>
      <c r="U45" s="204" t="n">
        <v>2.612</v>
      </c>
      <c r="V45" s="204" t="n">
        <f aca="false">ROUND(E45*U45,2)</f>
        <v>23.51</v>
      </c>
      <c r="W45" s="204"/>
      <c r="X45" s="204" t="s">
        <v>165</v>
      </c>
      <c r="Y45" s="205"/>
      <c r="Z45" s="205"/>
      <c r="AA45" s="205"/>
      <c r="AB45" s="205"/>
      <c r="AC45" s="205"/>
      <c r="AD45" s="205"/>
      <c r="AE45" s="205"/>
      <c r="AF45" s="205"/>
      <c r="AG45" s="205" t="s">
        <v>214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customFormat="false" ht="12.75" hidden="false" customHeight="false" outlineLevel="1" collapsed="false">
      <c r="A46" s="214" t="n">
        <v>36</v>
      </c>
      <c r="B46" s="215" t="s">
        <v>1881</v>
      </c>
      <c r="C46" s="216" t="s">
        <v>1882</v>
      </c>
      <c r="D46" s="217" t="s">
        <v>294</v>
      </c>
      <c r="E46" s="218" t="n">
        <v>3</v>
      </c>
      <c r="F46" s="219"/>
      <c r="G46" s="220" t="n">
        <f aca="false">ROUND(E46*F46,2)</f>
        <v>0</v>
      </c>
      <c r="H46" s="219"/>
      <c r="I46" s="220" t="n">
        <f aca="false">ROUND(E46*H46,2)</f>
        <v>0</v>
      </c>
      <c r="J46" s="219"/>
      <c r="K46" s="220" t="n">
        <f aca="false">ROUND(E46*J46,2)</f>
        <v>0</v>
      </c>
      <c r="L46" s="220" t="n">
        <v>21</v>
      </c>
      <c r="M46" s="220" t="n">
        <f aca="false">G46*(1+L46/100)</f>
        <v>0</v>
      </c>
      <c r="N46" s="220" t="n">
        <v>0</v>
      </c>
      <c r="O46" s="220" t="n">
        <f aca="false">ROUND(E46*N46,2)</f>
        <v>0</v>
      </c>
      <c r="P46" s="220" t="n">
        <v>0</v>
      </c>
      <c r="Q46" s="220" t="n">
        <f aca="false">ROUND(E46*P46,2)</f>
        <v>0</v>
      </c>
      <c r="R46" s="220"/>
      <c r="S46" s="220" t="s">
        <v>417</v>
      </c>
      <c r="T46" s="221" t="s">
        <v>418</v>
      </c>
      <c r="U46" s="204" t="n">
        <v>0</v>
      </c>
      <c r="V46" s="204" t="n">
        <f aca="false">ROUND(E46*U46,2)</f>
        <v>0</v>
      </c>
      <c r="W46" s="204"/>
      <c r="X46" s="204" t="s">
        <v>165</v>
      </c>
      <c r="Y46" s="205"/>
      <c r="Z46" s="205"/>
      <c r="AA46" s="205"/>
      <c r="AB46" s="205"/>
      <c r="AC46" s="205"/>
      <c r="AD46" s="205"/>
      <c r="AE46" s="205"/>
      <c r="AF46" s="205"/>
      <c r="AG46" s="205" t="s">
        <v>214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customFormat="false" ht="22.5" hidden="false" customHeight="false" outlineLevel="1" collapsed="false">
      <c r="A47" s="214" t="n">
        <v>37</v>
      </c>
      <c r="B47" s="215" t="s">
        <v>1883</v>
      </c>
      <c r="C47" s="216" t="s">
        <v>1884</v>
      </c>
      <c r="D47" s="217" t="s">
        <v>1812</v>
      </c>
      <c r="E47" s="218" t="n">
        <v>543</v>
      </c>
      <c r="F47" s="219"/>
      <c r="G47" s="220" t="n">
        <f aca="false">ROUND(E47*F47,2)</f>
        <v>0</v>
      </c>
      <c r="H47" s="219"/>
      <c r="I47" s="220" t="n">
        <f aca="false">ROUND(E47*H47,2)</f>
        <v>0</v>
      </c>
      <c r="J47" s="219"/>
      <c r="K47" s="220" t="n">
        <f aca="false">ROUND(E47*J47,2)</f>
        <v>0</v>
      </c>
      <c r="L47" s="220" t="n">
        <v>21</v>
      </c>
      <c r="M47" s="220" t="n">
        <f aca="false">G47*(1+L47/100)</f>
        <v>0</v>
      </c>
      <c r="N47" s="220" t="n">
        <v>0</v>
      </c>
      <c r="O47" s="220" t="n">
        <f aca="false">ROUND(E47*N47,2)</f>
        <v>0</v>
      </c>
      <c r="P47" s="220" t="n">
        <v>0</v>
      </c>
      <c r="Q47" s="220" t="n">
        <f aca="false">ROUND(E47*P47,2)</f>
        <v>0</v>
      </c>
      <c r="R47" s="220"/>
      <c r="S47" s="220" t="s">
        <v>417</v>
      </c>
      <c r="T47" s="221" t="s">
        <v>418</v>
      </c>
      <c r="U47" s="204" t="n">
        <v>0</v>
      </c>
      <c r="V47" s="204" t="n">
        <f aca="false">ROUND(E47*U47,2)</f>
        <v>0</v>
      </c>
      <c r="W47" s="204"/>
      <c r="X47" s="204" t="s">
        <v>165</v>
      </c>
      <c r="Y47" s="205"/>
      <c r="Z47" s="205"/>
      <c r="AA47" s="205"/>
      <c r="AB47" s="205"/>
      <c r="AC47" s="205"/>
      <c r="AD47" s="205"/>
      <c r="AE47" s="205"/>
      <c r="AF47" s="205"/>
      <c r="AG47" s="205" t="s">
        <v>214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customFormat="false" ht="22.5" hidden="false" customHeight="false" outlineLevel="1" collapsed="false">
      <c r="A48" s="214" t="n">
        <v>38</v>
      </c>
      <c r="B48" s="215" t="s">
        <v>1885</v>
      </c>
      <c r="C48" s="216" t="s">
        <v>1886</v>
      </c>
      <c r="D48" s="217" t="s">
        <v>1812</v>
      </c>
      <c r="E48" s="218" t="n">
        <v>543</v>
      </c>
      <c r="F48" s="219"/>
      <c r="G48" s="220" t="n">
        <f aca="false">ROUND(E48*F48,2)</f>
        <v>0</v>
      </c>
      <c r="H48" s="219"/>
      <c r="I48" s="220" t="n">
        <f aca="false">ROUND(E48*H48,2)</f>
        <v>0</v>
      </c>
      <c r="J48" s="219"/>
      <c r="K48" s="220" t="n">
        <f aca="false">ROUND(E48*J48,2)</f>
        <v>0</v>
      </c>
      <c r="L48" s="220" t="n">
        <v>21</v>
      </c>
      <c r="M48" s="220" t="n">
        <f aca="false">G48*(1+L48/100)</f>
        <v>0</v>
      </c>
      <c r="N48" s="220" t="n">
        <v>0</v>
      </c>
      <c r="O48" s="220" t="n">
        <f aca="false">ROUND(E48*N48,2)</f>
        <v>0</v>
      </c>
      <c r="P48" s="220" t="n">
        <v>0</v>
      </c>
      <c r="Q48" s="220" t="n">
        <f aca="false">ROUND(E48*P48,2)</f>
        <v>0</v>
      </c>
      <c r="R48" s="220"/>
      <c r="S48" s="220" t="s">
        <v>417</v>
      </c>
      <c r="T48" s="221" t="s">
        <v>418</v>
      </c>
      <c r="U48" s="204" t="n">
        <v>0</v>
      </c>
      <c r="V48" s="204" t="n">
        <f aca="false">ROUND(E48*U48,2)</f>
        <v>0</v>
      </c>
      <c r="W48" s="204"/>
      <c r="X48" s="204" t="s">
        <v>165</v>
      </c>
      <c r="Y48" s="205"/>
      <c r="Z48" s="205"/>
      <c r="AA48" s="205"/>
      <c r="AB48" s="205"/>
      <c r="AC48" s="205"/>
      <c r="AD48" s="205"/>
      <c r="AE48" s="205"/>
      <c r="AF48" s="205"/>
      <c r="AG48" s="205" t="s">
        <v>214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customFormat="false" ht="22.5" hidden="false" customHeight="false" outlineLevel="1" collapsed="false">
      <c r="A49" s="214" t="n">
        <v>39</v>
      </c>
      <c r="B49" s="215" t="s">
        <v>1887</v>
      </c>
      <c r="C49" s="216" t="s">
        <v>1888</v>
      </c>
      <c r="D49" s="217" t="s">
        <v>1889</v>
      </c>
      <c r="E49" s="218" t="n">
        <v>48</v>
      </c>
      <c r="F49" s="219"/>
      <c r="G49" s="220" t="n">
        <f aca="false">ROUND(E49*F49,2)</f>
        <v>0</v>
      </c>
      <c r="H49" s="219"/>
      <c r="I49" s="220" t="n">
        <f aca="false">ROUND(E49*H49,2)</f>
        <v>0</v>
      </c>
      <c r="J49" s="219"/>
      <c r="K49" s="220" t="n">
        <f aca="false">ROUND(E49*J49,2)</f>
        <v>0</v>
      </c>
      <c r="L49" s="220" t="n">
        <v>21</v>
      </c>
      <c r="M49" s="220" t="n">
        <f aca="false">G49*(1+L49/100)</f>
        <v>0</v>
      </c>
      <c r="N49" s="220" t="n">
        <v>0</v>
      </c>
      <c r="O49" s="220" t="n">
        <f aca="false">ROUND(E49*N49,2)</f>
        <v>0</v>
      </c>
      <c r="P49" s="220" t="n">
        <v>0</v>
      </c>
      <c r="Q49" s="220" t="n">
        <f aca="false">ROUND(E49*P49,2)</f>
        <v>0</v>
      </c>
      <c r="R49" s="220"/>
      <c r="S49" s="220" t="s">
        <v>417</v>
      </c>
      <c r="T49" s="221" t="s">
        <v>418</v>
      </c>
      <c r="U49" s="204" t="n">
        <v>0</v>
      </c>
      <c r="V49" s="204" t="n">
        <f aca="false">ROUND(E49*U49,2)</f>
        <v>0</v>
      </c>
      <c r="W49" s="204"/>
      <c r="X49" s="204" t="s">
        <v>165</v>
      </c>
      <c r="Y49" s="205"/>
      <c r="Z49" s="205"/>
      <c r="AA49" s="205"/>
      <c r="AB49" s="205"/>
      <c r="AC49" s="205"/>
      <c r="AD49" s="205"/>
      <c r="AE49" s="205"/>
      <c r="AF49" s="205"/>
      <c r="AG49" s="205" t="s">
        <v>214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customFormat="false" ht="12.75" hidden="false" customHeight="false" outlineLevel="1" collapsed="false">
      <c r="A50" s="214" t="n">
        <v>40</v>
      </c>
      <c r="B50" s="215" t="s">
        <v>1890</v>
      </c>
      <c r="C50" s="216" t="s">
        <v>1891</v>
      </c>
      <c r="D50" s="217" t="s">
        <v>1889</v>
      </c>
      <c r="E50" s="218" t="n">
        <v>8</v>
      </c>
      <c r="F50" s="219"/>
      <c r="G50" s="220" t="n">
        <f aca="false">ROUND(E50*F50,2)</f>
        <v>0</v>
      </c>
      <c r="H50" s="219"/>
      <c r="I50" s="220" t="n">
        <f aca="false">ROUND(E50*H50,2)</f>
        <v>0</v>
      </c>
      <c r="J50" s="219"/>
      <c r="K50" s="220" t="n">
        <f aca="false">ROUND(E50*J50,2)</f>
        <v>0</v>
      </c>
      <c r="L50" s="220" t="n">
        <v>21</v>
      </c>
      <c r="M50" s="220" t="n">
        <f aca="false">G50*(1+L50/100)</f>
        <v>0</v>
      </c>
      <c r="N50" s="220" t="n">
        <v>0</v>
      </c>
      <c r="O50" s="220" t="n">
        <f aca="false">ROUND(E50*N50,2)</f>
        <v>0</v>
      </c>
      <c r="P50" s="220" t="n">
        <v>0</v>
      </c>
      <c r="Q50" s="220" t="n">
        <f aca="false">ROUND(E50*P50,2)</f>
        <v>0</v>
      </c>
      <c r="R50" s="220"/>
      <c r="S50" s="220" t="s">
        <v>417</v>
      </c>
      <c r="T50" s="221" t="s">
        <v>418</v>
      </c>
      <c r="U50" s="204" t="n">
        <v>0</v>
      </c>
      <c r="V50" s="204" t="n">
        <f aca="false">ROUND(E50*U50,2)</f>
        <v>0</v>
      </c>
      <c r="W50" s="204"/>
      <c r="X50" s="204" t="s">
        <v>165</v>
      </c>
      <c r="Y50" s="205"/>
      <c r="Z50" s="205"/>
      <c r="AA50" s="205"/>
      <c r="AB50" s="205"/>
      <c r="AC50" s="205"/>
      <c r="AD50" s="205"/>
      <c r="AE50" s="205"/>
      <c r="AF50" s="205"/>
      <c r="AG50" s="205" t="s">
        <v>214</v>
      </c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customFormat="false" ht="22.5" hidden="false" customHeight="false" outlineLevel="1" collapsed="false">
      <c r="A51" s="214" t="n">
        <v>41</v>
      </c>
      <c r="B51" s="215" t="s">
        <v>1892</v>
      </c>
      <c r="C51" s="216" t="s">
        <v>1893</v>
      </c>
      <c r="D51" s="217" t="s">
        <v>1889</v>
      </c>
      <c r="E51" s="218" t="n">
        <v>30</v>
      </c>
      <c r="F51" s="219"/>
      <c r="G51" s="220" t="n">
        <f aca="false">ROUND(E51*F51,2)</f>
        <v>0</v>
      </c>
      <c r="H51" s="219"/>
      <c r="I51" s="220" t="n">
        <f aca="false">ROUND(E51*H51,2)</f>
        <v>0</v>
      </c>
      <c r="J51" s="219"/>
      <c r="K51" s="220" t="n">
        <f aca="false">ROUND(E51*J51,2)</f>
        <v>0</v>
      </c>
      <c r="L51" s="220" t="n">
        <v>21</v>
      </c>
      <c r="M51" s="220" t="n">
        <f aca="false">G51*(1+L51/100)</f>
        <v>0</v>
      </c>
      <c r="N51" s="220" t="n">
        <v>0</v>
      </c>
      <c r="O51" s="220" t="n">
        <f aca="false">ROUND(E51*N51,2)</f>
        <v>0</v>
      </c>
      <c r="P51" s="220" t="n">
        <v>0</v>
      </c>
      <c r="Q51" s="220" t="n">
        <f aca="false">ROUND(E51*P51,2)</f>
        <v>0</v>
      </c>
      <c r="R51" s="220"/>
      <c r="S51" s="220" t="s">
        <v>417</v>
      </c>
      <c r="T51" s="221" t="s">
        <v>418</v>
      </c>
      <c r="U51" s="204" t="n">
        <v>0</v>
      </c>
      <c r="V51" s="204" t="n">
        <f aca="false">ROUND(E51*U51,2)</f>
        <v>0</v>
      </c>
      <c r="W51" s="204"/>
      <c r="X51" s="204" t="s">
        <v>165</v>
      </c>
      <c r="Y51" s="205"/>
      <c r="Z51" s="205"/>
      <c r="AA51" s="205"/>
      <c r="AB51" s="205"/>
      <c r="AC51" s="205"/>
      <c r="AD51" s="205"/>
      <c r="AE51" s="205"/>
      <c r="AF51" s="205"/>
      <c r="AG51" s="205" t="s">
        <v>214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customFormat="false" ht="22.5" hidden="false" customHeight="false" outlineLevel="1" collapsed="false">
      <c r="A52" s="214" t="n">
        <v>42</v>
      </c>
      <c r="B52" s="215" t="s">
        <v>1894</v>
      </c>
      <c r="C52" s="216" t="s">
        <v>1895</v>
      </c>
      <c r="D52" s="217" t="s">
        <v>1889</v>
      </c>
      <c r="E52" s="218" t="n">
        <v>120</v>
      </c>
      <c r="F52" s="219"/>
      <c r="G52" s="220" t="n">
        <f aca="false">ROUND(E52*F52,2)</f>
        <v>0</v>
      </c>
      <c r="H52" s="219"/>
      <c r="I52" s="220" t="n">
        <f aca="false">ROUND(E52*H52,2)</f>
        <v>0</v>
      </c>
      <c r="J52" s="219"/>
      <c r="K52" s="220" t="n">
        <f aca="false">ROUND(E52*J52,2)</f>
        <v>0</v>
      </c>
      <c r="L52" s="220" t="n">
        <v>21</v>
      </c>
      <c r="M52" s="220" t="n">
        <f aca="false">G52*(1+L52/100)</f>
        <v>0</v>
      </c>
      <c r="N52" s="220" t="n">
        <v>0</v>
      </c>
      <c r="O52" s="220" t="n">
        <f aca="false">ROUND(E52*N52,2)</f>
        <v>0</v>
      </c>
      <c r="P52" s="220" t="n">
        <v>0</v>
      </c>
      <c r="Q52" s="220" t="n">
        <f aca="false">ROUND(E52*P52,2)</f>
        <v>0</v>
      </c>
      <c r="R52" s="220"/>
      <c r="S52" s="220" t="s">
        <v>417</v>
      </c>
      <c r="T52" s="221" t="s">
        <v>418</v>
      </c>
      <c r="U52" s="204" t="n">
        <v>0</v>
      </c>
      <c r="V52" s="204" t="n">
        <f aca="false">ROUND(E52*U52,2)</f>
        <v>0</v>
      </c>
      <c r="W52" s="204"/>
      <c r="X52" s="204" t="s">
        <v>165</v>
      </c>
      <c r="Y52" s="205"/>
      <c r="Z52" s="205"/>
      <c r="AA52" s="205"/>
      <c r="AB52" s="205"/>
      <c r="AC52" s="205"/>
      <c r="AD52" s="205"/>
      <c r="AE52" s="205"/>
      <c r="AF52" s="205"/>
      <c r="AG52" s="205" t="s">
        <v>214</v>
      </c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customFormat="false" ht="22.5" hidden="false" customHeight="false" outlineLevel="1" collapsed="false">
      <c r="A53" s="214" t="n">
        <v>43</v>
      </c>
      <c r="B53" s="215" t="s">
        <v>1896</v>
      </c>
      <c r="C53" s="216" t="s">
        <v>1897</v>
      </c>
      <c r="D53" s="217" t="s">
        <v>1889</v>
      </c>
      <c r="E53" s="218" t="n">
        <v>70</v>
      </c>
      <c r="F53" s="219"/>
      <c r="G53" s="220" t="n">
        <f aca="false">ROUND(E53*F53,2)</f>
        <v>0</v>
      </c>
      <c r="H53" s="219"/>
      <c r="I53" s="220" t="n">
        <f aca="false">ROUND(E53*H53,2)</f>
        <v>0</v>
      </c>
      <c r="J53" s="219"/>
      <c r="K53" s="220" t="n">
        <f aca="false">ROUND(E53*J53,2)</f>
        <v>0</v>
      </c>
      <c r="L53" s="220" t="n">
        <v>21</v>
      </c>
      <c r="M53" s="220" t="n">
        <f aca="false">G53*(1+L53/100)</f>
        <v>0</v>
      </c>
      <c r="N53" s="220" t="n">
        <v>0</v>
      </c>
      <c r="O53" s="220" t="n">
        <f aca="false">ROUND(E53*N53,2)</f>
        <v>0</v>
      </c>
      <c r="P53" s="220" t="n">
        <v>0</v>
      </c>
      <c r="Q53" s="220" t="n">
        <f aca="false">ROUND(E53*P53,2)</f>
        <v>0</v>
      </c>
      <c r="R53" s="220"/>
      <c r="S53" s="220" t="s">
        <v>417</v>
      </c>
      <c r="T53" s="221" t="s">
        <v>418</v>
      </c>
      <c r="U53" s="204" t="n">
        <v>0</v>
      </c>
      <c r="V53" s="204" t="n">
        <f aca="false">ROUND(E53*U53,2)</f>
        <v>0</v>
      </c>
      <c r="W53" s="204"/>
      <c r="X53" s="204" t="s">
        <v>165</v>
      </c>
      <c r="Y53" s="205"/>
      <c r="Z53" s="205"/>
      <c r="AA53" s="205"/>
      <c r="AB53" s="205"/>
      <c r="AC53" s="205"/>
      <c r="AD53" s="205"/>
      <c r="AE53" s="205"/>
      <c r="AF53" s="205"/>
      <c r="AG53" s="205" t="s">
        <v>214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customFormat="false" ht="22.5" hidden="false" customHeight="false" outlineLevel="1" collapsed="false">
      <c r="A54" s="214" t="n">
        <v>44</v>
      </c>
      <c r="B54" s="215" t="s">
        <v>1898</v>
      </c>
      <c r="C54" s="216" t="s">
        <v>1899</v>
      </c>
      <c r="D54" s="217" t="s">
        <v>1889</v>
      </c>
      <c r="E54" s="218" t="n">
        <v>40</v>
      </c>
      <c r="F54" s="219"/>
      <c r="G54" s="220" t="n">
        <f aca="false">ROUND(E54*F54,2)</f>
        <v>0</v>
      </c>
      <c r="H54" s="219"/>
      <c r="I54" s="220" t="n">
        <f aca="false">ROUND(E54*H54,2)</f>
        <v>0</v>
      </c>
      <c r="J54" s="219"/>
      <c r="K54" s="220" t="n">
        <f aca="false">ROUND(E54*J54,2)</f>
        <v>0</v>
      </c>
      <c r="L54" s="220" t="n">
        <v>21</v>
      </c>
      <c r="M54" s="220" t="n">
        <f aca="false">G54*(1+L54/100)</f>
        <v>0</v>
      </c>
      <c r="N54" s="220" t="n">
        <v>0</v>
      </c>
      <c r="O54" s="220" t="n">
        <f aca="false">ROUND(E54*N54,2)</f>
        <v>0</v>
      </c>
      <c r="P54" s="220" t="n">
        <v>0</v>
      </c>
      <c r="Q54" s="220" t="n">
        <f aca="false">ROUND(E54*P54,2)</f>
        <v>0</v>
      </c>
      <c r="R54" s="220"/>
      <c r="S54" s="220" t="s">
        <v>417</v>
      </c>
      <c r="T54" s="221" t="s">
        <v>418</v>
      </c>
      <c r="U54" s="204" t="n">
        <v>0</v>
      </c>
      <c r="V54" s="204" t="n">
        <f aca="false">ROUND(E54*U54,2)</f>
        <v>0</v>
      </c>
      <c r="W54" s="204"/>
      <c r="X54" s="204" t="s">
        <v>165</v>
      </c>
      <c r="Y54" s="205"/>
      <c r="Z54" s="205"/>
      <c r="AA54" s="205"/>
      <c r="AB54" s="205"/>
      <c r="AC54" s="205"/>
      <c r="AD54" s="205"/>
      <c r="AE54" s="205"/>
      <c r="AF54" s="205"/>
      <c r="AG54" s="205" t="s">
        <v>214</v>
      </c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customFormat="false" ht="22.5" hidden="false" customHeight="false" outlineLevel="1" collapsed="false">
      <c r="A55" s="196" t="n">
        <v>45</v>
      </c>
      <c r="B55" s="197" t="s">
        <v>1900</v>
      </c>
      <c r="C55" s="198" t="s">
        <v>1901</v>
      </c>
      <c r="D55" s="199" t="s">
        <v>1889</v>
      </c>
      <c r="E55" s="200" t="n">
        <v>60</v>
      </c>
      <c r="F55" s="201"/>
      <c r="G55" s="202" t="n">
        <f aca="false">ROUND(E55*F55,2)</f>
        <v>0</v>
      </c>
      <c r="H55" s="201"/>
      <c r="I55" s="202" t="n">
        <f aca="false">ROUND(E55*H55,2)</f>
        <v>0</v>
      </c>
      <c r="J55" s="201"/>
      <c r="K55" s="202" t="n">
        <f aca="false">ROUND(E55*J55,2)</f>
        <v>0</v>
      </c>
      <c r="L55" s="202" t="n">
        <v>21</v>
      </c>
      <c r="M55" s="202" t="n">
        <f aca="false">G55*(1+L55/100)</f>
        <v>0</v>
      </c>
      <c r="N55" s="202" t="n">
        <v>0</v>
      </c>
      <c r="O55" s="202" t="n">
        <f aca="false">ROUND(E55*N55,2)</f>
        <v>0</v>
      </c>
      <c r="P55" s="202" t="n">
        <v>0</v>
      </c>
      <c r="Q55" s="202" t="n">
        <f aca="false">ROUND(E55*P55,2)</f>
        <v>0</v>
      </c>
      <c r="R55" s="202"/>
      <c r="S55" s="202" t="s">
        <v>417</v>
      </c>
      <c r="T55" s="203" t="s">
        <v>418</v>
      </c>
      <c r="U55" s="204" t="n">
        <v>0</v>
      </c>
      <c r="V55" s="204" t="n">
        <f aca="false">ROUND(E55*U55,2)</f>
        <v>0</v>
      </c>
      <c r="W55" s="204"/>
      <c r="X55" s="204" t="s">
        <v>165</v>
      </c>
      <c r="Y55" s="205"/>
      <c r="Z55" s="205"/>
      <c r="AA55" s="205"/>
      <c r="AB55" s="205"/>
      <c r="AC55" s="205"/>
      <c r="AD55" s="205"/>
      <c r="AE55" s="205"/>
      <c r="AF55" s="205"/>
      <c r="AG55" s="205" t="s">
        <v>214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customFormat="false" ht="12.75" hidden="false" customHeight="false" outlineLevel="0" collapsed="false">
      <c r="A56" s="166"/>
      <c r="B56" s="172"/>
      <c r="C56" s="224"/>
      <c r="D56" s="174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AE56" s="0" t="n">
        <v>15</v>
      </c>
      <c r="AF56" s="0" t="n">
        <v>21</v>
      </c>
      <c r="AG56" s="0" t="s">
        <v>194</v>
      </c>
    </row>
    <row r="57" customFormat="false" ht="12.75" hidden="false" customHeight="false" outlineLevel="0" collapsed="false">
      <c r="A57" s="225"/>
      <c r="B57" s="226" t="s">
        <v>14</v>
      </c>
      <c r="C57" s="227"/>
      <c r="D57" s="228"/>
      <c r="E57" s="229"/>
      <c r="F57" s="229"/>
      <c r="G57" s="230" t="n">
        <f aca="false">G8</f>
        <v>0</v>
      </c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AE57" s="0" t="n">
        <f aca="false">SUMIF(L7:L55,AE56,G7:G55)</f>
        <v>0</v>
      </c>
      <c r="AF57" s="0" t="n">
        <f aca="false">SUMIF(L7:L55,AF56,G7:G55)</f>
        <v>0</v>
      </c>
      <c r="AG57" s="0" t="s">
        <v>1273</v>
      </c>
    </row>
    <row r="58" customFormat="false" ht="12.75" hidden="false" customHeight="false" outlineLevel="0" collapsed="false">
      <c r="C58" s="231"/>
      <c r="D58" s="110"/>
      <c r="AG58" s="0" t="s">
        <v>1274</v>
      </c>
    </row>
    <row r="59" customFormat="false" ht="12.75" hidden="false" customHeight="false" outlineLevel="0" collapsed="false">
      <c r="D59" s="110"/>
    </row>
    <row r="60" customFormat="false" ht="12.75" hidden="false" customHeight="false" outlineLevel="0" collapsed="false">
      <c r="D60" s="110"/>
    </row>
    <row r="61" customFormat="false" ht="12.75" hidden="false" customHeight="false" outlineLevel="0" collapsed="false">
      <c r="D61" s="110"/>
    </row>
    <row r="62" customFormat="false" ht="12.75" hidden="false" customHeight="false" outlineLevel="0" collapsed="false">
      <c r="D62" s="110"/>
    </row>
    <row r="63" customFormat="false" ht="12.75" hidden="false" customHeight="false" outlineLevel="0" collapsed="false">
      <c r="D63" s="110"/>
    </row>
    <row r="64" customFormat="false" ht="12.75" hidden="false" customHeight="false" outlineLevel="0" collapsed="false">
      <c r="D64" s="110"/>
    </row>
    <row r="65" customFormat="false" ht="12.75" hidden="false" customHeight="false" outlineLevel="0" collapsed="false">
      <c r="D65" s="110"/>
    </row>
    <row r="66" customFormat="false" ht="12.75" hidden="false" customHeight="false" outlineLevel="0" collapsed="false">
      <c r="D66" s="110"/>
    </row>
    <row r="67" customFormat="false" ht="12.75" hidden="false" customHeight="false" outlineLevel="0" collapsed="false">
      <c r="D67" s="110"/>
    </row>
    <row r="68" customFormat="false" ht="12.75" hidden="false" customHeight="false" outlineLevel="0" collapsed="false">
      <c r="D68" s="110"/>
    </row>
    <row r="69" customFormat="false" ht="12.75" hidden="false" customHeight="false" outlineLevel="0" collapsed="false">
      <c r="D69" s="110"/>
    </row>
    <row r="70" customFormat="false" ht="12.75" hidden="false" customHeight="false" outlineLevel="0" collapsed="false">
      <c r="D70" s="110"/>
    </row>
    <row r="71" customFormat="false" ht="12.75" hidden="false" customHeight="false" outlineLevel="0" collapsed="false">
      <c r="D71" s="110"/>
    </row>
    <row r="72" customFormat="false" ht="12.75" hidden="false" customHeight="false" outlineLevel="0" collapsed="false">
      <c r="D72" s="110"/>
    </row>
    <row r="73" customFormat="false" ht="12.75" hidden="false" customHeight="false" outlineLevel="0" collapsed="false">
      <c r="D73" s="110"/>
    </row>
    <row r="74" customFormat="false" ht="12.75" hidden="false" customHeight="false" outlineLevel="0" collapsed="false">
      <c r="D74" s="110"/>
    </row>
    <row r="75" customFormat="false" ht="12.75" hidden="false" customHeight="false" outlineLevel="0" collapsed="false">
      <c r="D75" s="110"/>
    </row>
    <row r="76" customFormat="false" ht="12.75" hidden="false" customHeight="false" outlineLevel="0" collapsed="false">
      <c r="D76" s="110"/>
    </row>
    <row r="77" customFormat="false" ht="12.75" hidden="false" customHeight="false" outlineLevel="0" collapsed="false">
      <c r="D77" s="110"/>
    </row>
    <row r="78" customFormat="false" ht="12.75" hidden="false" customHeight="false" outlineLevel="0" collapsed="false">
      <c r="D78" s="110"/>
    </row>
    <row r="79" customFormat="false" ht="12.75" hidden="false" customHeight="false" outlineLevel="0" collapsed="false">
      <c r="D79" s="110"/>
    </row>
    <row r="80" customFormat="false" ht="12.75" hidden="false" customHeight="false" outlineLevel="0" collapsed="false">
      <c r="D80" s="110"/>
    </row>
    <row r="81" customFormat="false" ht="12.75" hidden="false" customHeight="false" outlineLevel="0" collapsed="false">
      <c r="D81" s="110"/>
    </row>
    <row r="82" customFormat="false" ht="12.75" hidden="false" customHeight="false" outlineLevel="0" collapsed="false">
      <c r="D82" s="110"/>
    </row>
    <row r="83" customFormat="false" ht="12.75" hidden="false" customHeight="false" outlineLevel="0" collapsed="false">
      <c r="D83" s="110"/>
    </row>
    <row r="84" customFormat="false" ht="12.75" hidden="false" customHeight="false" outlineLevel="0" collapsed="false">
      <c r="D84" s="110"/>
    </row>
    <row r="85" customFormat="false" ht="12.75" hidden="false" customHeight="false" outlineLevel="0" collapsed="false">
      <c r="D85" s="110"/>
    </row>
    <row r="86" customFormat="false" ht="12.75" hidden="false" customHeight="false" outlineLevel="0" collapsed="false">
      <c r="D86" s="110"/>
    </row>
    <row r="87" customFormat="false" ht="12.75" hidden="false" customHeight="false" outlineLevel="0" collapsed="false">
      <c r="D87" s="110"/>
    </row>
    <row r="88" customFormat="false" ht="12.75" hidden="false" customHeight="false" outlineLevel="0" collapsed="false">
      <c r="D88" s="110"/>
    </row>
    <row r="89" customFormat="false" ht="12.75" hidden="false" customHeight="false" outlineLevel="0" collapsed="false">
      <c r="D89" s="110"/>
    </row>
    <row r="90" customFormat="false" ht="12.75" hidden="false" customHeight="false" outlineLevel="0" collapsed="false">
      <c r="D90" s="110"/>
    </row>
    <row r="91" customFormat="false" ht="12.75" hidden="false" customHeight="false" outlineLevel="0" collapsed="false">
      <c r="D91" s="110"/>
    </row>
    <row r="92" customFormat="false" ht="12.75" hidden="false" customHeight="false" outlineLevel="0" collapsed="false">
      <c r="D92" s="110"/>
    </row>
    <row r="93" customFormat="false" ht="12.75" hidden="false" customHeight="false" outlineLevel="0" collapsed="false">
      <c r="D93" s="110"/>
    </row>
    <row r="94" customFormat="false" ht="12.75" hidden="false" customHeight="false" outlineLevel="0" collapsed="false">
      <c r="D94" s="110"/>
    </row>
    <row r="95" customFormat="false" ht="12.75" hidden="false" customHeight="false" outlineLevel="0" collapsed="false">
      <c r="D95" s="110"/>
    </row>
    <row r="96" customFormat="false" ht="12.75" hidden="false" customHeight="false" outlineLevel="0" collapsed="false">
      <c r="D96" s="110"/>
    </row>
    <row r="97" customFormat="false" ht="12.75" hidden="false" customHeight="false" outlineLevel="0" collapsed="false">
      <c r="D97" s="110"/>
    </row>
    <row r="98" customFormat="false" ht="12.75" hidden="false" customHeight="false" outlineLevel="0" collapsed="false">
      <c r="D98" s="110"/>
    </row>
    <row r="99" customFormat="false" ht="12.75" hidden="false" customHeight="false" outlineLevel="0" collapsed="false">
      <c r="D99" s="110"/>
    </row>
    <row r="100" customFormat="false" ht="12.75" hidden="false" customHeight="false" outlineLevel="0" collapsed="false">
      <c r="D100" s="110"/>
    </row>
    <row r="101" customFormat="false" ht="12.75" hidden="false" customHeight="false" outlineLevel="0" collapsed="false">
      <c r="D101" s="110"/>
    </row>
    <row r="102" customFormat="false" ht="12.75" hidden="false" customHeight="false" outlineLevel="0" collapsed="false">
      <c r="D102" s="110"/>
    </row>
    <row r="103" customFormat="false" ht="12.75" hidden="false" customHeight="false" outlineLevel="0" collapsed="false">
      <c r="D103" s="110"/>
    </row>
    <row r="104" customFormat="false" ht="12.75" hidden="false" customHeight="false" outlineLevel="0" collapsed="false">
      <c r="D104" s="110"/>
    </row>
    <row r="105" customFormat="false" ht="12.75" hidden="false" customHeight="false" outlineLevel="0" collapsed="false">
      <c r="D105" s="110"/>
    </row>
    <row r="106" customFormat="false" ht="12.75" hidden="false" customHeight="false" outlineLevel="0" collapsed="false">
      <c r="D106" s="110"/>
    </row>
    <row r="107" customFormat="false" ht="12.75" hidden="false" customHeight="false" outlineLevel="0" collapsed="false">
      <c r="D107" s="110"/>
    </row>
    <row r="108" customFormat="false" ht="12.75" hidden="false" customHeight="false" outlineLevel="0" collapsed="false">
      <c r="D108" s="110"/>
    </row>
    <row r="109" customFormat="false" ht="12.75" hidden="false" customHeight="false" outlineLevel="0" collapsed="false">
      <c r="D109" s="110"/>
    </row>
    <row r="110" customFormat="false" ht="12.75" hidden="false" customHeight="false" outlineLevel="0" collapsed="false">
      <c r="D110" s="110"/>
    </row>
    <row r="111" customFormat="false" ht="12.75" hidden="false" customHeight="false" outlineLevel="0" collapsed="false">
      <c r="D111" s="110"/>
    </row>
    <row r="112" customFormat="false" ht="12.75" hidden="false" customHeight="false" outlineLevel="0" collapsed="false">
      <c r="D112" s="110"/>
    </row>
    <row r="113" customFormat="false" ht="12.75" hidden="false" customHeight="false" outlineLevel="0" collapsed="false">
      <c r="D113" s="110"/>
    </row>
    <row r="114" customFormat="false" ht="12.75" hidden="false" customHeight="false" outlineLevel="0" collapsed="false">
      <c r="D114" s="110"/>
    </row>
    <row r="115" customFormat="false" ht="12.75" hidden="false" customHeight="false" outlineLevel="0" collapsed="false">
      <c r="D115" s="110"/>
    </row>
    <row r="116" customFormat="false" ht="12.75" hidden="false" customHeight="false" outlineLevel="0" collapsed="false">
      <c r="D116" s="110"/>
    </row>
    <row r="117" customFormat="false" ht="12.75" hidden="false" customHeight="false" outlineLevel="0" collapsed="false">
      <c r="D117" s="110"/>
    </row>
    <row r="118" customFormat="false" ht="12.75" hidden="false" customHeight="false" outlineLevel="0" collapsed="false">
      <c r="D118" s="110"/>
    </row>
    <row r="119" customFormat="false" ht="12.75" hidden="false" customHeight="false" outlineLevel="0" collapsed="false">
      <c r="D119" s="110"/>
    </row>
    <row r="120" customFormat="false" ht="12.75" hidden="false" customHeight="false" outlineLevel="0" collapsed="false">
      <c r="D120" s="110"/>
    </row>
    <row r="121" customFormat="false" ht="12.75" hidden="false" customHeight="false" outlineLevel="0" collapsed="false">
      <c r="D121" s="110"/>
    </row>
    <row r="122" customFormat="false" ht="12.75" hidden="false" customHeight="false" outlineLevel="0" collapsed="false">
      <c r="D122" s="110"/>
    </row>
    <row r="123" customFormat="false" ht="12.75" hidden="false" customHeight="false" outlineLevel="0" collapsed="false">
      <c r="D123" s="110"/>
    </row>
    <row r="124" customFormat="false" ht="12.75" hidden="false" customHeight="false" outlineLevel="0" collapsed="false">
      <c r="D124" s="110"/>
    </row>
    <row r="125" customFormat="false" ht="12.75" hidden="false" customHeight="false" outlineLevel="0" collapsed="false">
      <c r="D125" s="110"/>
    </row>
    <row r="126" customFormat="false" ht="12.75" hidden="false" customHeight="false" outlineLevel="0" collapsed="false">
      <c r="D126" s="110"/>
    </row>
    <row r="127" customFormat="false" ht="12.75" hidden="false" customHeight="false" outlineLevel="0" collapsed="false">
      <c r="D127" s="110"/>
    </row>
    <row r="128" customFormat="false" ht="12.75" hidden="false" customHeight="false" outlineLevel="0" collapsed="false">
      <c r="D128" s="110"/>
    </row>
    <row r="129" customFormat="false" ht="12.75" hidden="false" customHeight="false" outlineLevel="0" collapsed="false">
      <c r="D129" s="110"/>
    </row>
    <row r="130" customFormat="false" ht="12.75" hidden="false" customHeight="false" outlineLevel="0" collapsed="false">
      <c r="D130" s="110"/>
    </row>
    <row r="131" customFormat="false" ht="12.75" hidden="false" customHeight="false" outlineLevel="0" collapsed="false">
      <c r="D131" s="110"/>
    </row>
    <row r="132" customFormat="false" ht="12.75" hidden="false" customHeight="false" outlineLevel="0" collapsed="false">
      <c r="D132" s="110"/>
    </row>
    <row r="133" customFormat="false" ht="12.75" hidden="false" customHeight="false" outlineLevel="0" collapsed="false">
      <c r="D133" s="110"/>
    </row>
    <row r="134" customFormat="false" ht="12.75" hidden="false" customHeight="false" outlineLevel="0" collapsed="false">
      <c r="D134" s="110"/>
    </row>
    <row r="135" customFormat="false" ht="12.75" hidden="false" customHeight="false" outlineLevel="0" collapsed="false">
      <c r="D135" s="110"/>
    </row>
    <row r="136" customFormat="false" ht="12.75" hidden="false" customHeight="false" outlineLevel="0" collapsed="false">
      <c r="D136" s="110"/>
    </row>
    <row r="137" customFormat="false" ht="12.75" hidden="false" customHeight="false" outlineLevel="0" collapsed="false">
      <c r="D137" s="110"/>
    </row>
    <row r="138" customFormat="false" ht="12.75" hidden="false" customHeight="false" outlineLevel="0" collapsed="false">
      <c r="D138" s="110"/>
    </row>
    <row r="139" customFormat="false" ht="12.75" hidden="false" customHeight="false" outlineLevel="0" collapsed="false">
      <c r="D139" s="110"/>
    </row>
    <row r="140" customFormat="false" ht="12.75" hidden="false" customHeight="false" outlineLevel="0" collapsed="false">
      <c r="D140" s="110"/>
    </row>
    <row r="141" customFormat="false" ht="12.75" hidden="false" customHeight="false" outlineLevel="0" collapsed="false">
      <c r="D141" s="110"/>
    </row>
    <row r="142" customFormat="false" ht="12.75" hidden="false" customHeight="false" outlineLevel="0" collapsed="false">
      <c r="D142" s="110"/>
    </row>
    <row r="143" customFormat="false" ht="12.75" hidden="false" customHeight="false" outlineLevel="0" collapsed="false">
      <c r="D143" s="110"/>
    </row>
    <row r="144" customFormat="false" ht="12.75" hidden="false" customHeight="false" outlineLevel="0" collapsed="false">
      <c r="D144" s="110"/>
    </row>
    <row r="145" customFormat="false" ht="12.75" hidden="false" customHeight="false" outlineLevel="0" collapsed="false">
      <c r="D145" s="110"/>
    </row>
    <row r="146" customFormat="false" ht="12.75" hidden="false" customHeight="false" outlineLevel="0" collapsed="false">
      <c r="D146" s="110"/>
    </row>
    <row r="147" customFormat="false" ht="12.75" hidden="false" customHeight="false" outlineLevel="0" collapsed="false">
      <c r="D147" s="110"/>
    </row>
    <row r="148" customFormat="false" ht="12.75" hidden="false" customHeight="false" outlineLevel="0" collapsed="false">
      <c r="D148" s="110"/>
    </row>
    <row r="149" customFormat="false" ht="12.75" hidden="false" customHeight="false" outlineLevel="0" collapsed="false">
      <c r="D149" s="110"/>
    </row>
    <row r="150" customFormat="false" ht="12.75" hidden="false" customHeight="false" outlineLevel="0" collapsed="false">
      <c r="D150" s="110"/>
    </row>
    <row r="151" customFormat="false" ht="12.75" hidden="false" customHeight="false" outlineLevel="0" collapsed="false">
      <c r="D151" s="110"/>
    </row>
    <row r="152" customFormat="false" ht="12.75" hidden="false" customHeight="false" outlineLevel="0" collapsed="false">
      <c r="D152" s="110"/>
    </row>
    <row r="153" customFormat="false" ht="12.75" hidden="false" customHeight="false" outlineLevel="0" collapsed="false">
      <c r="D153" s="110"/>
    </row>
    <row r="154" customFormat="false" ht="12.75" hidden="false" customHeight="false" outlineLevel="0" collapsed="false">
      <c r="D154" s="110"/>
    </row>
    <row r="155" customFormat="false" ht="12.75" hidden="false" customHeight="false" outlineLevel="0" collapsed="false">
      <c r="D155" s="110"/>
    </row>
    <row r="156" customFormat="false" ht="12.75" hidden="false" customHeight="false" outlineLevel="0" collapsed="false">
      <c r="D156" s="110"/>
    </row>
    <row r="157" customFormat="false" ht="12.75" hidden="false" customHeight="false" outlineLevel="0" collapsed="false">
      <c r="D157" s="110"/>
    </row>
    <row r="158" customFormat="false" ht="12.75" hidden="false" customHeight="false" outlineLevel="0" collapsed="false">
      <c r="D158" s="110"/>
    </row>
    <row r="159" customFormat="false" ht="12.75" hidden="false" customHeight="false" outlineLevel="0" collapsed="false">
      <c r="D159" s="110"/>
    </row>
    <row r="160" customFormat="false" ht="12.75" hidden="false" customHeight="false" outlineLevel="0" collapsed="false">
      <c r="D160" s="110"/>
    </row>
    <row r="161" customFormat="false" ht="12.75" hidden="false" customHeight="false" outlineLevel="0" collapsed="false">
      <c r="D161" s="110"/>
    </row>
    <row r="162" customFormat="false" ht="12.75" hidden="false" customHeight="false" outlineLevel="0" collapsed="false">
      <c r="D162" s="110"/>
    </row>
    <row r="163" customFormat="false" ht="12.75" hidden="false" customHeight="false" outlineLevel="0" collapsed="false">
      <c r="D163" s="110"/>
    </row>
    <row r="164" customFormat="false" ht="12.75" hidden="false" customHeight="false" outlineLevel="0" collapsed="false">
      <c r="D164" s="110"/>
    </row>
    <row r="165" customFormat="false" ht="12.75" hidden="false" customHeight="false" outlineLevel="0" collapsed="false">
      <c r="D165" s="110"/>
    </row>
    <row r="166" customFormat="false" ht="12.75" hidden="false" customHeight="false" outlineLevel="0" collapsed="false">
      <c r="D166" s="110"/>
    </row>
    <row r="167" customFormat="false" ht="12.75" hidden="false" customHeight="false" outlineLevel="0" collapsed="false">
      <c r="D167" s="110"/>
    </row>
    <row r="168" customFormat="false" ht="12.75" hidden="false" customHeight="false" outlineLevel="0" collapsed="false">
      <c r="D168" s="110"/>
    </row>
    <row r="169" customFormat="false" ht="12.75" hidden="false" customHeight="false" outlineLevel="0" collapsed="false">
      <c r="D169" s="110"/>
    </row>
    <row r="170" customFormat="false" ht="12.75" hidden="false" customHeight="false" outlineLevel="0" collapsed="false">
      <c r="D170" s="110"/>
    </row>
    <row r="171" customFormat="false" ht="12.75" hidden="false" customHeight="false" outlineLevel="0" collapsed="false">
      <c r="D171" s="110"/>
    </row>
    <row r="172" customFormat="false" ht="12.75" hidden="false" customHeight="false" outlineLevel="0" collapsed="false">
      <c r="D172" s="110"/>
    </row>
    <row r="173" customFormat="false" ht="12.75" hidden="false" customHeight="false" outlineLevel="0" collapsed="false">
      <c r="D173" s="110"/>
    </row>
    <row r="174" customFormat="false" ht="12.75" hidden="false" customHeight="false" outlineLevel="0" collapsed="false">
      <c r="D174" s="110"/>
    </row>
    <row r="175" customFormat="false" ht="12.75" hidden="false" customHeight="false" outlineLevel="0" collapsed="false">
      <c r="D175" s="110"/>
    </row>
    <row r="176" customFormat="false" ht="12.75" hidden="false" customHeight="false" outlineLevel="0" collapsed="false">
      <c r="D176" s="110"/>
    </row>
    <row r="177" customFormat="false" ht="12.75" hidden="false" customHeight="false" outlineLevel="0" collapsed="false">
      <c r="D177" s="110"/>
    </row>
    <row r="178" customFormat="false" ht="12.75" hidden="false" customHeight="false" outlineLevel="0" collapsed="false">
      <c r="D178" s="110"/>
    </row>
    <row r="179" customFormat="false" ht="12.75" hidden="false" customHeight="false" outlineLevel="0" collapsed="false">
      <c r="D179" s="110"/>
    </row>
    <row r="180" customFormat="false" ht="12.75" hidden="false" customHeight="false" outlineLevel="0" collapsed="false">
      <c r="D180" s="110"/>
    </row>
    <row r="181" customFormat="false" ht="12.75" hidden="false" customHeight="false" outlineLevel="0" collapsed="false">
      <c r="D181" s="110"/>
    </row>
    <row r="182" customFormat="false" ht="12.75" hidden="false" customHeight="false" outlineLevel="0" collapsed="false">
      <c r="D182" s="110"/>
    </row>
    <row r="183" customFormat="false" ht="12.75" hidden="false" customHeight="false" outlineLevel="0" collapsed="false">
      <c r="D183" s="110"/>
    </row>
    <row r="184" customFormat="false" ht="12.75" hidden="false" customHeight="false" outlineLevel="0" collapsed="false">
      <c r="D184" s="110"/>
    </row>
    <row r="185" customFormat="false" ht="12.75" hidden="false" customHeight="false" outlineLevel="0" collapsed="false">
      <c r="D185" s="110"/>
    </row>
    <row r="186" customFormat="false" ht="12.75" hidden="false" customHeight="false" outlineLevel="0" collapsed="false">
      <c r="D186" s="110"/>
    </row>
    <row r="187" customFormat="false" ht="12.75" hidden="false" customHeight="false" outlineLevel="0" collapsed="false">
      <c r="D187" s="110"/>
    </row>
    <row r="188" customFormat="false" ht="12.75" hidden="false" customHeight="false" outlineLevel="0" collapsed="false">
      <c r="D188" s="110"/>
    </row>
    <row r="189" customFormat="false" ht="12.75" hidden="false" customHeight="false" outlineLevel="0" collapsed="false">
      <c r="D189" s="110"/>
    </row>
    <row r="190" customFormat="false" ht="12.75" hidden="false" customHeight="false" outlineLevel="0" collapsed="false">
      <c r="D190" s="110"/>
    </row>
    <row r="191" customFormat="false" ht="12.75" hidden="false" customHeight="false" outlineLevel="0" collapsed="false">
      <c r="D191" s="110"/>
    </row>
    <row r="192" customFormat="false" ht="12.75" hidden="false" customHeight="false" outlineLevel="0" collapsed="false">
      <c r="D192" s="110"/>
    </row>
    <row r="193" customFormat="false" ht="12.75" hidden="false" customHeight="false" outlineLevel="0" collapsed="false">
      <c r="D193" s="110"/>
    </row>
    <row r="194" customFormat="false" ht="12.75" hidden="false" customHeight="false" outlineLevel="0" collapsed="false">
      <c r="D194" s="110"/>
    </row>
    <row r="195" customFormat="false" ht="12.75" hidden="false" customHeight="false" outlineLevel="0" collapsed="false">
      <c r="D195" s="110"/>
    </row>
    <row r="196" customFormat="false" ht="12.75" hidden="false" customHeight="false" outlineLevel="0" collapsed="false">
      <c r="D196" s="110"/>
    </row>
    <row r="197" customFormat="false" ht="12.75" hidden="false" customHeight="false" outlineLevel="0" collapsed="false">
      <c r="D197" s="110"/>
    </row>
    <row r="198" customFormat="false" ht="12.75" hidden="false" customHeight="false" outlineLevel="0" collapsed="false">
      <c r="D198" s="110"/>
    </row>
    <row r="199" customFormat="false" ht="12.75" hidden="false" customHeight="false" outlineLevel="0" collapsed="false">
      <c r="D199" s="110"/>
    </row>
    <row r="200" customFormat="false" ht="12.75" hidden="false" customHeight="false" outlineLevel="0" collapsed="false">
      <c r="D200" s="110"/>
    </row>
    <row r="201" customFormat="false" ht="12.75" hidden="false" customHeight="false" outlineLevel="0" collapsed="false">
      <c r="D201" s="110"/>
    </row>
    <row r="202" customFormat="false" ht="12.75" hidden="false" customHeight="false" outlineLevel="0" collapsed="false">
      <c r="D202" s="110"/>
    </row>
    <row r="203" customFormat="false" ht="12.75" hidden="false" customHeight="false" outlineLevel="0" collapsed="false">
      <c r="D203" s="110"/>
    </row>
    <row r="204" customFormat="false" ht="12.75" hidden="false" customHeight="false" outlineLevel="0" collapsed="false">
      <c r="D204" s="110"/>
    </row>
    <row r="205" customFormat="false" ht="12.75" hidden="false" customHeight="false" outlineLevel="0" collapsed="false">
      <c r="D205" s="110"/>
    </row>
    <row r="206" customFormat="false" ht="12.75" hidden="false" customHeight="false" outlineLevel="0" collapsed="false">
      <c r="D206" s="110"/>
    </row>
    <row r="207" customFormat="false" ht="12.75" hidden="false" customHeight="false" outlineLevel="0" collapsed="false">
      <c r="D207" s="110"/>
    </row>
    <row r="208" customFormat="false" ht="12.75" hidden="false" customHeight="false" outlineLevel="0" collapsed="false">
      <c r="D208" s="110"/>
    </row>
    <row r="209" customFormat="false" ht="12.75" hidden="false" customHeight="false" outlineLevel="0" collapsed="false">
      <c r="D209" s="110"/>
    </row>
    <row r="210" customFormat="false" ht="12.75" hidden="false" customHeight="false" outlineLevel="0" collapsed="false">
      <c r="D210" s="110"/>
    </row>
    <row r="211" customFormat="false" ht="12.75" hidden="false" customHeight="false" outlineLevel="0" collapsed="false">
      <c r="D211" s="110"/>
    </row>
    <row r="212" customFormat="false" ht="12.75" hidden="false" customHeight="false" outlineLevel="0" collapsed="false">
      <c r="D212" s="110"/>
    </row>
    <row r="213" customFormat="false" ht="12.75" hidden="false" customHeight="false" outlineLevel="0" collapsed="false">
      <c r="D213" s="110"/>
    </row>
    <row r="214" customFormat="false" ht="12.75" hidden="false" customHeight="false" outlineLevel="0" collapsed="false">
      <c r="D214" s="110"/>
    </row>
    <row r="215" customFormat="false" ht="12.75" hidden="false" customHeight="false" outlineLevel="0" collapsed="false">
      <c r="D215" s="110"/>
    </row>
    <row r="216" customFormat="false" ht="12.75" hidden="false" customHeight="false" outlineLevel="0" collapsed="false">
      <c r="D216" s="110"/>
    </row>
    <row r="217" customFormat="false" ht="12.75" hidden="false" customHeight="false" outlineLevel="0" collapsed="false">
      <c r="D217" s="110"/>
    </row>
    <row r="218" customFormat="false" ht="12.75" hidden="false" customHeight="false" outlineLevel="0" collapsed="false">
      <c r="D218" s="110"/>
    </row>
    <row r="219" customFormat="false" ht="12.75" hidden="false" customHeight="false" outlineLevel="0" collapsed="false">
      <c r="D219" s="110"/>
    </row>
    <row r="220" customFormat="false" ht="12.75" hidden="false" customHeight="false" outlineLevel="0" collapsed="false">
      <c r="D220" s="110"/>
    </row>
    <row r="221" customFormat="false" ht="12.75" hidden="false" customHeight="false" outlineLevel="0" collapsed="false">
      <c r="D221" s="110"/>
    </row>
    <row r="222" customFormat="false" ht="12.75" hidden="false" customHeight="false" outlineLevel="0" collapsed="false">
      <c r="D222" s="110"/>
    </row>
    <row r="223" customFormat="false" ht="12.75" hidden="false" customHeight="false" outlineLevel="0" collapsed="false">
      <c r="D223" s="110"/>
    </row>
    <row r="224" customFormat="false" ht="12.75" hidden="false" customHeight="false" outlineLevel="0" collapsed="false">
      <c r="D224" s="110"/>
    </row>
    <row r="225" customFormat="false" ht="12.75" hidden="false" customHeight="false" outlineLevel="0" collapsed="false">
      <c r="D225" s="110"/>
    </row>
    <row r="226" customFormat="false" ht="12.75" hidden="false" customHeight="false" outlineLevel="0" collapsed="false">
      <c r="D226" s="110"/>
    </row>
    <row r="227" customFormat="false" ht="12.75" hidden="false" customHeight="false" outlineLevel="0" collapsed="false">
      <c r="D227" s="110"/>
    </row>
    <row r="228" customFormat="false" ht="12.75" hidden="false" customHeight="false" outlineLevel="0" collapsed="false">
      <c r="D228" s="110"/>
    </row>
    <row r="229" customFormat="false" ht="12.75" hidden="false" customHeight="false" outlineLevel="0" collapsed="false">
      <c r="D229" s="110"/>
    </row>
    <row r="230" customFormat="false" ht="12.75" hidden="false" customHeight="false" outlineLevel="0" collapsed="false">
      <c r="D230" s="110"/>
    </row>
    <row r="231" customFormat="false" ht="12.75" hidden="false" customHeight="false" outlineLevel="0" collapsed="false">
      <c r="D231" s="110"/>
    </row>
    <row r="232" customFormat="false" ht="12.75" hidden="false" customHeight="false" outlineLevel="0" collapsed="false">
      <c r="D232" s="110"/>
    </row>
    <row r="233" customFormat="false" ht="12.75" hidden="false" customHeight="false" outlineLevel="0" collapsed="false">
      <c r="D233" s="110"/>
    </row>
    <row r="234" customFormat="false" ht="12.75" hidden="false" customHeight="false" outlineLevel="0" collapsed="false">
      <c r="D234" s="110"/>
    </row>
    <row r="235" customFormat="false" ht="12.75" hidden="false" customHeight="false" outlineLevel="0" collapsed="false">
      <c r="D235" s="110"/>
    </row>
    <row r="236" customFormat="false" ht="12.75" hidden="false" customHeight="false" outlineLevel="0" collapsed="false">
      <c r="D236" s="110"/>
    </row>
    <row r="237" customFormat="false" ht="12.75" hidden="false" customHeight="false" outlineLevel="0" collapsed="false">
      <c r="D237" s="110"/>
    </row>
    <row r="238" customFormat="false" ht="12.75" hidden="false" customHeight="false" outlineLevel="0" collapsed="false">
      <c r="D238" s="110"/>
    </row>
    <row r="239" customFormat="false" ht="12.75" hidden="false" customHeight="false" outlineLevel="0" collapsed="false">
      <c r="D239" s="110"/>
    </row>
    <row r="240" customFormat="false" ht="12.75" hidden="false" customHeight="false" outlineLevel="0" collapsed="false">
      <c r="D240" s="110"/>
    </row>
    <row r="241" customFormat="false" ht="12.75" hidden="false" customHeight="false" outlineLevel="0" collapsed="false">
      <c r="D241" s="110"/>
    </row>
    <row r="242" customFormat="false" ht="12.75" hidden="false" customHeight="false" outlineLevel="0" collapsed="false">
      <c r="D242" s="110"/>
    </row>
    <row r="243" customFormat="false" ht="12.75" hidden="false" customHeight="false" outlineLevel="0" collapsed="false">
      <c r="D243" s="110"/>
    </row>
    <row r="244" customFormat="false" ht="12.75" hidden="false" customHeight="false" outlineLevel="0" collapsed="false">
      <c r="D244" s="110"/>
    </row>
    <row r="245" customFormat="false" ht="12.75" hidden="false" customHeight="false" outlineLevel="0" collapsed="false">
      <c r="D245" s="110"/>
    </row>
    <row r="246" customFormat="false" ht="12.75" hidden="false" customHeight="false" outlineLevel="0" collapsed="false">
      <c r="D246" s="110"/>
    </row>
    <row r="247" customFormat="false" ht="12.75" hidden="false" customHeight="false" outlineLevel="0" collapsed="false">
      <c r="D247" s="110"/>
    </row>
    <row r="248" customFormat="false" ht="12.75" hidden="false" customHeight="false" outlineLevel="0" collapsed="false">
      <c r="D248" s="110"/>
    </row>
    <row r="249" customFormat="false" ht="12.75" hidden="false" customHeight="false" outlineLevel="0" collapsed="false">
      <c r="D249" s="110"/>
    </row>
    <row r="250" customFormat="false" ht="12.75" hidden="false" customHeight="false" outlineLevel="0" collapsed="false">
      <c r="D250" s="110"/>
    </row>
    <row r="251" customFormat="false" ht="12.75" hidden="false" customHeight="false" outlineLevel="0" collapsed="false">
      <c r="D251" s="110"/>
    </row>
    <row r="252" customFormat="false" ht="12.75" hidden="false" customHeight="false" outlineLevel="0" collapsed="false">
      <c r="D252" s="110"/>
    </row>
    <row r="253" customFormat="false" ht="12.75" hidden="false" customHeight="false" outlineLevel="0" collapsed="false">
      <c r="D253" s="110"/>
    </row>
    <row r="254" customFormat="false" ht="12.75" hidden="false" customHeight="false" outlineLevel="0" collapsed="false">
      <c r="D254" s="110"/>
    </row>
    <row r="255" customFormat="false" ht="12.75" hidden="false" customHeight="false" outlineLevel="0" collapsed="false">
      <c r="D255" s="110"/>
    </row>
    <row r="256" customFormat="false" ht="12.75" hidden="false" customHeight="false" outlineLevel="0" collapsed="false">
      <c r="D256" s="110"/>
    </row>
    <row r="257" customFormat="false" ht="12.75" hidden="false" customHeight="false" outlineLevel="0" collapsed="false">
      <c r="D257" s="110"/>
    </row>
    <row r="258" customFormat="false" ht="12.75" hidden="false" customHeight="false" outlineLevel="0" collapsed="false">
      <c r="D258" s="110"/>
    </row>
    <row r="259" customFormat="false" ht="12.75" hidden="false" customHeight="false" outlineLevel="0" collapsed="false">
      <c r="D259" s="110"/>
    </row>
    <row r="260" customFormat="false" ht="12.75" hidden="false" customHeight="false" outlineLevel="0" collapsed="false">
      <c r="D260" s="110"/>
    </row>
    <row r="261" customFormat="false" ht="12.75" hidden="false" customHeight="false" outlineLevel="0" collapsed="false">
      <c r="D261" s="110"/>
    </row>
    <row r="262" customFormat="false" ht="12.75" hidden="false" customHeight="false" outlineLevel="0" collapsed="false">
      <c r="D262" s="110"/>
    </row>
    <row r="263" customFormat="false" ht="12.75" hidden="false" customHeight="false" outlineLevel="0" collapsed="false">
      <c r="D263" s="110"/>
    </row>
    <row r="264" customFormat="false" ht="12.75" hidden="false" customHeight="false" outlineLevel="0" collapsed="false">
      <c r="D264" s="110"/>
    </row>
    <row r="265" customFormat="false" ht="12.75" hidden="false" customHeight="false" outlineLevel="0" collapsed="false">
      <c r="D265" s="110"/>
    </row>
    <row r="266" customFormat="false" ht="12.75" hidden="false" customHeight="false" outlineLevel="0" collapsed="false">
      <c r="D266" s="110"/>
    </row>
    <row r="267" customFormat="false" ht="12.75" hidden="false" customHeight="false" outlineLevel="0" collapsed="false">
      <c r="D267" s="110"/>
    </row>
    <row r="268" customFormat="false" ht="12.75" hidden="false" customHeight="false" outlineLevel="0" collapsed="false">
      <c r="D268" s="110"/>
    </row>
    <row r="269" customFormat="false" ht="12.75" hidden="false" customHeight="false" outlineLevel="0" collapsed="false">
      <c r="D269" s="110"/>
    </row>
    <row r="270" customFormat="false" ht="12.75" hidden="false" customHeight="false" outlineLevel="0" collapsed="false">
      <c r="D270" s="110"/>
    </row>
    <row r="271" customFormat="false" ht="12.75" hidden="false" customHeight="false" outlineLevel="0" collapsed="false">
      <c r="D271" s="110"/>
    </row>
    <row r="272" customFormat="false" ht="12.75" hidden="false" customHeight="false" outlineLevel="0" collapsed="false">
      <c r="D272" s="110"/>
    </row>
    <row r="273" customFormat="false" ht="12.75" hidden="false" customHeight="false" outlineLevel="0" collapsed="false">
      <c r="D273" s="110"/>
    </row>
    <row r="274" customFormat="false" ht="12.75" hidden="false" customHeight="false" outlineLevel="0" collapsed="false">
      <c r="D274" s="110"/>
    </row>
    <row r="275" customFormat="false" ht="12.75" hidden="false" customHeight="false" outlineLevel="0" collapsed="false">
      <c r="D275" s="110"/>
    </row>
    <row r="276" customFormat="false" ht="12.75" hidden="false" customHeight="false" outlineLevel="0" collapsed="false">
      <c r="D276" s="110"/>
    </row>
    <row r="277" customFormat="false" ht="12.75" hidden="false" customHeight="false" outlineLevel="0" collapsed="false">
      <c r="D277" s="110"/>
    </row>
    <row r="278" customFormat="false" ht="12.75" hidden="false" customHeight="false" outlineLevel="0" collapsed="false">
      <c r="D278" s="110"/>
    </row>
    <row r="279" customFormat="false" ht="12.75" hidden="false" customHeight="false" outlineLevel="0" collapsed="false">
      <c r="D279" s="110"/>
    </row>
    <row r="280" customFormat="false" ht="12.75" hidden="false" customHeight="false" outlineLevel="0" collapsed="false">
      <c r="D280" s="110"/>
    </row>
    <row r="281" customFormat="false" ht="12.75" hidden="false" customHeight="false" outlineLevel="0" collapsed="false">
      <c r="D281" s="110"/>
    </row>
    <row r="282" customFormat="false" ht="12.75" hidden="false" customHeight="false" outlineLevel="0" collapsed="false">
      <c r="D282" s="110"/>
    </row>
    <row r="283" customFormat="false" ht="12.75" hidden="false" customHeight="false" outlineLevel="0" collapsed="false">
      <c r="D283" s="110"/>
    </row>
    <row r="284" customFormat="false" ht="12.75" hidden="false" customHeight="false" outlineLevel="0" collapsed="false">
      <c r="D284" s="110"/>
    </row>
    <row r="285" customFormat="false" ht="12.75" hidden="false" customHeight="false" outlineLevel="0" collapsed="false">
      <c r="D285" s="110"/>
    </row>
    <row r="286" customFormat="false" ht="12.75" hidden="false" customHeight="false" outlineLevel="0" collapsed="false">
      <c r="D286" s="110"/>
    </row>
    <row r="287" customFormat="false" ht="12.75" hidden="false" customHeight="false" outlineLevel="0" collapsed="false">
      <c r="D287" s="110"/>
    </row>
    <row r="288" customFormat="false" ht="12.75" hidden="false" customHeight="false" outlineLevel="0" collapsed="false">
      <c r="D288" s="110"/>
    </row>
    <row r="289" customFormat="false" ht="12.75" hidden="false" customHeight="false" outlineLevel="0" collapsed="false">
      <c r="D289" s="110"/>
    </row>
    <row r="290" customFormat="false" ht="12.75" hidden="false" customHeight="false" outlineLevel="0" collapsed="false">
      <c r="D290" s="110"/>
    </row>
    <row r="291" customFormat="false" ht="12.75" hidden="false" customHeight="false" outlineLevel="0" collapsed="false">
      <c r="D291" s="110"/>
    </row>
    <row r="292" customFormat="false" ht="12.75" hidden="false" customHeight="false" outlineLevel="0" collapsed="false">
      <c r="D292" s="110"/>
    </row>
    <row r="293" customFormat="false" ht="12.75" hidden="false" customHeight="false" outlineLevel="0" collapsed="false">
      <c r="D293" s="110"/>
    </row>
    <row r="294" customFormat="false" ht="12.75" hidden="false" customHeight="false" outlineLevel="0" collapsed="false">
      <c r="D294" s="110"/>
    </row>
    <row r="295" customFormat="false" ht="12.75" hidden="false" customHeight="false" outlineLevel="0" collapsed="false">
      <c r="D295" s="110"/>
    </row>
    <row r="296" customFormat="false" ht="12.75" hidden="false" customHeight="false" outlineLevel="0" collapsed="false">
      <c r="D296" s="110"/>
    </row>
    <row r="297" customFormat="false" ht="12.75" hidden="false" customHeight="false" outlineLevel="0" collapsed="false">
      <c r="D297" s="110"/>
    </row>
    <row r="298" customFormat="false" ht="12.75" hidden="false" customHeight="false" outlineLevel="0" collapsed="false">
      <c r="D298" s="110"/>
    </row>
    <row r="299" customFormat="false" ht="12.75" hidden="false" customHeight="false" outlineLevel="0" collapsed="false">
      <c r="D299" s="110"/>
    </row>
    <row r="300" customFormat="false" ht="12.75" hidden="false" customHeight="false" outlineLevel="0" collapsed="false">
      <c r="D300" s="110"/>
    </row>
    <row r="301" customFormat="false" ht="12.75" hidden="false" customHeight="false" outlineLevel="0" collapsed="false">
      <c r="D301" s="110"/>
    </row>
    <row r="302" customFormat="false" ht="12.75" hidden="false" customHeight="false" outlineLevel="0" collapsed="false">
      <c r="D302" s="110"/>
    </row>
    <row r="303" customFormat="false" ht="12.75" hidden="false" customHeight="false" outlineLevel="0" collapsed="false">
      <c r="D303" s="110"/>
    </row>
    <row r="304" customFormat="false" ht="12.75" hidden="false" customHeight="false" outlineLevel="0" collapsed="false">
      <c r="D304" s="110"/>
    </row>
    <row r="305" customFormat="false" ht="12.75" hidden="false" customHeight="false" outlineLevel="0" collapsed="false">
      <c r="D305" s="110"/>
    </row>
    <row r="306" customFormat="false" ht="12.75" hidden="false" customHeight="false" outlineLevel="0" collapsed="false">
      <c r="D306" s="110"/>
    </row>
    <row r="307" customFormat="false" ht="12.75" hidden="false" customHeight="false" outlineLevel="0" collapsed="false">
      <c r="D307" s="110"/>
    </row>
    <row r="308" customFormat="false" ht="12.75" hidden="false" customHeight="false" outlineLevel="0" collapsed="false">
      <c r="D308" s="110"/>
    </row>
    <row r="309" customFormat="false" ht="12.75" hidden="false" customHeight="false" outlineLevel="0" collapsed="false">
      <c r="D309" s="110"/>
    </row>
    <row r="310" customFormat="false" ht="12.75" hidden="false" customHeight="false" outlineLevel="0" collapsed="false">
      <c r="D310" s="110"/>
    </row>
    <row r="311" customFormat="false" ht="12.75" hidden="false" customHeight="false" outlineLevel="0" collapsed="false">
      <c r="D311" s="110"/>
    </row>
    <row r="312" customFormat="false" ht="12.75" hidden="false" customHeight="false" outlineLevel="0" collapsed="false">
      <c r="D312" s="110"/>
    </row>
    <row r="313" customFormat="false" ht="12.75" hidden="false" customHeight="false" outlineLevel="0" collapsed="false">
      <c r="D313" s="110"/>
    </row>
    <row r="314" customFormat="false" ht="12.75" hidden="false" customHeight="false" outlineLevel="0" collapsed="false">
      <c r="D314" s="110"/>
    </row>
    <row r="315" customFormat="false" ht="12.75" hidden="false" customHeight="false" outlineLevel="0" collapsed="false">
      <c r="D315" s="110"/>
    </row>
    <row r="316" customFormat="false" ht="12.75" hidden="false" customHeight="false" outlineLevel="0" collapsed="false">
      <c r="D316" s="110"/>
    </row>
    <row r="317" customFormat="false" ht="12.75" hidden="false" customHeight="false" outlineLevel="0" collapsed="false">
      <c r="D317" s="110"/>
    </row>
    <row r="318" customFormat="false" ht="12.75" hidden="false" customHeight="false" outlineLevel="0" collapsed="false">
      <c r="D318" s="110"/>
    </row>
    <row r="319" customFormat="false" ht="12.75" hidden="false" customHeight="false" outlineLevel="0" collapsed="false">
      <c r="D319" s="110"/>
    </row>
    <row r="320" customFormat="false" ht="12.75" hidden="false" customHeight="false" outlineLevel="0" collapsed="false">
      <c r="D320" s="110"/>
    </row>
    <row r="321" customFormat="false" ht="12.75" hidden="false" customHeight="false" outlineLevel="0" collapsed="false">
      <c r="D321" s="110"/>
    </row>
    <row r="322" customFormat="false" ht="12.75" hidden="false" customHeight="false" outlineLevel="0" collapsed="false">
      <c r="D322" s="110"/>
    </row>
    <row r="323" customFormat="false" ht="12.75" hidden="false" customHeight="false" outlineLevel="0" collapsed="false">
      <c r="D323" s="110"/>
    </row>
    <row r="324" customFormat="false" ht="12.75" hidden="false" customHeight="false" outlineLevel="0" collapsed="false">
      <c r="D324" s="110"/>
    </row>
    <row r="325" customFormat="false" ht="12.75" hidden="false" customHeight="false" outlineLevel="0" collapsed="false">
      <c r="D325" s="110"/>
    </row>
    <row r="326" customFormat="false" ht="12.75" hidden="false" customHeight="false" outlineLevel="0" collapsed="false">
      <c r="D326" s="110"/>
    </row>
    <row r="327" customFormat="false" ht="12.75" hidden="false" customHeight="false" outlineLevel="0" collapsed="false">
      <c r="D327" s="110"/>
    </row>
    <row r="328" customFormat="false" ht="12.75" hidden="false" customHeight="false" outlineLevel="0" collapsed="false">
      <c r="D328" s="110"/>
    </row>
    <row r="329" customFormat="false" ht="12.75" hidden="false" customHeight="false" outlineLevel="0" collapsed="false">
      <c r="D329" s="110"/>
    </row>
    <row r="330" customFormat="false" ht="12.75" hidden="false" customHeight="false" outlineLevel="0" collapsed="false">
      <c r="D330" s="110"/>
    </row>
    <row r="331" customFormat="false" ht="12.75" hidden="false" customHeight="false" outlineLevel="0" collapsed="false">
      <c r="D331" s="110"/>
    </row>
    <row r="332" customFormat="false" ht="12.75" hidden="false" customHeight="false" outlineLevel="0" collapsed="false">
      <c r="D332" s="110"/>
    </row>
    <row r="333" customFormat="false" ht="12.75" hidden="false" customHeight="false" outlineLevel="0" collapsed="false">
      <c r="D333" s="110"/>
    </row>
    <row r="334" customFormat="false" ht="12.75" hidden="false" customHeight="false" outlineLevel="0" collapsed="false">
      <c r="D334" s="110"/>
    </row>
    <row r="335" customFormat="false" ht="12.75" hidden="false" customHeight="false" outlineLevel="0" collapsed="false">
      <c r="D335" s="110"/>
    </row>
    <row r="336" customFormat="false" ht="12.75" hidden="false" customHeight="false" outlineLevel="0" collapsed="false">
      <c r="D336" s="110"/>
    </row>
    <row r="337" customFormat="false" ht="12.75" hidden="false" customHeight="false" outlineLevel="0" collapsed="false">
      <c r="D337" s="110"/>
    </row>
    <row r="338" customFormat="false" ht="12.75" hidden="false" customHeight="false" outlineLevel="0" collapsed="false">
      <c r="D338" s="110"/>
    </row>
    <row r="339" customFormat="false" ht="12.75" hidden="false" customHeight="false" outlineLevel="0" collapsed="false">
      <c r="D339" s="110"/>
    </row>
    <row r="340" customFormat="false" ht="12.75" hidden="false" customHeight="false" outlineLevel="0" collapsed="false">
      <c r="D340" s="110"/>
    </row>
    <row r="341" customFormat="false" ht="12.75" hidden="false" customHeight="false" outlineLevel="0" collapsed="false">
      <c r="D341" s="110"/>
    </row>
    <row r="342" customFormat="false" ht="12.75" hidden="false" customHeight="false" outlineLevel="0" collapsed="false">
      <c r="D342" s="110"/>
    </row>
    <row r="343" customFormat="false" ht="12.75" hidden="false" customHeight="false" outlineLevel="0" collapsed="false">
      <c r="D343" s="110"/>
    </row>
    <row r="344" customFormat="false" ht="12.75" hidden="false" customHeight="false" outlineLevel="0" collapsed="false">
      <c r="D344" s="110"/>
    </row>
    <row r="345" customFormat="false" ht="12.75" hidden="false" customHeight="false" outlineLevel="0" collapsed="false">
      <c r="D345" s="110"/>
    </row>
    <row r="346" customFormat="false" ht="12.75" hidden="false" customHeight="false" outlineLevel="0" collapsed="false">
      <c r="D346" s="110"/>
    </row>
    <row r="347" customFormat="false" ht="12.75" hidden="false" customHeight="false" outlineLevel="0" collapsed="false">
      <c r="D347" s="110"/>
    </row>
    <row r="348" customFormat="false" ht="12.75" hidden="false" customHeight="false" outlineLevel="0" collapsed="false">
      <c r="D348" s="110"/>
    </row>
    <row r="349" customFormat="false" ht="12.75" hidden="false" customHeight="false" outlineLevel="0" collapsed="false">
      <c r="D349" s="110"/>
    </row>
    <row r="350" customFormat="false" ht="12.75" hidden="false" customHeight="false" outlineLevel="0" collapsed="false">
      <c r="D350" s="110"/>
    </row>
    <row r="351" customFormat="false" ht="12.75" hidden="false" customHeight="false" outlineLevel="0" collapsed="false">
      <c r="D351" s="110"/>
    </row>
    <row r="352" customFormat="false" ht="12.75" hidden="false" customHeight="false" outlineLevel="0" collapsed="false">
      <c r="D352" s="110"/>
    </row>
    <row r="353" customFormat="false" ht="12.75" hidden="false" customHeight="false" outlineLevel="0" collapsed="false">
      <c r="D353" s="110"/>
    </row>
    <row r="354" customFormat="false" ht="12.75" hidden="false" customHeight="false" outlineLevel="0" collapsed="false">
      <c r="D354" s="110"/>
    </row>
    <row r="355" customFormat="false" ht="12.75" hidden="false" customHeight="false" outlineLevel="0" collapsed="false">
      <c r="D355" s="110"/>
    </row>
    <row r="356" customFormat="false" ht="12.75" hidden="false" customHeight="false" outlineLevel="0" collapsed="false">
      <c r="D356" s="110"/>
    </row>
    <row r="357" customFormat="false" ht="12.75" hidden="false" customHeight="false" outlineLevel="0" collapsed="false">
      <c r="D357" s="110"/>
    </row>
    <row r="358" customFormat="false" ht="12.75" hidden="false" customHeight="false" outlineLevel="0" collapsed="false">
      <c r="D358" s="110"/>
    </row>
    <row r="359" customFormat="false" ht="12.75" hidden="false" customHeight="false" outlineLevel="0" collapsed="false">
      <c r="D359" s="110"/>
    </row>
    <row r="360" customFormat="false" ht="12.75" hidden="false" customHeight="false" outlineLevel="0" collapsed="false">
      <c r="D360" s="110"/>
    </row>
    <row r="361" customFormat="false" ht="12.75" hidden="false" customHeight="false" outlineLevel="0" collapsed="false">
      <c r="D361" s="110"/>
    </row>
    <row r="362" customFormat="false" ht="12.75" hidden="false" customHeight="false" outlineLevel="0" collapsed="false">
      <c r="D362" s="110"/>
    </row>
    <row r="363" customFormat="false" ht="12.75" hidden="false" customHeight="false" outlineLevel="0" collapsed="false">
      <c r="D363" s="110"/>
    </row>
    <row r="364" customFormat="false" ht="12.75" hidden="false" customHeight="false" outlineLevel="0" collapsed="false">
      <c r="D364" s="110"/>
    </row>
    <row r="365" customFormat="false" ht="12.75" hidden="false" customHeight="false" outlineLevel="0" collapsed="false">
      <c r="D365" s="110"/>
    </row>
    <row r="366" customFormat="false" ht="12.75" hidden="false" customHeight="false" outlineLevel="0" collapsed="false">
      <c r="D366" s="110"/>
    </row>
    <row r="367" customFormat="false" ht="12.75" hidden="false" customHeight="false" outlineLevel="0" collapsed="false">
      <c r="D367" s="110"/>
    </row>
    <row r="368" customFormat="false" ht="12.75" hidden="false" customHeight="false" outlineLevel="0" collapsed="false">
      <c r="D368" s="110"/>
    </row>
    <row r="369" customFormat="false" ht="12.75" hidden="false" customHeight="false" outlineLevel="0" collapsed="false">
      <c r="D369" s="110"/>
    </row>
    <row r="370" customFormat="false" ht="12.75" hidden="false" customHeight="false" outlineLevel="0" collapsed="false">
      <c r="D370" s="110"/>
    </row>
    <row r="371" customFormat="false" ht="12.75" hidden="false" customHeight="false" outlineLevel="0" collapsed="false">
      <c r="D371" s="110"/>
    </row>
    <row r="372" customFormat="false" ht="12.75" hidden="false" customHeight="false" outlineLevel="0" collapsed="false">
      <c r="D372" s="110"/>
    </row>
    <row r="373" customFormat="false" ht="12.75" hidden="false" customHeight="false" outlineLevel="0" collapsed="false">
      <c r="D373" s="110"/>
    </row>
    <row r="374" customFormat="false" ht="12.75" hidden="false" customHeight="false" outlineLevel="0" collapsed="false">
      <c r="D374" s="110"/>
    </row>
    <row r="375" customFormat="false" ht="12.75" hidden="false" customHeight="false" outlineLevel="0" collapsed="false">
      <c r="D375" s="110"/>
    </row>
    <row r="376" customFormat="false" ht="12.75" hidden="false" customHeight="false" outlineLevel="0" collapsed="false">
      <c r="D376" s="110"/>
    </row>
    <row r="377" customFormat="false" ht="12.75" hidden="false" customHeight="false" outlineLevel="0" collapsed="false">
      <c r="D377" s="110"/>
    </row>
    <row r="378" customFormat="false" ht="12.75" hidden="false" customHeight="false" outlineLevel="0" collapsed="false">
      <c r="D378" s="110"/>
    </row>
    <row r="379" customFormat="false" ht="12.75" hidden="false" customHeight="false" outlineLevel="0" collapsed="false">
      <c r="D379" s="110"/>
    </row>
    <row r="380" customFormat="false" ht="12.75" hidden="false" customHeight="false" outlineLevel="0" collapsed="false">
      <c r="D380" s="110"/>
    </row>
    <row r="381" customFormat="false" ht="12.75" hidden="false" customHeight="false" outlineLevel="0" collapsed="false">
      <c r="D381" s="110"/>
    </row>
    <row r="382" customFormat="false" ht="12.75" hidden="false" customHeight="false" outlineLevel="0" collapsed="false">
      <c r="D382" s="110"/>
    </row>
    <row r="383" customFormat="false" ht="12.75" hidden="false" customHeight="false" outlineLevel="0" collapsed="false">
      <c r="D383" s="110"/>
    </row>
    <row r="384" customFormat="false" ht="12.75" hidden="false" customHeight="false" outlineLevel="0" collapsed="false">
      <c r="D384" s="110"/>
    </row>
    <row r="385" customFormat="false" ht="12.75" hidden="false" customHeight="false" outlineLevel="0" collapsed="false">
      <c r="D385" s="110"/>
    </row>
    <row r="386" customFormat="false" ht="12.75" hidden="false" customHeight="false" outlineLevel="0" collapsed="false">
      <c r="D386" s="110"/>
    </row>
    <row r="387" customFormat="false" ht="12.75" hidden="false" customHeight="false" outlineLevel="0" collapsed="false">
      <c r="D387" s="110"/>
    </row>
    <row r="388" customFormat="false" ht="12.75" hidden="false" customHeight="false" outlineLevel="0" collapsed="false">
      <c r="D388" s="110"/>
    </row>
    <row r="389" customFormat="false" ht="12.75" hidden="false" customHeight="false" outlineLevel="0" collapsed="false">
      <c r="D389" s="110"/>
    </row>
    <row r="390" customFormat="false" ht="12.75" hidden="false" customHeight="false" outlineLevel="0" collapsed="false">
      <c r="D390" s="110"/>
    </row>
    <row r="391" customFormat="false" ht="12.75" hidden="false" customHeight="false" outlineLevel="0" collapsed="false">
      <c r="D391" s="110"/>
    </row>
    <row r="392" customFormat="false" ht="12.75" hidden="false" customHeight="false" outlineLevel="0" collapsed="false">
      <c r="D392" s="110"/>
    </row>
    <row r="393" customFormat="false" ht="12.75" hidden="false" customHeight="false" outlineLevel="0" collapsed="false">
      <c r="D393" s="110"/>
    </row>
    <row r="394" customFormat="false" ht="12.75" hidden="false" customHeight="false" outlineLevel="0" collapsed="false">
      <c r="D394" s="110"/>
    </row>
    <row r="395" customFormat="false" ht="12.75" hidden="false" customHeight="false" outlineLevel="0" collapsed="false">
      <c r="D395" s="110"/>
    </row>
    <row r="396" customFormat="false" ht="12.75" hidden="false" customHeight="false" outlineLevel="0" collapsed="false">
      <c r="D396" s="110"/>
    </row>
    <row r="397" customFormat="false" ht="12.75" hidden="false" customHeight="false" outlineLevel="0" collapsed="false">
      <c r="D397" s="110"/>
    </row>
    <row r="398" customFormat="false" ht="12.75" hidden="false" customHeight="false" outlineLevel="0" collapsed="false">
      <c r="D398" s="110"/>
    </row>
    <row r="399" customFormat="false" ht="12.75" hidden="false" customHeight="false" outlineLevel="0" collapsed="false">
      <c r="D399" s="110"/>
    </row>
    <row r="400" customFormat="false" ht="12.75" hidden="false" customHeight="false" outlineLevel="0" collapsed="false">
      <c r="D400" s="110"/>
    </row>
    <row r="401" customFormat="false" ht="12.75" hidden="false" customHeight="false" outlineLevel="0" collapsed="false">
      <c r="D401" s="110"/>
    </row>
    <row r="402" customFormat="false" ht="12.75" hidden="false" customHeight="false" outlineLevel="0" collapsed="false">
      <c r="D402" s="110"/>
    </row>
    <row r="403" customFormat="false" ht="12.75" hidden="false" customHeight="false" outlineLevel="0" collapsed="false">
      <c r="D403" s="110"/>
    </row>
    <row r="404" customFormat="false" ht="12.75" hidden="false" customHeight="false" outlineLevel="0" collapsed="false">
      <c r="D404" s="110"/>
    </row>
    <row r="405" customFormat="false" ht="12.75" hidden="false" customHeight="false" outlineLevel="0" collapsed="false">
      <c r="D405" s="110"/>
    </row>
    <row r="406" customFormat="false" ht="12.75" hidden="false" customHeight="false" outlineLevel="0" collapsed="false">
      <c r="D406" s="110"/>
    </row>
    <row r="407" customFormat="false" ht="12.75" hidden="false" customHeight="false" outlineLevel="0" collapsed="false">
      <c r="D407" s="110"/>
    </row>
    <row r="408" customFormat="false" ht="12.75" hidden="false" customHeight="false" outlineLevel="0" collapsed="false">
      <c r="D408" s="110"/>
    </row>
    <row r="409" customFormat="false" ht="12.75" hidden="false" customHeight="false" outlineLevel="0" collapsed="false">
      <c r="D409" s="110"/>
    </row>
    <row r="410" customFormat="false" ht="12.75" hidden="false" customHeight="false" outlineLevel="0" collapsed="false">
      <c r="D410" s="110"/>
    </row>
    <row r="411" customFormat="false" ht="12.75" hidden="false" customHeight="false" outlineLevel="0" collapsed="false">
      <c r="D411" s="110"/>
    </row>
    <row r="412" customFormat="false" ht="12.75" hidden="false" customHeight="false" outlineLevel="0" collapsed="false">
      <c r="D412" s="110"/>
    </row>
    <row r="413" customFormat="false" ht="12.75" hidden="false" customHeight="false" outlineLevel="0" collapsed="false">
      <c r="D413" s="110"/>
    </row>
    <row r="414" customFormat="false" ht="12.75" hidden="false" customHeight="false" outlineLevel="0" collapsed="false">
      <c r="D414" s="110"/>
    </row>
    <row r="415" customFormat="false" ht="12.75" hidden="false" customHeight="false" outlineLevel="0" collapsed="false">
      <c r="D415" s="110"/>
    </row>
    <row r="416" customFormat="false" ht="12.75" hidden="false" customHeight="false" outlineLevel="0" collapsed="false">
      <c r="D416" s="110"/>
    </row>
    <row r="417" customFormat="false" ht="12.75" hidden="false" customHeight="false" outlineLevel="0" collapsed="false">
      <c r="D417" s="110"/>
    </row>
    <row r="418" customFormat="false" ht="12.75" hidden="false" customHeight="false" outlineLevel="0" collapsed="false">
      <c r="D418" s="110"/>
    </row>
    <row r="419" customFormat="false" ht="12.75" hidden="false" customHeight="false" outlineLevel="0" collapsed="false">
      <c r="D419" s="110"/>
    </row>
    <row r="420" customFormat="false" ht="12.75" hidden="false" customHeight="false" outlineLevel="0" collapsed="false">
      <c r="D420" s="110"/>
    </row>
    <row r="421" customFormat="false" ht="12.75" hidden="false" customHeight="false" outlineLevel="0" collapsed="false">
      <c r="D421" s="110"/>
    </row>
    <row r="422" customFormat="false" ht="12.75" hidden="false" customHeight="false" outlineLevel="0" collapsed="false">
      <c r="D422" s="110"/>
    </row>
    <row r="423" customFormat="false" ht="12.75" hidden="false" customHeight="false" outlineLevel="0" collapsed="false">
      <c r="D423" s="110"/>
    </row>
    <row r="424" customFormat="false" ht="12.75" hidden="false" customHeight="false" outlineLevel="0" collapsed="false">
      <c r="D424" s="110"/>
    </row>
    <row r="425" customFormat="false" ht="12.75" hidden="false" customHeight="false" outlineLevel="0" collapsed="false">
      <c r="D425" s="110"/>
    </row>
    <row r="426" customFormat="false" ht="12.75" hidden="false" customHeight="false" outlineLevel="0" collapsed="false">
      <c r="D426" s="110"/>
    </row>
    <row r="427" customFormat="false" ht="12.75" hidden="false" customHeight="false" outlineLevel="0" collapsed="false">
      <c r="D427" s="110"/>
    </row>
    <row r="428" customFormat="false" ht="12.75" hidden="false" customHeight="false" outlineLevel="0" collapsed="false">
      <c r="D428" s="110"/>
    </row>
    <row r="429" customFormat="false" ht="12.75" hidden="false" customHeight="false" outlineLevel="0" collapsed="false">
      <c r="D429" s="110"/>
    </row>
    <row r="430" customFormat="false" ht="12.75" hidden="false" customHeight="false" outlineLevel="0" collapsed="false">
      <c r="D430" s="110"/>
    </row>
    <row r="431" customFormat="false" ht="12.75" hidden="false" customHeight="false" outlineLevel="0" collapsed="false">
      <c r="D431" s="110"/>
    </row>
    <row r="432" customFormat="false" ht="12.75" hidden="false" customHeight="false" outlineLevel="0" collapsed="false">
      <c r="D432" s="110"/>
    </row>
    <row r="433" customFormat="false" ht="12.75" hidden="false" customHeight="false" outlineLevel="0" collapsed="false">
      <c r="D433" s="110"/>
    </row>
    <row r="434" customFormat="false" ht="12.75" hidden="false" customHeight="false" outlineLevel="0" collapsed="false">
      <c r="D434" s="110"/>
    </row>
    <row r="435" customFormat="false" ht="12.75" hidden="false" customHeight="false" outlineLevel="0" collapsed="false">
      <c r="D435" s="110"/>
    </row>
    <row r="436" customFormat="false" ht="12.75" hidden="false" customHeight="false" outlineLevel="0" collapsed="false">
      <c r="D436" s="110"/>
    </row>
    <row r="437" customFormat="false" ht="12.75" hidden="false" customHeight="false" outlineLevel="0" collapsed="false">
      <c r="D437" s="110"/>
    </row>
    <row r="438" customFormat="false" ht="12.75" hidden="false" customHeight="false" outlineLevel="0" collapsed="false">
      <c r="D438" s="110"/>
    </row>
    <row r="439" customFormat="false" ht="12.75" hidden="false" customHeight="false" outlineLevel="0" collapsed="false">
      <c r="D439" s="110"/>
    </row>
    <row r="440" customFormat="false" ht="12.75" hidden="false" customHeight="false" outlineLevel="0" collapsed="false">
      <c r="D440" s="110"/>
    </row>
    <row r="441" customFormat="false" ht="12.75" hidden="false" customHeight="false" outlineLevel="0" collapsed="false">
      <c r="D441" s="110"/>
    </row>
    <row r="442" customFormat="false" ht="12.75" hidden="false" customHeight="false" outlineLevel="0" collapsed="false">
      <c r="D442" s="110"/>
    </row>
    <row r="443" customFormat="false" ht="12.75" hidden="false" customHeight="false" outlineLevel="0" collapsed="false">
      <c r="D443" s="110"/>
    </row>
    <row r="444" customFormat="false" ht="12.75" hidden="false" customHeight="false" outlineLevel="0" collapsed="false">
      <c r="D444" s="110"/>
    </row>
    <row r="445" customFormat="false" ht="12.75" hidden="false" customHeight="false" outlineLevel="0" collapsed="false">
      <c r="D445" s="110"/>
    </row>
    <row r="446" customFormat="false" ht="12.75" hidden="false" customHeight="false" outlineLevel="0" collapsed="false">
      <c r="D446" s="110"/>
    </row>
    <row r="447" customFormat="false" ht="12.75" hidden="false" customHeight="false" outlineLevel="0" collapsed="false">
      <c r="D447" s="110"/>
    </row>
    <row r="448" customFormat="false" ht="12.75" hidden="false" customHeight="false" outlineLevel="0" collapsed="false">
      <c r="D448" s="110"/>
    </row>
    <row r="449" customFormat="false" ht="12.75" hidden="false" customHeight="false" outlineLevel="0" collapsed="false">
      <c r="D449" s="110"/>
    </row>
    <row r="450" customFormat="false" ht="12.75" hidden="false" customHeight="false" outlineLevel="0" collapsed="false">
      <c r="D450" s="110"/>
    </row>
    <row r="451" customFormat="false" ht="12.75" hidden="false" customHeight="false" outlineLevel="0" collapsed="false">
      <c r="D451" s="110"/>
    </row>
    <row r="452" customFormat="false" ht="12.75" hidden="false" customHeight="false" outlineLevel="0" collapsed="false">
      <c r="D452" s="110"/>
    </row>
    <row r="453" customFormat="false" ht="12.75" hidden="false" customHeight="false" outlineLevel="0" collapsed="false">
      <c r="D453" s="110"/>
    </row>
    <row r="454" customFormat="false" ht="12.75" hidden="false" customHeight="false" outlineLevel="0" collapsed="false">
      <c r="D454" s="110"/>
    </row>
    <row r="455" customFormat="false" ht="12.75" hidden="false" customHeight="false" outlineLevel="0" collapsed="false">
      <c r="D455" s="110"/>
    </row>
    <row r="456" customFormat="false" ht="12.75" hidden="false" customHeight="false" outlineLevel="0" collapsed="false">
      <c r="D456" s="110"/>
    </row>
    <row r="457" customFormat="false" ht="12.75" hidden="false" customHeight="false" outlineLevel="0" collapsed="false">
      <c r="D457" s="110"/>
    </row>
    <row r="458" customFormat="false" ht="12.75" hidden="false" customHeight="false" outlineLevel="0" collapsed="false">
      <c r="D458" s="110"/>
    </row>
    <row r="459" customFormat="false" ht="12.75" hidden="false" customHeight="false" outlineLevel="0" collapsed="false">
      <c r="D459" s="110"/>
    </row>
    <row r="460" customFormat="false" ht="12.75" hidden="false" customHeight="false" outlineLevel="0" collapsed="false">
      <c r="D460" s="110"/>
    </row>
    <row r="461" customFormat="false" ht="12.75" hidden="false" customHeight="false" outlineLevel="0" collapsed="false">
      <c r="D461" s="110"/>
    </row>
    <row r="462" customFormat="false" ht="12.75" hidden="false" customHeight="false" outlineLevel="0" collapsed="false">
      <c r="D462" s="110"/>
    </row>
    <row r="463" customFormat="false" ht="12.75" hidden="false" customHeight="false" outlineLevel="0" collapsed="false">
      <c r="D463" s="110"/>
    </row>
    <row r="464" customFormat="false" ht="12.75" hidden="false" customHeight="false" outlineLevel="0" collapsed="false">
      <c r="D464" s="110"/>
    </row>
    <row r="465" customFormat="false" ht="12.75" hidden="false" customHeight="false" outlineLevel="0" collapsed="false">
      <c r="D465" s="110"/>
    </row>
    <row r="466" customFormat="false" ht="12.75" hidden="false" customHeight="false" outlineLevel="0" collapsed="false">
      <c r="D466" s="110"/>
    </row>
    <row r="467" customFormat="false" ht="12.75" hidden="false" customHeight="false" outlineLevel="0" collapsed="false">
      <c r="D467" s="110"/>
    </row>
    <row r="468" customFormat="false" ht="12.75" hidden="false" customHeight="false" outlineLevel="0" collapsed="false">
      <c r="D468" s="110"/>
    </row>
    <row r="469" customFormat="false" ht="12.75" hidden="false" customHeight="false" outlineLevel="0" collapsed="false">
      <c r="D469" s="110"/>
    </row>
    <row r="470" customFormat="false" ht="12.75" hidden="false" customHeight="false" outlineLevel="0" collapsed="false">
      <c r="D470" s="110"/>
    </row>
    <row r="471" customFormat="false" ht="12.75" hidden="false" customHeight="false" outlineLevel="0" collapsed="false">
      <c r="D471" s="110"/>
    </row>
    <row r="472" customFormat="false" ht="12.75" hidden="false" customHeight="false" outlineLevel="0" collapsed="false">
      <c r="D472" s="110"/>
    </row>
    <row r="473" customFormat="false" ht="12.75" hidden="false" customHeight="false" outlineLevel="0" collapsed="false">
      <c r="D473" s="110"/>
    </row>
    <row r="474" customFormat="false" ht="12.75" hidden="false" customHeight="false" outlineLevel="0" collapsed="false">
      <c r="D474" s="110"/>
    </row>
    <row r="475" customFormat="false" ht="12.75" hidden="false" customHeight="false" outlineLevel="0" collapsed="false">
      <c r="D475" s="110"/>
    </row>
    <row r="476" customFormat="false" ht="12.75" hidden="false" customHeight="false" outlineLevel="0" collapsed="false">
      <c r="D476" s="110"/>
    </row>
    <row r="477" customFormat="false" ht="12.75" hidden="false" customHeight="false" outlineLevel="0" collapsed="false">
      <c r="D477" s="110"/>
    </row>
    <row r="478" customFormat="false" ht="12.75" hidden="false" customHeight="false" outlineLevel="0" collapsed="false">
      <c r="D478" s="110"/>
    </row>
    <row r="479" customFormat="false" ht="12.75" hidden="false" customHeight="false" outlineLevel="0" collapsed="false">
      <c r="D479" s="110"/>
    </row>
    <row r="480" customFormat="false" ht="12.75" hidden="false" customHeight="false" outlineLevel="0" collapsed="false">
      <c r="D480" s="110"/>
    </row>
    <row r="481" customFormat="false" ht="12.75" hidden="false" customHeight="false" outlineLevel="0" collapsed="false">
      <c r="D481" s="110"/>
    </row>
    <row r="482" customFormat="false" ht="12.75" hidden="false" customHeight="false" outlineLevel="0" collapsed="false">
      <c r="D482" s="110"/>
    </row>
    <row r="483" customFormat="false" ht="12.75" hidden="false" customHeight="false" outlineLevel="0" collapsed="false">
      <c r="D483" s="110"/>
    </row>
    <row r="484" customFormat="false" ht="12.75" hidden="false" customHeight="false" outlineLevel="0" collapsed="false">
      <c r="D484" s="110"/>
    </row>
    <row r="485" customFormat="false" ht="12.75" hidden="false" customHeight="false" outlineLevel="0" collapsed="false">
      <c r="D485" s="110"/>
    </row>
    <row r="486" customFormat="false" ht="12.75" hidden="false" customHeight="false" outlineLevel="0" collapsed="false">
      <c r="D486" s="110"/>
    </row>
    <row r="487" customFormat="false" ht="12.75" hidden="false" customHeight="false" outlineLevel="0" collapsed="false">
      <c r="D487" s="110"/>
    </row>
    <row r="488" customFormat="false" ht="12.75" hidden="false" customHeight="false" outlineLevel="0" collapsed="false">
      <c r="D488" s="110"/>
    </row>
    <row r="489" customFormat="false" ht="12.75" hidden="false" customHeight="false" outlineLevel="0" collapsed="false">
      <c r="D489" s="110"/>
    </row>
    <row r="490" customFormat="false" ht="12.75" hidden="false" customHeight="false" outlineLevel="0" collapsed="false">
      <c r="D490" s="110"/>
    </row>
    <row r="491" customFormat="false" ht="12.75" hidden="false" customHeight="false" outlineLevel="0" collapsed="false">
      <c r="D491" s="110"/>
    </row>
    <row r="492" customFormat="false" ht="12.75" hidden="false" customHeight="false" outlineLevel="0" collapsed="false">
      <c r="D492" s="110"/>
    </row>
    <row r="493" customFormat="false" ht="12.75" hidden="false" customHeight="false" outlineLevel="0" collapsed="false">
      <c r="D493" s="110"/>
    </row>
    <row r="494" customFormat="false" ht="12.75" hidden="false" customHeight="false" outlineLevel="0" collapsed="false">
      <c r="D494" s="110"/>
    </row>
    <row r="495" customFormat="false" ht="12.75" hidden="false" customHeight="false" outlineLevel="0" collapsed="false">
      <c r="D495" s="110"/>
    </row>
    <row r="496" customFormat="false" ht="12.75" hidden="false" customHeight="false" outlineLevel="0" collapsed="false">
      <c r="D496" s="110"/>
    </row>
    <row r="497" customFormat="false" ht="12.75" hidden="false" customHeight="false" outlineLevel="0" collapsed="false">
      <c r="D497" s="110"/>
    </row>
    <row r="498" customFormat="false" ht="12.75" hidden="false" customHeight="false" outlineLevel="0" collapsed="false">
      <c r="D498" s="110"/>
    </row>
    <row r="499" customFormat="false" ht="12.75" hidden="false" customHeight="false" outlineLevel="0" collapsed="false">
      <c r="D499" s="110"/>
    </row>
    <row r="500" customFormat="false" ht="12.75" hidden="false" customHeight="false" outlineLevel="0" collapsed="false">
      <c r="D500" s="110"/>
    </row>
    <row r="501" customFormat="false" ht="12.75" hidden="false" customHeight="false" outlineLevel="0" collapsed="false">
      <c r="D501" s="110"/>
    </row>
    <row r="502" customFormat="false" ht="12.75" hidden="false" customHeight="false" outlineLevel="0" collapsed="false">
      <c r="D502" s="110"/>
    </row>
    <row r="503" customFormat="false" ht="12.75" hidden="false" customHeight="false" outlineLevel="0" collapsed="false">
      <c r="D503" s="110"/>
    </row>
    <row r="504" customFormat="false" ht="12.75" hidden="false" customHeight="false" outlineLevel="0" collapsed="false">
      <c r="D504" s="110"/>
    </row>
    <row r="505" customFormat="false" ht="12.75" hidden="false" customHeight="false" outlineLevel="0" collapsed="false">
      <c r="D505" s="110"/>
    </row>
    <row r="506" customFormat="false" ht="12.75" hidden="false" customHeight="false" outlineLevel="0" collapsed="false">
      <c r="D506" s="110"/>
    </row>
    <row r="507" customFormat="false" ht="12.75" hidden="false" customHeight="false" outlineLevel="0" collapsed="false">
      <c r="D507" s="110"/>
    </row>
    <row r="508" customFormat="false" ht="12.75" hidden="false" customHeight="false" outlineLevel="0" collapsed="false">
      <c r="D508" s="110"/>
    </row>
    <row r="509" customFormat="false" ht="12.75" hidden="false" customHeight="false" outlineLevel="0" collapsed="false">
      <c r="D509" s="110"/>
    </row>
    <row r="510" customFormat="false" ht="12.75" hidden="false" customHeight="false" outlineLevel="0" collapsed="false">
      <c r="D510" s="110"/>
    </row>
    <row r="511" customFormat="false" ht="12.75" hidden="false" customHeight="false" outlineLevel="0" collapsed="false">
      <c r="D511" s="110"/>
    </row>
    <row r="512" customFormat="false" ht="12.75" hidden="false" customHeight="false" outlineLevel="0" collapsed="false">
      <c r="D512" s="110"/>
    </row>
    <row r="513" customFormat="false" ht="12.75" hidden="false" customHeight="false" outlineLevel="0" collapsed="false">
      <c r="D513" s="110"/>
    </row>
    <row r="514" customFormat="false" ht="12.75" hidden="false" customHeight="false" outlineLevel="0" collapsed="false">
      <c r="D514" s="110"/>
    </row>
    <row r="515" customFormat="false" ht="12.75" hidden="false" customHeight="false" outlineLevel="0" collapsed="false">
      <c r="D515" s="110"/>
    </row>
    <row r="516" customFormat="false" ht="12.75" hidden="false" customHeight="false" outlineLevel="0" collapsed="false">
      <c r="D516" s="110"/>
    </row>
    <row r="517" customFormat="false" ht="12.75" hidden="false" customHeight="false" outlineLevel="0" collapsed="false">
      <c r="D517" s="110"/>
    </row>
    <row r="518" customFormat="false" ht="12.75" hidden="false" customHeight="false" outlineLevel="0" collapsed="false">
      <c r="D518" s="110"/>
    </row>
    <row r="519" customFormat="false" ht="12.75" hidden="false" customHeight="false" outlineLevel="0" collapsed="false">
      <c r="D519" s="110"/>
    </row>
    <row r="520" customFormat="false" ht="12.75" hidden="false" customHeight="false" outlineLevel="0" collapsed="false">
      <c r="D520" s="110"/>
    </row>
    <row r="521" customFormat="false" ht="12.75" hidden="false" customHeight="false" outlineLevel="0" collapsed="false">
      <c r="D521" s="110"/>
    </row>
    <row r="522" customFormat="false" ht="12.75" hidden="false" customHeight="false" outlineLevel="0" collapsed="false">
      <c r="D522" s="110"/>
    </row>
    <row r="523" customFormat="false" ht="12.75" hidden="false" customHeight="false" outlineLevel="0" collapsed="false">
      <c r="D523" s="110"/>
    </row>
    <row r="524" customFormat="false" ht="12.75" hidden="false" customHeight="false" outlineLevel="0" collapsed="false">
      <c r="D524" s="110"/>
    </row>
    <row r="525" customFormat="false" ht="12.75" hidden="false" customHeight="false" outlineLevel="0" collapsed="false">
      <c r="D525" s="110"/>
    </row>
    <row r="526" customFormat="false" ht="12.75" hidden="false" customHeight="false" outlineLevel="0" collapsed="false">
      <c r="D526" s="110"/>
    </row>
    <row r="527" customFormat="false" ht="12.75" hidden="false" customHeight="false" outlineLevel="0" collapsed="false">
      <c r="D527" s="110"/>
    </row>
    <row r="528" customFormat="false" ht="12.75" hidden="false" customHeight="false" outlineLevel="0" collapsed="false">
      <c r="D528" s="110"/>
    </row>
    <row r="529" customFormat="false" ht="12.75" hidden="false" customHeight="false" outlineLevel="0" collapsed="false">
      <c r="D529" s="110"/>
    </row>
    <row r="530" customFormat="false" ht="12.75" hidden="false" customHeight="false" outlineLevel="0" collapsed="false">
      <c r="D530" s="110"/>
    </row>
    <row r="531" customFormat="false" ht="12.75" hidden="false" customHeight="false" outlineLevel="0" collapsed="false">
      <c r="D531" s="110"/>
    </row>
    <row r="532" customFormat="false" ht="12.75" hidden="false" customHeight="false" outlineLevel="0" collapsed="false">
      <c r="D532" s="110"/>
    </row>
    <row r="533" customFormat="false" ht="12.75" hidden="false" customHeight="false" outlineLevel="0" collapsed="false">
      <c r="D533" s="110"/>
    </row>
    <row r="534" customFormat="false" ht="12.75" hidden="false" customHeight="false" outlineLevel="0" collapsed="false">
      <c r="D534" s="110"/>
    </row>
    <row r="535" customFormat="false" ht="12.75" hidden="false" customHeight="false" outlineLevel="0" collapsed="false">
      <c r="D535" s="110"/>
    </row>
    <row r="536" customFormat="false" ht="12.75" hidden="false" customHeight="false" outlineLevel="0" collapsed="false">
      <c r="D536" s="110"/>
    </row>
    <row r="537" customFormat="false" ht="12.75" hidden="false" customHeight="false" outlineLevel="0" collapsed="false">
      <c r="D537" s="110"/>
    </row>
    <row r="538" customFormat="false" ht="12.75" hidden="false" customHeight="false" outlineLevel="0" collapsed="false">
      <c r="D538" s="110"/>
    </row>
    <row r="539" customFormat="false" ht="12.75" hidden="false" customHeight="false" outlineLevel="0" collapsed="false">
      <c r="D539" s="110"/>
    </row>
    <row r="540" customFormat="false" ht="12.75" hidden="false" customHeight="false" outlineLevel="0" collapsed="false">
      <c r="D540" s="110"/>
    </row>
    <row r="541" customFormat="false" ht="12.75" hidden="false" customHeight="false" outlineLevel="0" collapsed="false">
      <c r="D541" s="110"/>
    </row>
    <row r="542" customFormat="false" ht="12.75" hidden="false" customHeight="false" outlineLevel="0" collapsed="false">
      <c r="D542" s="110"/>
    </row>
    <row r="543" customFormat="false" ht="12.75" hidden="false" customHeight="false" outlineLevel="0" collapsed="false">
      <c r="D543" s="110"/>
    </row>
    <row r="544" customFormat="false" ht="12.75" hidden="false" customHeight="false" outlineLevel="0" collapsed="false">
      <c r="D544" s="110"/>
    </row>
    <row r="545" customFormat="false" ht="12.75" hidden="false" customHeight="false" outlineLevel="0" collapsed="false">
      <c r="D545" s="110"/>
    </row>
    <row r="546" customFormat="false" ht="12.75" hidden="false" customHeight="false" outlineLevel="0" collapsed="false">
      <c r="D546" s="110"/>
    </row>
    <row r="547" customFormat="false" ht="12.75" hidden="false" customHeight="false" outlineLevel="0" collapsed="false">
      <c r="D547" s="110"/>
    </row>
    <row r="548" customFormat="false" ht="12.75" hidden="false" customHeight="false" outlineLevel="0" collapsed="false">
      <c r="D548" s="110"/>
    </row>
    <row r="549" customFormat="false" ht="12.75" hidden="false" customHeight="false" outlineLevel="0" collapsed="false">
      <c r="D549" s="110"/>
    </row>
    <row r="550" customFormat="false" ht="12.75" hidden="false" customHeight="false" outlineLevel="0" collapsed="false">
      <c r="D550" s="110"/>
    </row>
    <row r="551" customFormat="false" ht="12.75" hidden="false" customHeight="false" outlineLevel="0" collapsed="false">
      <c r="D551" s="110"/>
    </row>
    <row r="552" customFormat="false" ht="12.75" hidden="false" customHeight="false" outlineLevel="0" collapsed="false">
      <c r="D552" s="110"/>
    </row>
    <row r="553" customFormat="false" ht="12.75" hidden="false" customHeight="false" outlineLevel="0" collapsed="false">
      <c r="D553" s="110"/>
    </row>
    <row r="554" customFormat="false" ht="12.75" hidden="false" customHeight="false" outlineLevel="0" collapsed="false">
      <c r="D554" s="110"/>
    </row>
    <row r="555" customFormat="false" ht="12.75" hidden="false" customHeight="false" outlineLevel="0" collapsed="false">
      <c r="D555" s="110"/>
    </row>
    <row r="556" customFormat="false" ht="12.75" hidden="false" customHeight="false" outlineLevel="0" collapsed="false">
      <c r="D556" s="110"/>
    </row>
    <row r="557" customFormat="false" ht="12.75" hidden="false" customHeight="false" outlineLevel="0" collapsed="false">
      <c r="D557" s="110"/>
    </row>
    <row r="558" customFormat="false" ht="12.75" hidden="false" customHeight="false" outlineLevel="0" collapsed="false">
      <c r="D558" s="110"/>
    </row>
    <row r="559" customFormat="false" ht="12.75" hidden="false" customHeight="false" outlineLevel="0" collapsed="false">
      <c r="D559" s="110"/>
    </row>
    <row r="560" customFormat="false" ht="12.75" hidden="false" customHeight="false" outlineLevel="0" collapsed="false">
      <c r="D560" s="110"/>
    </row>
    <row r="561" customFormat="false" ht="12.75" hidden="false" customHeight="false" outlineLevel="0" collapsed="false">
      <c r="D561" s="110"/>
    </row>
    <row r="562" customFormat="false" ht="12.75" hidden="false" customHeight="false" outlineLevel="0" collapsed="false">
      <c r="D562" s="110"/>
    </row>
    <row r="563" customFormat="false" ht="12.75" hidden="false" customHeight="false" outlineLevel="0" collapsed="false">
      <c r="D563" s="110"/>
    </row>
    <row r="564" customFormat="false" ht="12.75" hidden="false" customHeight="false" outlineLevel="0" collapsed="false">
      <c r="D564" s="110"/>
    </row>
    <row r="565" customFormat="false" ht="12.75" hidden="false" customHeight="false" outlineLevel="0" collapsed="false">
      <c r="D565" s="110"/>
    </row>
    <row r="566" customFormat="false" ht="12.75" hidden="false" customHeight="false" outlineLevel="0" collapsed="false">
      <c r="D566" s="110"/>
    </row>
    <row r="567" customFormat="false" ht="12.75" hidden="false" customHeight="false" outlineLevel="0" collapsed="false">
      <c r="D567" s="110"/>
    </row>
    <row r="568" customFormat="false" ht="12.75" hidden="false" customHeight="false" outlineLevel="0" collapsed="false">
      <c r="D568" s="110"/>
    </row>
    <row r="569" customFormat="false" ht="12.75" hidden="false" customHeight="false" outlineLevel="0" collapsed="false">
      <c r="D569" s="110"/>
    </row>
    <row r="570" customFormat="false" ht="12.75" hidden="false" customHeight="false" outlineLevel="0" collapsed="false">
      <c r="D570" s="110"/>
    </row>
    <row r="571" customFormat="false" ht="12.75" hidden="false" customHeight="false" outlineLevel="0" collapsed="false">
      <c r="D571" s="110"/>
    </row>
    <row r="572" customFormat="false" ht="12.75" hidden="false" customHeight="false" outlineLevel="0" collapsed="false">
      <c r="D572" s="110"/>
    </row>
    <row r="573" customFormat="false" ht="12.75" hidden="false" customHeight="false" outlineLevel="0" collapsed="false">
      <c r="D573" s="110"/>
    </row>
    <row r="574" customFormat="false" ht="12.75" hidden="false" customHeight="false" outlineLevel="0" collapsed="false">
      <c r="D574" s="110"/>
    </row>
    <row r="575" customFormat="false" ht="12.75" hidden="false" customHeight="false" outlineLevel="0" collapsed="false">
      <c r="D575" s="110"/>
    </row>
    <row r="576" customFormat="false" ht="12.75" hidden="false" customHeight="false" outlineLevel="0" collapsed="false">
      <c r="D576" s="110"/>
    </row>
    <row r="577" customFormat="false" ht="12.75" hidden="false" customHeight="false" outlineLevel="0" collapsed="false">
      <c r="D577" s="110"/>
    </row>
    <row r="578" customFormat="false" ht="12.75" hidden="false" customHeight="false" outlineLevel="0" collapsed="false">
      <c r="D578" s="110"/>
    </row>
    <row r="579" customFormat="false" ht="12.75" hidden="false" customHeight="false" outlineLevel="0" collapsed="false">
      <c r="D579" s="110"/>
    </row>
    <row r="580" customFormat="false" ht="12.75" hidden="false" customHeight="false" outlineLevel="0" collapsed="false">
      <c r="D580" s="110"/>
    </row>
    <row r="581" customFormat="false" ht="12.75" hidden="false" customHeight="false" outlineLevel="0" collapsed="false">
      <c r="D581" s="110"/>
    </row>
    <row r="582" customFormat="false" ht="12.75" hidden="false" customHeight="false" outlineLevel="0" collapsed="false">
      <c r="D582" s="110"/>
    </row>
    <row r="583" customFormat="false" ht="12.75" hidden="false" customHeight="false" outlineLevel="0" collapsed="false">
      <c r="D583" s="110"/>
    </row>
    <row r="584" customFormat="false" ht="12.75" hidden="false" customHeight="false" outlineLevel="0" collapsed="false">
      <c r="D584" s="110"/>
    </row>
    <row r="585" customFormat="false" ht="12.75" hidden="false" customHeight="false" outlineLevel="0" collapsed="false">
      <c r="D585" s="110"/>
    </row>
    <row r="586" customFormat="false" ht="12.75" hidden="false" customHeight="false" outlineLevel="0" collapsed="false">
      <c r="D586" s="110"/>
    </row>
    <row r="587" customFormat="false" ht="12.75" hidden="false" customHeight="false" outlineLevel="0" collapsed="false">
      <c r="D587" s="110"/>
    </row>
    <row r="588" customFormat="false" ht="12.75" hidden="false" customHeight="false" outlineLevel="0" collapsed="false">
      <c r="D588" s="110"/>
    </row>
    <row r="589" customFormat="false" ht="12.75" hidden="false" customHeight="false" outlineLevel="0" collapsed="false">
      <c r="D589" s="110"/>
    </row>
    <row r="590" customFormat="false" ht="12.75" hidden="false" customHeight="false" outlineLevel="0" collapsed="false">
      <c r="D590" s="110"/>
    </row>
    <row r="591" customFormat="false" ht="12.75" hidden="false" customHeight="false" outlineLevel="0" collapsed="false">
      <c r="D591" s="110"/>
    </row>
    <row r="592" customFormat="false" ht="12.75" hidden="false" customHeight="false" outlineLevel="0" collapsed="false">
      <c r="D592" s="110"/>
    </row>
    <row r="593" customFormat="false" ht="12.75" hidden="false" customHeight="false" outlineLevel="0" collapsed="false">
      <c r="D593" s="110"/>
    </row>
    <row r="594" customFormat="false" ht="12.75" hidden="false" customHeight="false" outlineLevel="0" collapsed="false">
      <c r="D594" s="110"/>
    </row>
    <row r="595" customFormat="false" ht="12.75" hidden="false" customHeight="false" outlineLevel="0" collapsed="false">
      <c r="D595" s="110"/>
    </row>
    <row r="596" customFormat="false" ht="12.75" hidden="false" customHeight="false" outlineLevel="0" collapsed="false">
      <c r="D596" s="110"/>
    </row>
    <row r="597" customFormat="false" ht="12.75" hidden="false" customHeight="false" outlineLevel="0" collapsed="false">
      <c r="D597" s="110"/>
    </row>
    <row r="598" customFormat="false" ht="12.75" hidden="false" customHeight="false" outlineLevel="0" collapsed="false">
      <c r="D598" s="110"/>
    </row>
    <row r="599" customFormat="false" ht="12.75" hidden="false" customHeight="false" outlineLevel="0" collapsed="false">
      <c r="D599" s="110"/>
    </row>
    <row r="600" customFormat="false" ht="12.75" hidden="false" customHeight="false" outlineLevel="0" collapsed="false">
      <c r="D600" s="110"/>
    </row>
    <row r="601" customFormat="false" ht="12.75" hidden="false" customHeight="false" outlineLevel="0" collapsed="false">
      <c r="D601" s="110"/>
    </row>
    <row r="602" customFormat="false" ht="12.75" hidden="false" customHeight="false" outlineLevel="0" collapsed="false">
      <c r="D602" s="110"/>
    </row>
    <row r="603" customFormat="false" ht="12.75" hidden="false" customHeight="false" outlineLevel="0" collapsed="false">
      <c r="D603" s="110"/>
    </row>
    <row r="604" customFormat="false" ht="12.75" hidden="false" customHeight="false" outlineLevel="0" collapsed="false">
      <c r="D604" s="110"/>
    </row>
    <row r="605" customFormat="false" ht="12.75" hidden="false" customHeight="false" outlineLevel="0" collapsed="false">
      <c r="D605" s="110"/>
    </row>
    <row r="606" customFormat="false" ht="12.75" hidden="false" customHeight="false" outlineLevel="0" collapsed="false">
      <c r="D606" s="110"/>
    </row>
    <row r="607" customFormat="false" ht="12.75" hidden="false" customHeight="false" outlineLevel="0" collapsed="false">
      <c r="D607" s="110"/>
    </row>
    <row r="608" customFormat="false" ht="12.75" hidden="false" customHeight="false" outlineLevel="0" collapsed="false">
      <c r="D608" s="110"/>
    </row>
    <row r="609" customFormat="false" ht="12.75" hidden="false" customHeight="false" outlineLevel="0" collapsed="false">
      <c r="D609" s="110"/>
    </row>
    <row r="610" customFormat="false" ht="12.75" hidden="false" customHeight="false" outlineLevel="0" collapsed="false">
      <c r="D610" s="110"/>
    </row>
    <row r="611" customFormat="false" ht="12.75" hidden="false" customHeight="false" outlineLevel="0" collapsed="false">
      <c r="D611" s="110"/>
    </row>
    <row r="612" customFormat="false" ht="12.75" hidden="false" customHeight="false" outlineLevel="0" collapsed="false">
      <c r="D612" s="110"/>
    </row>
    <row r="613" customFormat="false" ht="12.75" hidden="false" customHeight="false" outlineLevel="0" collapsed="false">
      <c r="D613" s="110"/>
    </row>
    <row r="614" customFormat="false" ht="12.75" hidden="false" customHeight="false" outlineLevel="0" collapsed="false">
      <c r="D614" s="110"/>
    </row>
    <row r="615" customFormat="false" ht="12.75" hidden="false" customHeight="false" outlineLevel="0" collapsed="false">
      <c r="D615" s="110"/>
    </row>
    <row r="616" customFormat="false" ht="12.75" hidden="false" customHeight="false" outlineLevel="0" collapsed="false">
      <c r="D616" s="110"/>
    </row>
    <row r="617" customFormat="false" ht="12.75" hidden="false" customHeight="false" outlineLevel="0" collapsed="false">
      <c r="D617" s="110"/>
    </row>
    <row r="618" customFormat="false" ht="12.75" hidden="false" customHeight="false" outlineLevel="0" collapsed="false">
      <c r="D618" s="110"/>
    </row>
    <row r="619" customFormat="false" ht="12.75" hidden="false" customHeight="false" outlineLevel="0" collapsed="false">
      <c r="D619" s="110"/>
    </row>
    <row r="620" customFormat="false" ht="12.75" hidden="false" customHeight="false" outlineLevel="0" collapsed="false">
      <c r="D620" s="110"/>
    </row>
    <row r="621" customFormat="false" ht="12.75" hidden="false" customHeight="false" outlineLevel="0" collapsed="false">
      <c r="D621" s="110"/>
    </row>
    <row r="622" customFormat="false" ht="12.75" hidden="false" customHeight="false" outlineLevel="0" collapsed="false">
      <c r="D622" s="110"/>
    </row>
    <row r="623" customFormat="false" ht="12.75" hidden="false" customHeight="false" outlineLevel="0" collapsed="false">
      <c r="D623" s="110"/>
    </row>
    <row r="624" customFormat="false" ht="12.75" hidden="false" customHeight="false" outlineLevel="0" collapsed="false">
      <c r="D624" s="110"/>
    </row>
    <row r="625" customFormat="false" ht="12.75" hidden="false" customHeight="false" outlineLevel="0" collapsed="false">
      <c r="D625" s="110"/>
    </row>
    <row r="626" customFormat="false" ht="12.75" hidden="false" customHeight="false" outlineLevel="0" collapsed="false">
      <c r="D626" s="110"/>
    </row>
    <row r="627" customFormat="false" ht="12.75" hidden="false" customHeight="false" outlineLevel="0" collapsed="false">
      <c r="D627" s="110"/>
    </row>
    <row r="628" customFormat="false" ht="12.75" hidden="false" customHeight="false" outlineLevel="0" collapsed="false">
      <c r="D628" s="110"/>
    </row>
    <row r="629" customFormat="false" ht="12.75" hidden="false" customHeight="false" outlineLevel="0" collapsed="false">
      <c r="D629" s="110"/>
    </row>
    <row r="630" customFormat="false" ht="12.75" hidden="false" customHeight="false" outlineLevel="0" collapsed="false">
      <c r="D630" s="110"/>
    </row>
    <row r="631" customFormat="false" ht="12.75" hidden="false" customHeight="false" outlineLevel="0" collapsed="false">
      <c r="D631" s="110"/>
    </row>
    <row r="632" customFormat="false" ht="12.75" hidden="false" customHeight="false" outlineLevel="0" collapsed="false">
      <c r="D632" s="110"/>
    </row>
    <row r="633" customFormat="false" ht="12.75" hidden="false" customHeight="false" outlineLevel="0" collapsed="false">
      <c r="D633" s="110"/>
    </row>
    <row r="634" customFormat="false" ht="12.75" hidden="false" customHeight="false" outlineLevel="0" collapsed="false">
      <c r="D634" s="110"/>
    </row>
    <row r="635" customFormat="false" ht="12.75" hidden="false" customHeight="false" outlineLevel="0" collapsed="false">
      <c r="D635" s="110"/>
    </row>
    <row r="636" customFormat="false" ht="12.75" hidden="false" customHeight="false" outlineLevel="0" collapsed="false">
      <c r="D636" s="110"/>
    </row>
    <row r="637" customFormat="false" ht="12.75" hidden="false" customHeight="false" outlineLevel="0" collapsed="false">
      <c r="D637" s="110"/>
    </row>
    <row r="638" customFormat="false" ht="12.75" hidden="false" customHeight="false" outlineLevel="0" collapsed="false">
      <c r="D638" s="110"/>
    </row>
    <row r="639" customFormat="false" ht="12.75" hidden="false" customHeight="false" outlineLevel="0" collapsed="false">
      <c r="D639" s="110"/>
    </row>
    <row r="640" customFormat="false" ht="12.75" hidden="false" customHeight="false" outlineLevel="0" collapsed="false">
      <c r="D640" s="110"/>
    </row>
    <row r="641" customFormat="false" ht="12.75" hidden="false" customHeight="false" outlineLevel="0" collapsed="false">
      <c r="D641" s="110"/>
    </row>
    <row r="642" customFormat="false" ht="12.75" hidden="false" customHeight="false" outlineLevel="0" collapsed="false">
      <c r="D642" s="110"/>
    </row>
    <row r="643" customFormat="false" ht="12.75" hidden="false" customHeight="false" outlineLevel="0" collapsed="false">
      <c r="D643" s="110"/>
    </row>
    <row r="644" customFormat="false" ht="12.75" hidden="false" customHeight="false" outlineLevel="0" collapsed="false">
      <c r="D644" s="110"/>
    </row>
    <row r="645" customFormat="false" ht="12.75" hidden="false" customHeight="false" outlineLevel="0" collapsed="false">
      <c r="D645" s="110"/>
    </row>
    <row r="646" customFormat="false" ht="12.75" hidden="false" customHeight="false" outlineLevel="0" collapsed="false">
      <c r="D646" s="110"/>
    </row>
    <row r="647" customFormat="false" ht="12.75" hidden="false" customHeight="false" outlineLevel="0" collapsed="false">
      <c r="D647" s="110"/>
    </row>
    <row r="648" customFormat="false" ht="12.75" hidden="false" customHeight="false" outlineLevel="0" collapsed="false">
      <c r="D648" s="110"/>
    </row>
    <row r="649" customFormat="false" ht="12.75" hidden="false" customHeight="false" outlineLevel="0" collapsed="false">
      <c r="D649" s="110"/>
    </row>
    <row r="650" customFormat="false" ht="12.75" hidden="false" customHeight="false" outlineLevel="0" collapsed="false">
      <c r="D650" s="110"/>
    </row>
    <row r="651" customFormat="false" ht="12.75" hidden="false" customHeight="false" outlineLevel="0" collapsed="false">
      <c r="D651" s="110"/>
    </row>
    <row r="652" customFormat="false" ht="12.75" hidden="false" customHeight="false" outlineLevel="0" collapsed="false">
      <c r="D652" s="110"/>
    </row>
    <row r="653" customFormat="false" ht="12.75" hidden="false" customHeight="false" outlineLevel="0" collapsed="false">
      <c r="D653" s="110"/>
    </row>
    <row r="654" customFormat="false" ht="12.75" hidden="false" customHeight="false" outlineLevel="0" collapsed="false">
      <c r="D654" s="110"/>
    </row>
    <row r="655" customFormat="false" ht="12.75" hidden="false" customHeight="false" outlineLevel="0" collapsed="false">
      <c r="D655" s="110"/>
    </row>
    <row r="656" customFormat="false" ht="12.75" hidden="false" customHeight="false" outlineLevel="0" collapsed="false">
      <c r="D656" s="110"/>
    </row>
    <row r="657" customFormat="false" ht="12.75" hidden="false" customHeight="false" outlineLevel="0" collapsed="false">
      <c r="D657" s="110"/>
    </row>
    <row r="658" customFormat="false" ht="12.75" hidden="false" customHeight="false" outlineLevel="0" collapsed="false">
      <c r="D658" s="110"/>
    </row>
    <row r="659" customFormat="false" ht="12.75" hidden="false" customHeight="false" outlineLevel="0" collapsed="false">
      <c r="D659" s="110"/>
    </row>
    <row r="660" customFormat="false" ht="12.75" hidden="false" customHeight="false" outlineLevel="0" collapsed="false">
      <c r="D660" s="110"/>
    </row>
    <row r="661" customFormat="false" ht="12.75" hidden="false" customHeight="false" outlineLevel="0" collapsed="false">
      <c r="D661" s="110"/>
    </row>
    <row r="662" customFormat="false" ht="12.75" hidden="false" customHeight="false" outlineLevel="0" collapsed="false">
      <c r="D662" s="110"/>
    </row>
    <row r="663" customFormat="false" ht="12.75" hidden="false" customHeight="false" outlineLevel="0" collapsed="false">
      <c r="D663" s="110"/>
    </row>
    <row r="664" customFormat="false" ht="12.75" hidden="false" customHeight="false" outlineLevel="0" collapsed="false">
      <c r="D664" s="110"/>
    </row>
    <row r="665" customFormat="false" ht="12.75" hidden="false" customHeight="false" outlineLevel="0" collapsed="false">
      <c r="D665" s="110"/>
    </row>
    <row r="666" customFormat="false" ht="12.75" hidden="false" customHeight="false" outlineLevel="0" collapsed="false">
      <c r="D666" s="110"/>
    </row>
    <row r="667" customFormat="false" ht="12.75" hidden="false" customHeight="false" outlineLevel="0" collapsed="false">
      <c r="D667" s="110"/>
    </row>
    <row r="668" customFormat="false" ht="12.75" hidden="false" customHeight="false" outlineLevel="0" collapsed="false">
      <c r="D668" s="110"/>
    </row>
    <row r="669" customFormat="false" ht="12.75" hidden="false" customHeight="false" outlineLevel="0" collapsed="false">
      <c r="D669" s="110"/>
    </row>
    <row r="670" customFormat="false" ht="12.75" hidden="false" customHeight="false" outlineLevel="0" collapsed="false">
      <c r="D670" s="110"/>
    </row>
    <row r="671" customFormat="false" ht="12.75" hidden="false" customHeight="false" outlineLevel="0" collapsed="false">
      <c r="D671" s="110"/>
    </row>
    <row r="672" customFormat="false" ht="12.75" hidden="false" customHeight="false" outlineLevel="0" collapsed="false">
      <c r="D672" s="110"/>
    </row>
    <row r="673" customFormat="false" ht="12.75" hidden="false" customHeight="false" outlineLevel="0" collapsed="false">
      <c r="D673" s="110"/>
    </row>
    <row r="674" customFormat="false" ht="12.75" hidden="false" customHeight="false" outlineLevel="0" collapsed="false">
      <c r="D674" s="110"/>
    </row>
    <row r="675" customFormat="false" ht="12.75" hidden="false" customHeight="false" outlineLevel="0" collapsed="false">
      <c r="D675" s="110"/>
    </row>
    <row r="676" customFormat="false" ht="12.75" hidden="false" customHeight="false" outlineLevel="0" collapsed="false">
      <c r="D676" s="110"/>
    </row>
    <row r="677" customFormat="false" ht="12.75" hidden="false" customHeight="false" outlineLevel="0" collapsed="false">
      <c r="D677" s="110"/>
    </row>
    <row r="678" customFormat="false" ht="12.75" hidden="false" customHeight="false" outlineLevel="0" collapsed="false">
      <c r="D678" s="110"/>
    </row>
    <row r="679" customFormat="false" ht="12.75" hidden="false" customHeight="false" outlineLevel="0" collapsed="false">
      <c r="D679" s="110"/>
    </row>
    <row r="680" customFormat="false" ht="12.75" hidden="false" customHeight="false" outlineLevel="0" collapsed="false">
      <c r="D680" s="110"/>
    </row>
    <row r="681" customFormat="false" ht="12.75" hidden="false" customHeight="false" outlineLevel="0" collapsed="false">
      <c r="D681" s="110"/>
    </row>
    <row r="682" customFormat="false" ht="12.75" hidden="false" customHeight="false" outlineLevel="0" collapsed="false">
      <c r="D682" s="110"/>
    </row>
    <row r="683" customFormat="false" ht="12.75" hidden="false" customHeight="false" outlineLevel="0" collapsed="false">
      <c r="D683" s="110"/>
    </row>
    <row r="684" customFormat="false" ht="12.75" hidden="false" customHeight="false" outlineLevel="0" collapsed="false">
      <c r="D684" s="110"/>
    </row>
    <row r="685" customFormat="false" ht="12.75" hidden="false" customHeight="false" outlineLevel="0" collapsed="false">
      <c r="D685" s="110"/>
    </row>
    <row r="686" customFormat="false" ht="12.75" hidden="false" customHeight="false" outlineLevel="0" collapsed="false">
      <c r="D686" s="110"/>
    </row>
    <row r="687" customFormat="false" ht="12.75" hidden="false" customHeight="false" outlineLevel="0" collapsed="false">
      <c r="D687" s="110"/>
    </row>
    <row r="688" customFormat="false" ht="12.75" hidden="false" customHeight="false" outlineLevel="0" collapsed="false">
      <c r="D688" s="110"/>
    </row>
    <row r="689" customFormat="false" ht="12.75" hidden="false" customHeight="false" outlineLevel="0" collapsed="false">
      <c r="D689" s="110"/>
    </row>
    <row r="690" customFormat="false" ht="12.75" hidden="false" customHeight="false" outlineLevel="0" collapsed="false">
      <c r="D690" s="110"/>
    </row>
    <row r="691" customFormat="false" ht="12.75" hidden="false" customHeight="false" outlineLevel="0" collapsed="false">
      <c r="D691" s="110"/>
    </row>
    <row r="692" customFormat="false" ht="12.75" hidden="false" customHeight="false" outlineLevel="0" collapsed="false">
      <c r="D692" s="110"/>
    </row>
    <row r="693" customFormat="false" ht="12.75" hidden="false" customHeight="false" outlineLevel="0" collapsed="false">
      <c r="D693" s="110"/>
    </row>
    <row r="694" customFormat="false" ht="12.75" hidden="false" customHeight="false" outlineLevel="0" collapsed="false">
      <c r="D694" s="110"/>
    </row>
    <row r="695" customFormat="false" ht="12.75" hidden="false" customHeight="false" outlineLevel="0" collapsed="false">
      <c r="D695" s="110"/>
    </row>
    <row r="696" customFormat="false" ht="12.75" hidden="false" customHeight="false" outlineLevel="0" collapsed="false">
      <c r="D696" s="110"/>
    </row>
    <row r="697" customFormat="false" ht="12.75" hidden="false" customHeight="false" outlineLevel="0" collapsed="false">
      <c r="D697" s="110"/>
    </row>
    <row r="698" customFormat="false" ht="12.75" hidden="false" customHeight="false" outlineLevel="0" collapsed="false">
      <c r="D698" s="110"/>
    </row>
    <row r="699" customFormat="false" ht="12.75" hidden="false" customHeight="false" outlineLevel="0" collapsed="false">
      <c r="D699" s="110"/>
    </row>
    <row r="700" customFormat="false" ht="12.75" hidden="false" customHeight="false" outlineLevel="0" collapsed="false">
      <c r="D700" s="110"/>
    </row>
    <row r="701" customFormat="false" ht="12.75" hidden="false" customHeight="false" outlineLevel="0" collapsed="false">
      <c r="D701" s="110"/>
    </row>
    <row r="702" customFormat="false" ht="12.75" hidden="false" customHeight="false" outlineLevel="0" collapsed="false">
      <c r="D702" s="110"/>
    </row>
    <row r="703" customFormat="false" ht="12.75" hidden="false" customHeight="false" outlineLevel="0" collapsed="false">
      <c r="D703" s="110"/>
    </row>
    <row r="704" customFormat="false" ht="12.75" hidden="false" customHeight="false" outlineLevel="0" collapsed="false">
      <c r="D704" s="110"/>
    </row>
    <row r="705" customFormat="false" ht="12.75" hidden="false" customHeight="false" outlineLevel="0" collapsed="false">
      <c r="D705" s="110"/>
    </row>
    <row r="706" customFormat="false" ht="12.75" hidden="false" customHeight="false" outlineLevel="0" collapsed="false">
      <c r="D706" s="110"/>
    </row>
    <row r="707" customFormat="false" ht="12.75" hidden="false" customHeight="false" outlineLevel="0" collapsed="false">
      <c r="D707" s="110"/>
    </row>
    <row r="708" customFormat="false" ht="12.75" hidden="false" customHeight="false" outlineLevel="0" collapsed="false">
      <c r="D708" s="110"/>
    </row>
    <row r="709" customFormat="false" ht="12.75" hidden="false" customHeight="false" outlineLevel="0" collapsed="false">
      <c r="D709" s="110"/>
    </row>
    <row r="710" customFormat="false" ht="12.75" hidden="false" customHeight="false" outlineLevel="0" collapsed="false">
      <c r="D710" s="110"/>
    </row>
    <row r="711" customFormat="false" ht="12.75" hidden="false" customHeight="false" outlineLevel="0" collapsed="false">
      <c r="D711" s="110"/>
    </row>
    <row r="712" customFormat="false" ht="12.75" hidden="false" customHeight="false" outlineLevel="0" collapsed="false">
      <c r="D712" s="110"/>
    </row>
    <row r="713" customFormat="false" ht="12.75" hidden="false" customHeight="false" outlineLevel="0" collapsed="false">
      <c r="D713" s="110"/>
    </row>
    <row r="714" customFormat="false" ht="12.75" hidden="false" customHeight="false" outlineLevel="0" collapsed="false">
      <c r="D714" s="110"/>
    </row>
    <row r="715" customFormat="false" ht="12.75" hidden="false" customHeight="false" outlineLevel="0" collapsed="false">
      <c r="D715" s="110"/>
    </row>
    <row r="716" customFormat="false" ht="12.75" hidden="false" customHeight="false" outlineLevel="0" collapsed="false">
      <c r="D716" s="110"/>
    </row>
    <row r="717" customFormat="false" ht="12.75" hidden="false" customHeight="false" outlineLevel="0" collapsed="false">
      <c r="D717" s="110"/>
    </row>
    <row r="718" customFormat="false" ht="12.75" hidden="false" customHeight="false" outlineLevel="0" collapsed="false">
      <c r="D718" s="110"/>
    </row>
    <row r="719" customFormat="false" ht="12.75" hidden="false" customHeight="false" outlineLevel="0" collapsed="false">
      <c r="D719" s="110"/>
    </row>
    <row r="720" customFormat="false" ht="12.75" hidden="false" customHeight="false" outlineLevel="0" collapsed="false">
      <c r="D720" s="110"/>
    </row>
    <row r="721" customFormat="false" ht="12.75" hidden="false" customHeight="false" outlineLevel="0" collapsed="false">
      <c r="D721" s="110"/>
    </row>
    <row r="722" customFormat="false" ht="12.75" hidden="false" customHeight="false" outlineLevel="0" collapsed="false">
      <c r="D722" s="110"/>
    </row>
    <row r="723" customFormat="false" ht="12.75" hidden="false" customHeight="false" outlineLevel="0" collapsed="false">
      <c r="D723" s="110"/>
    </row>
    <row r="724" customFormat="false" ht="12.75" hidden="false" customHeight="false" outlineLevel="0" collapsed="false">
      <c r="D724" s="110"/>
    </row>
    <row r="725" customFormat="false" ht="12.75" hidden="false" customHeight="false" outlineLevel="0" collapsed="false">
      <c r="D725" s="110"/>
    </row>
    <row r="726" customFormat="false" ht="12.75" hidden="false" customHeight="false" outlineLevel="0" collapsed="false">
      <c r="D726" s="110"/>
    </row>
    <row r="727" customFormat="false" ht="12.75" hidden="false" customHeight="false" outlineLevel="0" collapsed="false">
      <c r="D727" s="110"/>
    </row>
    <row r="728" customFormat="false" ht="12.75" hidden="false" customHeight="false" outlineLevel="0" collapsed="false">
      <c r="D728" s="110"/>
    </row>
    <row r="729" customFormat="false" ht="12.75" hidden="false" customHeight="false" outlineLevel="0" collapsed="false">
      <c r="D729" s="110"/>
    </row>
    <row r="730" customFormat="false" ht="12.75" hidden="false" customHeight="false" outlineLevel="0" collapsed="false">
      <c r="D730" s="110"/>
    </row>
    <row r="731" customFormat="false" ht="12.75" hidden="false" customHeight="false" outlineLevel="0" collapsed="false">
      <c r="D731" s="110"/>
    </row>
    <row r="732" customFormat="false" ht="12.75" hidden="false" customHeight="false" outlineLevel="0" collapsed="false">
      <c r="D732" s="110"/>
    </row>
    <row r="733" customFormat="false" ht="12.75" hidden="false" customHeight="false" outlineLevel="0" collapsed="false">
      <c r="D733" s="110"/>
    </row>
    <row r="734" customFormat="false" ht="12.75" hidden="false" customHeight="false" outlineLevel="0" collapsed="false">
      <c r="D734" s="110"/>
    </row>
    <row r="735" customFormat="false" ht="12.75" hidden="false" customHeight="false" outlineLevel="0" collapsed="false">
      <c r="D735" s="110"/>
    </row>
    <row r="736" customFormat="false" ht="12.75" hidden="false" customHeight="false" outlineLevel="0" collapsed="false">
      <c r="D736" s="110"/>
    </row>
    <row r="737" customFormat="false" ht="12.75" hidden="false" customHeight="false" outlineLevel="0" collapsed="false">
      <c r="D737" s="110"/>
    </row>
    <row r="738" customFormat="false" ht="12.75" hidden="false" customHeight="false" outlineLevel="0" collapsed="false">
      <c r="D738" s="110"/>
    </row>
    <row r="739" customFormat="false" ht="12.75" hidden="false" customHeight="false" outlineLevel="0" collapsed="false">
      <c r="D739" s="110"/>
    </row>
    <row r="740" customFormat="false" ht="12.75" hidden="false" customHeight="false" outlineLevel="0" collapsed="false">
      <c r="D740" s="110"/>
    </row>
    <row r="741" customFormat="false" ht="12.75" hidden="false" customHeight="false" outlineLevel="0" collapsed="false">
      <c r="D741" s="110"/>
    </row>
    <row r="742" customFormat="false" ht="12.75" hidden="false" customHeight="false" outlineLevel="0" collapsed="false">
      <c r="D742" s="110"/>
    </row>
    <row r="743" customFormat="false" ht="12.75" hidden="false" customHeight="false" outlineLevel="0" collapsed="false">
      <c r="D743" s="110"/>
    </row>
    <row r="744" customFormat="false" ht="12.75" hidden="false" customHeight="false" outlineLevel="0" collapsed="false">
      <c r="D744" s="110"/>
    </row>
    <row r="745" customFormat="false" ht="12.75" hidden="false" customHeight="false" outlineLevel="0" collapsed="false">
      <c r="D745" s="110"/>
    </row>
    <row r="746" customFormat="false" ht="12.75" hidden="false" customHeight="false" outlineLevel="0" collapsed="false">
      <c r="D746" s="110"/>
    </row>
    <row r="747" customFormat="false" ht="12.75" hidden="false" customHeight="false" outlineLevel="0" collapsed="false">
      <c r="D747" s="110"/>
    </row>
    <row r="748" customFormat="false" ht="12.75" hidden="false" customHeight="false" outlineLevel="0" collapsed="false">
      <c r="D748" s="110"/>
    </row>
    <row r="749" customFormat="false" ht="12.75" hidden="false" customHeight="false" outlineLevel="0" collapsed="false">
      <c r="D749" s="110"/>
    </row>
    <row r="750" customFormat="false" ht="12.75" hidden="false" customHeight="false" outlineLevel="0" collapsed="false">
      <c r="D750" s="110"/>
    </row>
    <row r="751" customFormat="false" ht="12.75" hidden="false" customHeight="false" outlineLevel="0" collapsed="false">
      <c r="D751" s="110"/>
    </row>
    <row r="752" customFormat="false" ht="12.75" hidden="false" customHeight="false" outlineLevel="0" collapsed="false">
      <c r="D752" s="110"/>
    </row>
    <row r="753" customFormat="false" ht="12.75" hidden="false" customHeight="false" outlineLevel="0" collapsed="false">
      <c r="D753" s="110"/>
    </row>
    <row r="754" customFormat="false" ht="12.75" hidden="false" customHeight="false" outlineLevel="0" collapsed="false">
      <c r="D754" s="110"/>
    </row>
    <row r="755" customFormat="false" ht="12.75" hidden="false" customHeight="false" outlineLevel="0" collapsed="false">
      <c r="D755" s="110"/>
    </row>
    <row r="756" customFormat="false" ht="12.75" hidden="false" customHeight="false" outlineLevel="0" collapsed="false">
      <c r="D756" s="110"/>
    </row>
    <row r="757" customFormat="false" ht="12.75" hidden="false" customHeight="false" outlineLevel="0" collapsed="false">
      <c r="D757" s="110"/>
    </row>
    <row r="758" customFormat="false" ht="12.75" hidden="false" customHeight="false" outlineLevel="0" collapsed="false">
      <c r="D758" s="110"/>
    </row>
    <row r="759" customFormat="false" ht="12.75" hidden="false" customHeight="false" outlineLevel="0" collapsed="false">
      <c r="D759" s="110"/>
    </row>
    <row r="760" customFormat="false" ht="12.75" hidden="false" customHeight="false" outlineLevel="0" collapsed="false">
      <c r="D760" s="110"/>
    </row>
    <row r="761" customFormat="false" ht="12.75" hidden="false" customHeight="false" outlineLevel="0" collapsed="false">
      <c r="D761" s="110"/>
    </row>
    <row r="762" customFormat="false" ht="12.75" hidden="false" customHeight="false" outlineLevel="0" collapsed="false">
      <c r="D762" s="110"/>
    </row>
    <row r="763" customFormat="false" ht="12.75" hidden="false" customHeight="false" outlineLevel="0" collapsed="false">
      <c r="D763" s="110"/>
    </row>
    <row r="764" customFormat="false" ht="12.75" hidden="false" customHeight="false" outlineLevel="0" collapsed="false">
      <c r="D764" s="110"/>
    </row>
    <row r="765" customFormat="false" ht="12.75" hidden="false" customHeight="false" outlineLevel="0" collapsed="false">
      <c r="D765" s="110"/>
    </row>
    <row r="766" customFormat="false" ht="12.75" hidden="false" customHeight="false" outlineLevel="0" collapsed="false">
      <c r="D766" s="110"/>
    </row>
    <row r="767" customFormat="false" ht="12.75" hidden="false" customHeight="false" outlineLevel="0" collapsed="false">
      <c r="D767" s="110"/>
    </row>
    <row r="768" customFormat="false" ht="12.75" hidden="false" customHeight="false" outlineLevel="0" collapsed="false">
      <c r="D768" s="110"/>
    </row>
    <row r="769" customFormat="false" ht="12.75" hidden="false" customHeight="false" outlineLevel="0" collapsed="false">
      <c r="D769" s="110"/>
    </row>
    <row r="770" customFormat="false" ht="12.75" hidden="false" customHeight="false" outlineLevel="0" collapsed="false">
      <c r="D770" s="110"/>
    </row>
    <row r="771" customFormat="false" ht="12.75" hidden="false" customHeight="false" outlineLevel="0" collapsed="false">
      <c r="D771" s="110"/>
    </row>
    <row r="772" customFormat="false" ht="12.75" hidden="false" customHeight="false" outlineLevel="0" collapsed="false">
      <c r="D772" s="110"/>
    </row>
    <row r="773" customFormat="false" ht="12.75" hidden="false" customHeight="false" outlineLevel="0" collapsed="false">
      <c r="D773" s="110"/>
    </row>
    <row r="774" customFormat="false" ht="12.75" hidden="false" customHeight="false" outlineLevel="0" collapsed="false">
      <c r="D774" s="110"/>
    </row>
    <row r="775" customFormat="false" ht="12.75" hidden="false" customHeight="false" outlineLevel="0" collapsed="false">
      <c r="D775" s="110"/>
    </row>
    <row r="776" customFormat="false" ht="12.75" hidden="false" customHeight="false" outlineLevel="0" collapsed="false">
      <c r="D776" s="110"/>
    </row>
    <row r="777" customFormat="false" ht="12.75" hidden="false" customHeight="false" outlineLevel="0" collapsed="false">
      <c r="D777" s="110"/>
    </row>
    <row r="778" customFormat="false" ht="12.75" hidden="false" customHeight="false" outlineLevel="0" collapsed="false">
      <c r="D778" s="110"/>
    </row>
    <row r="779" customFormat="false" ht="12.75" hidden="false" customHeight="false" outlineLevel="0" collapsed="false">
      <c r="D779" s="110"/>
    </row>
    <row r="780" customFormat="false" ht="12.75" hidden="false" customHeight="false" outlineLevel="0" collapsed="false">
      <c r="D780" s="110"/>
    </row>
    <row r="781" customFormat="false" ht="12.75" hidden="false" customHeight="false" outlineLevel="0" collapsed="false">
      <c r="D781" s="110"/>
    </row>
    <row r="782" customFormat="false" ht="12.75" hidden="false" customHeight="false" outlineLevel="0" collapsed="false">
      <c r="D782" s="110"/>
    </row>
    <row r="783" customFormat="false" ht="12.75" hidden="false" customHeight="false" outlineLevel="0" collapsed="false">
      <c r="D783" s="110"/>
    </row>
    <row r="784" customFormat="false" ht="12.75" hidden="false" customHeight="false" outlineLevel="0" collapsed="false">
      <c r="D784" s="110"/>
    </row>
    <row r="785" customFormat="false" ht="12.75" hidden="false" customHeight="false" outlineLevel="0" collapsed="false">
      <c r="D785" s="110"/>
    </row>
    <row r="786" customFormat="false" ht="12.75" hidden="false" customHeight="false" outlineLevel="0" collapsed="false">
      <c r="D786" s="110"/>
    </row>
    <row r="787" customFormat="false" ht="12.75" hidden="false" customHeight="false" outlineLevel="0" collapsed="false">
      <c r="D787" s="110"/>
    </row>
    <row r="788" customFormat="false" ht="12.75" hidden="false" customHeight="false" outlineLevel="0" collapsed="false">
      <c r="D788" s="110"/>
    </row>
    <row r="789" customFormat="false" ht="12.75" hidden="false" customHeight="false" outlineLevel="0" collapsed="false">
      <c r="D789" s="110"/>
    </row>
    <row r="790" customFormat="false" ht="12.75" hidden="false" customHeight="false" outlineLevel="0" collapsed="false">
      <c r="D790" s="110"/>
    </row>
    <row r="791" customFormat="false" ht="12.75" hidden="false" customHeight="false" outlineLevel="0" collapsed="false">
      <c r="D791" s="110"/>
    </row>
    <row r="792" customFormat="false" ht="12.75" hidden="false" customHeight="false" outlineLevel="0" collapsed="false">
      <c r="D792" s="110"/>
    </row>
    <row r="793" customFormat="false" ht="12.75" hidden="false" customHeight="false" outlineLevel="0" collapsed="false">
      <c r="D793" s="110"/>
    </row>
    <row r="794" customFormat="false" ht="12.75" hidden="false" customHeight="false" outlineLevel="0" collapsed="false">
      <c r="D794" s="110"/>
    </row>
    <row r="795" customFormat="false" ht="12.75" hidden="false" customHeight="false" outlineLevel="0" collapsed="false">
      <c r="D795" s="110"/>
    </row>
    <row r="796" customFormat="false" ht="12.75" hidden="false" customHeight="false" outlineLevel="0" collapsed="false">
      <c r="D796" s="110"/>
    </row>
    <row r="797" customFormat="false" ht="12.75" hidden="false" customHeight="false" outlineLevel="0" collapsed="false">
      <c r="D797" s="110"/>
    </row>
    <row r="798" customFormat="false" ht="12.75" hidden="false" customHeight="false" outlineLevel="0" collapsed="false">
      <c r="D798" s="110"/>
    </row>
    <row r="799" customFormat="false" ht="12.75" hidden="false" customHeight="false" outlineLevel="0" collapsed="false">
      <c r="D799" s="110"/>
    </row>
    <row r="800" customFormat="false" ht="12.75" hidden="false" customHeight="false" outlineLevel="0" collapsed="false">
      <c r="D800" s="110"/>
    </row>
    <row r="801" customFormat="false" ht="12.75" hidden="false" customHeight="false" outlineLevel="0" collapsed="false">
      <c r="D801" s="110"/>
    </row>
    <row r="802" customFormat="false" ht="12.75" hidden="false" customHeight="false" outlineLevel="0" collapsed="false">
      <c r="D802" s="110"/>
    </row>
    <row r="803" customFormat="false" ht="12.75" hidden="false" customHeight="false" outlineLevel="0" collapsed="false">
      <c r="D803" s="110"/>
    </row>
    <row r="804" customFormat="false" ht="12.75" hidden="false" customHeight="false" outlineLevel="0" collapsed="false">
      <c r="D804" s="110"/>
    </row>
    <row r="805" customFormat="false" ht="12.75" hidden="false" customHeight="false" outlineLevel="0" collapsed="false">
      <c r="D805" s="110"/>
    </row>
    <row r="806" customFormat="false" ht="12.75" hidden="false" customHeight="false" outlineLevel="0" collapsed="false">
      <c r="D806" s="110"/>
    </row>
    <row r="807" customFormat="false" ht="12.75" hidden="false" customHeight="false" outlineLevel="0" collapsed="false">
      <c r="D807" s="110"/>
    </row>
    <row r="808" customFormat="false" ht="12.75" hidden="false" customHeight="false" outlineLevel="0" collapsed="false">
      <c r="D808" s="110"/>
    </row>
    <row r="809" customFormat="false" ht="12.75" hidden="false" customHeight="false" outlineLevel="0" collapsed="false">
      <c r="D809" s="110"/>
    </row>
    <row r="810" customFormat="false" ht="12.75" hidden="false" customHeight="false" outlineLevel="0" collapsed="false">
      <c r="D810" s="110"/>
    </row>
    <row r="811" customFormat="false" ht="12.75" hidden="false" customHeight="false" outlineLevel="0" collapsed="false">
      <c r="D811" s="110"/>
    </row>
    <row r="812" customFormat="false" ht="12.75" hidden="false" customHeight="false" outlineLevel="0" collapsed="false">
      <c r="D812" s="110"/>
    </row>
    <row r="813" customFormat="false" ht="12.75" hidden="false" customHeight="false" outlineLevel="0" collapsed="false">
      <c r="D813" s="110"/>
    </row>
    <row r="814" customFormat="false" ht="12.75" hidden="false" customHeight="false" outlineLevel="0" collapsed="false">
      <c r="D814" s="110"/>
    </row>
    <row r="815" customFormat="false" ht="12.75" hidden="false" customHeight="false" outlineLevel="0" collapsed="false">
      <c r="D815" s="110"/>
    </row>
    <row r="816" customFormat="false" ht="12.75" hidden="false" customHeight="false" outlineLevel="0" collapsed="false">
      <c r="D816" s="110"/>
    </row>
    <row r="817" customFormat="false" ht="12.75" hidden="false" customHeight="false" outlineLevel="0" collapsed="false">
      <c r="D817" s="110"/>
    </row>
    <row r="818" customFormat="false" ht="12.75" hidden="false" customHeight="false" outlineLevel="0" collapsed="false">
      <c r="D818" s="110"/>
    </row>
    <row r="819" customFormat="false" ht="12.75" hidden="false" customHeight="false" outlineLevel="0" collapsed="false">
      <c r="D819" s="110"/>
    </row>
    <row r="820" customFormat="false" ht="12.75" hidden="false" customHeight="false" outlineLevel="0" collapsed="false">
      <c r="D820" s="110"/>
    </row>
    <row r="821" customFormat="false" ht="12.75" hidden="false" customHeight="false" outlineLevel="0" collapsed="false">
      <c r="D821" s="110"/>
    </row>
    <row r="822" customFormat="false" ht="12.75" hidden="false" customHeight="false" outlineLevel="0" collapsed="false">
      <c r="D822" s="110"/>
    </row>
    <row r="823" customFormat="false" ht="12.75" hidden="false" customHeight="false" outlineLevel="0" collapsed="false">
      <c r="D823" s="110"/>
    </row>
    <row r="824" customFormat="false" ht="12.75" hidden="false" customHeight="false" outlineLevel="0" collapsed="false">
      <c r="D824" s="110"/>
    </row>
    <row r="825" customFormat="false" ht="12.75" hidden="false" customHeight="false" outlineLevel="0" collapsed="false">
      <c r="D825" s="110"/>
    </row>
    <row r="826" customFormat="false" ht="12.75" hidden="false" customHeight="false" outlineLevel="0" collapsed="false">
      <c r="D826" s="110"/>
    </row>
    <row r="827" customFormat="false" ht="12.75" hidden="false" customHeight="false" outlineLevel="0" collapsed="false">
      <c r="D827" s="110"/>
    </row>
    <row r="828" customFormat="false" ht="12.75" hidden="false" customHeight="false" outlineLevel="0" collapsed="false">
      <c r="D828" s="110"/>
    </row>
    <row r="829" customFormat="false" ht="12.75" hidden="false" customHeight="false" outlineLevel="0" collapsed="false">
      <c r="D829" s="110"/>
    </row>
    <row r="830" customFormat="false" ht="12.75" hidden="false" customHeight="false" outlineLevel="0" collapsed="false">
      <c r="D830" s="110"/>
    </row>
    <row r="831" customFormat="false" ht="12.75" hidden="false" customHeight="false" outlineLevel="0" collapsed="false">
      <c r="D831" s="110"/>
    </row>
    <row r="832" customFormat="false" ht="12.75" hidden="false" customHeight="false" outlineLevel="0" collapsed="false">
      <c r="D832" s="110"/>
    </row>
    <row r="833" customFormat="false" ht="12.75" hidden="false" customHeight="false" outlineLevel="0" collapsed="false">
      <c r="D833" s="110"/>
    </row>
    <row r="834" customFormat="false" ht="12.75" hidden="false" customHeight="false" outlineLevel="0" collapsed="false">
      <c r="D834" s="110"/>
    </row>
    <row r="835" customFormat="false" ht="12.75" hidden="false" customHeight="false" outlineLevel="0" collapsed="false">
      <c r="D835" s="110"/>
    </row>
    <row r="836" customFormat="false" ht="12.75" hidden="false" customHeight="false" outlineLevel="0" collapsed="false">
      <c r="D836" s="110"/>
    </row>
    <row r="837" customFormat="false" ht="12.75" hidden="false" customHeight="false" outlineLevel="0" collapsed="false">
      <c r="D837" s="110"/>
    </row>
    <row r="838" customFormat="false" ht="12.75" hidden="false" customHeight="false" outlineLevel="0" collapsed="false">
      <c r="D838" s="110"/>
    </row>
    <row r="839" customFormat="false" ht="12.75" hidden="false" customHeight="false" outlineLevel="0" collapsed="false">
      <c r="D839" s="110"/>
    </row>
    <row r="840" customFormat="false" ht="12.75" hidden="false" customHeight="false" outlineLevel="0" collapsed="false">
      <c r="D840" s="110"/>
    </row>
    <row r="841" customFormat="false" ht="12.75" hidden="false" customHeight="false" outlineLevel="0" collapsed="false">
      <c r="D841" s="110"/>
    </row>
    <row r="842" customFormat="false" ht="12.75" hidden="false" customHeight="false" outlineLevel="0" collapsed="false">
      <c r="D842" s="110"/>
    </row>
    <row r="843" customFormat="false" ht="12.75" hidden="false" customHeight="false" outlineLevel="0" collapsed="false">
      <c r="D843" s="110"/>
    </row>
    <row r="844" customFormat="false" ht="12.75" hidden="false" customHeight="false" outlineLevel="0" collapsed="false">
      <c r="D844" s="110"/>
    </row>
    <row r="845" customFormat="false" ht="12.75" hidden="false" customHeight="false" outlineLevel="0" collapsed="false">
      <c r="D845" s="110"/>
    </row>
    <row r="846" customFormat="false" ht="12.75" hidden="false" customHeight="false" outlineLevel="0" collapsed="false">
      <c r="D846" s="110"/>
    </row>
    <row r="847" customFormat="false" ht="12.75" hidden="false" customHeight="false" outlineLevel="0" collapsed="false">
      <c r="D847" s="110"/>
    </row>
    <row r="848" customFormat="false" ht="12.75" hidden="false" customHeight="false" outlineLevel="0" collapsed="false">
      <c r="D848" s="110"/>
    </row>
    <row r="849" customFormat="false" ht="12.75" hidden="false" customHeight="false" outlineLevel="0" collapsed="false">
      <c r="D849" s="110"/>
    </row>
    <row r="850" customFormat="false" ht="12.75" hidden="false" customHeight="false" outlineLevel="0" collapsed="false">
      <c r="D850" s="110"/>
    </row>
    <row r="851" customFormat="false" ht="12.75" hidden="false" customHeight="false" outlineLevel="0" collapsed="false">
      <c r="D851" s="110"/>
    </row>
    <row r="852" customFormat="false" ht="12.75" hidden="false" customHeight="false" outlineLevel="0" collapsed="false">
      <c r="D852" s="110"/>
    </row>
    <row r="853" customFormat="false" ht="12.75" hidden="false" customHeight="false" outlineLevel="0" collapsed="false">
      <c r="D853" s="110"/>
    </row>
    <row r="854" customFormat="false" ht="12.75" hidden="false" customHeight="false" outlineLevel="0" collapsed="false">
      <c r="D854" s="110"/>
    </row>
    <row r="855" customFormat="false" ht="12.75" hidden="false" customHeight="false" outlineLevel="0" collapsed="false">
      <c r="D855" s="110"/>
    </row>
    <row r="856" customFormat="false" ht="12.75" hidden="false" customHeight="false" outlineLevel="0" collapsed="false">
      <c r="D856" s="110"/>
    </row>
    <row r="857" customFormat="false" ht="12.75" hidden="false" customHeight="false" outlineLevel="0" collapsed="false">
      <c r="D857" s="110"/>
    </row>
    <row r="858" customFormat="false" ht="12.75" hidden="false" customHeight="false" outlineLevel="0" collapsed="false">
      <c r="D858" s="110"/>
    </row>
    <row r="859" customFormat="false" ht="12.75" hidden="false" customHeight="false" outlineLevel="0" collapsed="false">
      <c r="D859" s="110"/>
    </row>
    <row r="860" customFormat="false" ht="12.75" hidden="false" customHeight="false" outlineLevel="0" collapsed="false">
      <c r="D860" s="110"/>
    </row>
    <row r="861" customFormat="false" ht="12.75" hidden="false" customHeight="false" outlineLevel="0" collapsed="false">
      <c r="D861" s="110"/>
    </row>
    <row r="862" customFormat="false" ht="12.75" hidden="false" customHeight="false" outlineLevel="0" collapsed="false">
      <c r="D862" s="110"/>
    </row>
    <row r="863" customFormat="false" ht="12.75" hidden="false" customHeight="false" outlineLevel="0" collapsed="false">
      <c r="D863" s="110"/>
    </row>
    <row r="864" customFormat="false" ht="12.75" hidden="false" customHeight="false" outlineLevel="0" collapsed="false">
      <c r="D864" s="110"/>
    </row>
    <row r="865" customFormat="false" ht="12.75" hidden="false" customHeight="false" outlineLevel="0" collapsed="false">
      <c r="D865" s="110"/>
    </row>
    <row r="866" customFormat="false" ht="12.75" hidden="false" customHeight="false" outlineLevel="0" collapsed="false">
      <c r="D866" s="110"/>
    </row>
    <row r="867" customFormat="false" ht="12.75" hidden="false" customHeight="false" outlineLevel="0" collapsed="false">
      <c r="D867" s="110"/>
    </row>
    <row r="868" customFormat="false" ht="12.75" hidden="false" customHeight="false" outlineLevel="0" collapsed="false">
      <c r="D868" s="110"/>
    </row>
    <row r="869" customFormat="false" ht="12.75" hidden="false" customHeight="false" outlineLevel="0" collapsed="false">
      <c r="D869" s="110"/>
    </row>
    <row r="870" customFormat="false" ht="12.75" hidden="false" customHeight="false" outlineLevel="0" collapsed="false">
      <c r="D870" s="110"/>
    </row>
    <row r="871" customFormat="false" ht="12.75" hidden="false" customHeight="false" outlineLevel="0" collapsed="false">
      <c r="D871" s="110"/>
    </row>
    <row r="872" customFormat="false" ht="12.75" hidden="false" customHeight="false" outlineLevel="0" collapsed="false">
      <c r="D872" s="110"/>
    </row>
    <row r="873" customFormat="false" ht="12.75" hidden="false" customHeight="false" outlineLevel="0" collapsed="false">
      <c r="D873" s="110"/>
    </row>
    <row r="874" customFormat="false" ht="12.75" hidden="false" customHeight="false" outlineLevel="0" collapsed="false">
      <c r="D874" s="110"/>
    </row>
    <row r="875" customFormat="false" ht="12.75" hidden="false" customHeight="false" outlineLevel="0" collapsed="false">
      <c r="D875" s="110"/>
    </row>
    <row r="876" customFormat="false" ht="12.75" hidden="false" customHeight="false" outlineLevel="0" collapsed="false">
      <c r="D876" s="110"/>
    </row>
    <row r="877" customFormat="false" ht="12.75" hidden="false" customHeight="false" outlineLevel="0" collapsed="false">
      <c r="D877" s="110"/>
    </row>
    <row r="878" customFormat="false" ht="12.75" hidden="false" customHeight="false" outlineLevel="0" collapsed="false">
      <c r="D878" s="110"/>
    </row>
    <row r="879" customFormat="false" ht="12.75" hidden="false" customHeight="false" outlineLevel="0" collapsed="false">
      <c r="D879" s="110"/>
    </row>
    <row r="880" customFormat="false" ht="12.75" hidden="false" customHeight="false" outlineLevel="0" collapsed="false">
      <c r="D880" s="110"/>
    </row>
    <row r="881" customFormat="false" ht="12.75" hidden="false" customHeight="false" outlineLevel="0" collapsed="false">
      <c r="D881" s="110"/>
    </row>
    <row r="882" customFormat="false" ht="12.75" hidden="false" customHeight="false" outlineLevel="0" collapsed="false">
      <c r="D882" s="110"/>
    </row>
    <row r="883" customFormat="false" ht="12.75" hidden="false" customHeight="false" outlineLevel="0" collapsed="false">
      <c r="D883" s="110"/>
    </row>
    <row r="884" customFormat="false" ht="12.75" hidden="false" customHeight="false" outlineLevel="0" collapsed="false">
      <c r="D884" s="110"/>
    </row>
    <row r="885" customFormat="false" ht="12.75" hidden="false" customHeight="false" outlineLevel="0" collapsed="false">
      <c r="D885" s="110"/>
    </row>
    <row r="886" customFormat="false" ht="12.75" hidden="false" customHeight="false" outlineLevel="0" collapsed="false">
      <c r="D886" s="110"/>
    </row>
    <row r="887" customFormat="false" ht="12.75" hidden="false" customHeight="false" outlineLevel="0" collapsed="false">
      <c r="D887" s="110"/>
    </row>
    <row r="888" customFormat="false" ht="12.75" hidden="false" customHeight="false" outlineLevel="0" collapsed="false">
      <c r="D888" s="110"/>
    </row>
    <row r="889" customFormat="false" ht="12.75" hidden="false" customHeight="false" outlineLevel="0" collapsed="false">
      <c r="D889" s="110"/>
    </row>
    <row r="890" customFormat="false" ht="12.75" hidden="false" customHeight="false" outlineLevel="0" collapsed="false">
      <c r="D890" s="110"/>
    </row>
    <row r="891" customFormat="false" ht="12.75" hidden="false" customHeight="false" outlineLevel="0" collapsed="false">
      <c r="D891" s="110"/>
    </row>
    <row r="892" customFormat="false" ht="12.75" hidden="false" customHeight="false" outlineLevel="0" collapsed="false">
      <c r="D892" s="110"/>
    </row>
    <row r="893" customFormat="false" ht="12.75" hidden="false" customHeight="false" outlineLevel="0" collapsed="false">
      <c r="D893" s="110"/>
    </row>
    <row r="894" customFormat="false" ht="12.75" hidden="false" customHeight="false" outlineLevel="0" collapsed="false">
      <c r="D894" s="110"/>
    </row>
    <row r="895" customFormat="false" ht="12.75" hidden="false" customHeight="false" outlineLevel="0" collapsed="false">
      <c r="D895" s="110"/>
    </row>
    <row r="896" customFormat="false" ht="12.75" hidden="false" customHeight="false" outlineLevel="0" collapsed="false">
      <c r="D896" s="110"/>
    </row>
    <row r="897" customFormat="false" ht="12.75" hidden="false" customHeight="false" outlineLevel="0" collapsed="false">
      <c r="D897" s="110"/>
    </row>
    <row r="898" customFormat="false" ht="12.75" hidden="false" customHeight="false" outlineLevel="0" collapsed="false">
      <c r="D898" s="110"/>
    </row>
    <row r="899" customFormat="false" ht="12.75" hidden="false" customHeight="false" outlineLevel="0" collapsed="false">
      <c r="D899" s="110"/>
    </row>
    <row r="900" customFormat="false" ht="12.75" hidden="false" customHeight="false" outlineLevel="0" collapsed="false">
      <c r="D900" s="110"/>
    </row>
    <row r="901" customFormat="false" ht="12.75" hidden="false" customHeight="false" outlineLevel="0" collapsed="false">
      <c r="D901" s="110"/>
    </row>
    <row r="902" customFormat="false" ht="12.75" hidden="false" customHeight="false" outlineLevel="0" collapsed="false">
      <c r="D902" s="110"/>
    </row>
    <row r="903" customFormat="false" ht="12.75" hidden="false" customHeight="false" outlineLevel="0" collapsed="false">
      <c r="D903" s="110"/>
    </row>
    <row r="904" customFormat="false" ht="12.75" hidden="false" customHeight="false" outlineLevel="0" collapsed="false">
      <c r="D904" s="110"/>
    </row>
    <row r="905" customFormat="false" ht="12.75" hidden="false" customHeight="false" outlineLevel="0" collapsed="false">
      <c r="D905" s="110"/>
    </row>
    <row r="906" customFormat="false" ht="12.75" hidden="false" customHeight="false" outlineLevel="0" collapsed="false">
      <c r="D906" s="110"/>
    </row>
    <row r="907" customFormat="false" ht="12.75" hidden="false" customHeight="false" outlineLevel="0" collapsed="false">
      <c r="D907" s="110"/>
    </row>
    <row r="908" customFormat="false" ht="12.75" hidden="false" customHeight="false" outlineLevel="0" collapsed="false">
      <c r="D908" s="110"/>
    </row>
    <row r="909" customFormat="false" ht="12.75" hidden="false" customHeight="false" outlineLevel="0" collapsed="false">
      <c r="D909" s="110"/>
    </row>
    <row r="910" customFormat="false" ht="12.75" hidden="false" customHeight="false" outlineLevel="0" collapsed="false">
      <c r="D910" s="110"/>
    </row>
    <row r="911" customFormat="false" ht="12.75" hidden="false" customHeight="false" outlineLevel="0" collapsed="false">
      <c r="D911" s="110"/>
    </row>
    <row r="912" customFormat="false" ht="12.75" hidden="false" customHeight="false" outlineLevel="0" collapsed="false">
      <c r="D912" s="110"/>
    </row>
    <row r="913" customFormat="false" ht="12.75" hidden="false" customHeight="false" outlineLevel="0" collapsed="false">
      <c r="D913" s="110"/>
    </row>
    <row r="914" customFormat="false" ht="12.75" hidden="false" customHeight="false" outlineLevel="0" collapsed="false">
      <c r="D914" s="110"/>
    </row>
    <row r="915" customFormat="false" ht="12.75" hidden="false" customHeight="false" outlineLevel="0" collapsed="false">
      <c r="D915" s="110"/>
    </row>
    <row r="916" customFormat="false" ht="12.75" hidden="false" customHeight="false" outlineLevel="0" collapsed="false">
      <c r="D916" s="110"/>
    </row>
    <row r="917" customFormat="false" ht="12.75" hidden="false" customHeight="false" outlineLevel="0" collapsed="false">
      <c r="D917" s="110"/>
    </row>
    <row r="918" customFormat="false" ht="12.75" hidden="false" customHeight="false" outlineLevel="0" collapsed="false">
      <c r="D918" s="110"/>
    </row>
    <row r="919" customFormat="false" ht="12.75" hidden="false" customHeight="false" outlineLevel="0" collapsed="false">
      <c r="D919" s="110"/>
    </row>
    <row r="920" customFormat="false" ht="12.75" hidden="false" customHeight="false" outlineLevel="0" collapsed="false">
      <c r="D920" s="110"/>
    </row>
    <row r="921" customFormat="false" ht="12.75" hidden="false" customHeight="false" outlineLevel="0" collapsed="false">
      <c r="D921" s="110"/>
    </row>
    <row r="922" customFormat="false" ht="12.75" hidden="false" customHeight="false" outlineLevel="0" collapsed="false">
      <c r="D922" s="110"/>
    </row>
    <row r="923" customFormat="false" ht="12.75" hidden="false" customHeight="false" outlineLevel="0" collapsed="false">
      <c r="D923" s="110"/>
    </row>
    <row r="924" customFormat="false" ht="12.75" hidden="false" customHeight="false" outlineLevel="0" collapsed="false">
      <c r="D924" s="110"/>
    </row>
    <row r="925" customFormat="false" ht="12.75" hidden="false" customHeight="false" outlineLevel="0" collapsed="false">
      <c r="D925" s="110"/>
    </row>
    <row r="926" customFormat="false" ht="12.75" hidden="false" customHeight="false" outlineLevel="0" collapsed="false">
      <c r="D926" s="110"/>
    </row>
    <row r="927" customFormat="false" ht="12.75" hidden="false" customHeight="false" outlineLevel="0" collapsed="false">
      <c r="D927" s="110"/>
    </row>
    <row r="928" customFormat="false" ht="12.75" hidden="false" customHeight="false" outlineLevel="0" collapsed="false">
      <c r="D928" s="110"/>
    </row>
    <row r="929" customFormat="false" ht="12.75" hidden="false" customHeight="false" outlineLevel="0" collapsed="false">
      <c r="D929" s="110"/>
    </row>
    <row r="930" customFormat="false" ht="12.75" hidden="false" customHeight="false" outlineLevel="0" collapsed="false">
      <c r="D930" s="110"/>
    </row>
    <row r="931" customFormat="false" ht="12.75" hidden="false" customHeight="false" outlineLevel="0" collapsed="false">
      <c r="D931" s="110"/>
    </row>
    <row r="932" customFormat="false" ht="12.75" hidden="false" customHeight="false" outlineLevel="0" collapsed="false">
      <c r="D932" s="110"/>
    </row>
    <row r="933" customFormat="false" ht="12.75" hidden="false" customHeight="false" outlineLevel="0" collapsed="false">
      <c r="D933" s="110"/>
    </row>
    <row r="934" customFormat="false" ht="12.75" hidden="false" customHeight="false" outlineLevel="0" collapsed="false">
      <c r="D934" s="110"/>
    </row>
    <row r="935" customFormat="false" ht="12.75" hidden="false" customHeight="false" outlineLevel="0" collapsed="false">
      <c r="D935" s="110"/>
    </row>
    <row r="936" customFormat="false" ht="12.75" hidden="false" customHeight="false" outlineLevel="0" collapsed="false">
      <c r="D936" s="110"/>
    </row>
    <row r="937" customFormat="false" ht="12.75" hidden="false" customHeight="false" outlineLevel="0" collapsed="false">
      <c r="D937" s="110"/>
    </row>
    <row r="938" customFormat="false" ht="12.75" hidden="false" customHeight="false" outlineLevel="0" collapsed="false">
      <c r="D938" s="110"/>
    </row>
    <row r="939" customFormat="false" ht="12.75" hidden="false" customHeight="false" outlineLevel="0" collapsed="false">
      <c r="D939" s="110"/>
    </row>
    <row r="940" customFormat="false" ht="12.75" hidden="false" customHeight="false" outlineLevel="0" collapsed="false">
      <c r="D940" s="110"/>
    </row>
    <row r="941" customFormat="false" ht="12.75" hidden="false" customHeight="false" outlineLevel="0" collapsed="false">
      <c r="D941" s="110"/>
    </row>
    <row r="942" customFormat="false" ht="12.75" hidden="false" customHeight="false" outlineLevel="0" collapsed="false">
      <c r="D942" s="110"/>
    </row>
    <row r="943" customFormat="false" ht="12.75" hidden="false" customHeight="false" outlineLevel="0" collapsed="false">
      <c r="D943" s="110"/>
    </row>
    <row r="944" customFormat="false" ht="12.75" hidden="false" customHeight="false" outlineLevel="0" collapsed="false">
      <c r="D944" s="110"/>
    </row>
    <row r="945" customFormat="false" ht="12.75" hidden="false" customHeight="false" outlineLevel="0" collapsed="false">
      <c r="D945" s="110"/>
    </row>
    <row r="946" customFormat="false" ht="12.75" hidden="false" customHeight="false" outlineLevel="0" collapsed="false">
      <c r="D946" s="110"/>
    </row>
    <row r="947" customFormat="false" ht="12.75" hidden="false" customHeight="false" outlineLevel="0" collapsed="false">
      <c r="D947" s="110"/>
    </row>
    <row r="948" customFormat="false" ht="12.75" hidden="false" customHeight="false" outlineLevel="0" collapsed="false">
      <c r="D948" s="110"/>
    </row>
    <row r="949" customFormat="false" ht="12.75" hidden="false" customHeight="false" outlineLevel="0" collapsed="false">
      <c r="D949" s="110"/>
    </row>
    <row r="950" customFormat="false" ht="12.75" hidden="false" customHeight="false" outlineLevel="0" collapsed="false">
      <c r="D950" s="110"/>
    </row>
    <row r="951" customFormat="false" ht="12.75" hidden="false" customHeight="false" outlineLevel="0" collapsed="false">
      <c r="D951" s="110"/>
    </row>
    <row r="952" customFormat="false" ht="12.75" hidden="false" customHeight="false" outlineLevel="0" collapsed="false">
      <c r="D952" s="110"/>
    </row>
    <row r="953" customFormat="false" ht="12.75" hidden="false" customHeight="false" outlineLevel="0" collapsed="false">
      <c r="D953" s="110"/>
    </row>
    <row r="954" customFormat="false" ht="12.75" hidden="false" customHeight="false" outlineLevel="0" collapsed="false">
      <c r="D954" s="110"/>
    </row>
    <row r="955" customFormat="false" ht="12.75" hidden="false" customHeight="false" outlineLevel="0" collapsed="false">
      <c r="D955" s="110"/>
    </row>
    <row r="956" customFormat="false" ht="12.75" hidden="false" customHeight="false" outlineLevel="0" collapsed="false">
      <c r="D956" s="110"/>
    </row>
    <row r="957" customFormat="false" ht="12.75" hidden="false" customHeight="false" outlineLevel="0" collapsed="false">
      <c r="D957" s="110"/>
    </row>
    <row r="958" customFormat="false" ht="12.75" hidden="false" customHeight="false" outlineLevel="0" collapsed="false">
      <c r="D958" s="110"/>
    </row>
    <row r="959" customFormat="false" ht="12.75" hidden="false" customHeight="false" outlineLevel="0" collapsed="false">
      <c r="D959" s="110"/>
    </row>
    <row r="960" customFormat="false" ht="12.75" hidden="false" customHeight="false" outlineLevel="0" collapsed="false">
      <c r="D960" s="110"/>
    </row>
    <row r="961" customFormat="false" ht="12.75" hidden="false" customHeight="false" outlineLevel="0" collapsed="false">
      <c r="D961" s="110"/>
    </row>
    <row r="962" customFormat="false" ht="12.75" hidden="false" customHeight="false" outlineLevel="0" collapsed="false">
      <c r="D962" s="110"/>
    </row>
    <row r="963" customFormat="false" ht="12.75" hidden="false" customHeight="false" outlineLevel="0" collapsed="false">
      <c r="D963" s="110"/>
    </row>
    <row r="964" customFormat="false" ht="12.75" hidden="false" customHeight="false" outlineLevel="0" collapsed="false">
      <c r="D964" s="110"/>
    </row>
    <row r="965" customFormat="false" ht="12.75" hidden="false" customHeight="false" outlineLevel="0" collapsed="false">
      <c r="D965" s="110"/>
    </row>
    <row r="966" customFormat="false" ht="12.75" hidden="false" customHeight="false" outlineLevel="0" collapsed="false">
      <c r="D966" s="110"/>
    </row>
    <row r="967" customFormat="false" ht="12.75" hidden="false" customHeight="false" outlineLevel="0" collapsed="false">
      <c r="D967" s="110"/>
    </row>
    <row r="968" customFormat="false" ht="12.75" hidden="false" customHeight="false" outlineLevel="0" collapsed="false">
      <c r="D968" s="110"/>
    </row>
    <row r="969" customFormat="false" ht="12.75" hidden="false" customHeight="false" outlineLevel="0" collapsed="false">
      <c r="D969" s="110"/>
    </row>
    <row r="970" customFormat="false" ht="12.75" hidden="false" customHeight="false" outlineLevel="0" collapsed="false">
      <c r="D970" s="110"/>
    </row>
    <row r="971" customFormat="false" ht="12.75" hidden="false" customHeight="false" outlineLevel="0" collapsed="false">
      <c r="D971" s="110"/>
    </row>
    <row r="972" customFormat="false" ht="12.75" hidden="false" customHeight="false" outlineLevel="0" collapsed="false">
      <c r="D972" s="110"/>
    </row>
    <row r="973" customFormat="false" ht="12.75" hidden="false" customHeight="false" outlineLevel="0" collapsed="false">
      <c r="D973" s="110"/>
    </row>
    <row r="974" customFormat="false" ht="12.75" hidden="false" customHeight="false" outlineLevel="0" collapsed="false">
      <c r="D974" s="110"/>
    </row>
    <row r="975" customFormat="false" ht="12.75" hidden="false" customHeight="false" outlineLevel="0" collapsed="false">
      <c r="D975" s="110"/>
    </row>
    <row r="976" customFormat="false" ht="12.75" hidden="false" customHeight="false" outlineLevel="0" collapsed="false">
      <c r="D976" s="110"/>
    </row>
    <row r="977" customFormat="false" ht="12.75" hidden="false" customHeight="false" outlineLevel="0" collapsed="false">
      <c r="D977" s="110"/>
    </row>
    <row r="978" customFormat="false" ht="12.75" hidden="false" customHeight="false" outlineLevel="0" collapsed="false">
      <c r="D978" s="110"/>
    </row>
    <row r="979" customFormat="false" ht="12.75" hidden="false" customHeight="false" outlineLevel="0" collapsed="false">
      <c r="D979" s="110"/>
    </row>
    <row r="980" customFormat="false" ht="12.75" hidden="false" customHeight="false" outlineLevel="0" collapsed="false">
      <c r="D980" s="110"/>
    </row>
    <row r="981" customFormat="false" ht="12.75" hidden="false" customHeight="false" outlineLevel="0" collapsed="false">
      <c r="D981" s="110"/>
    </row>
    <row r="982" customFormat="false" ht="12.75" hidden="false" customHeight="false" outlineLevel="0" collapsed="false">
      <c r="D982" s="110"/>
    </row>
    <row r="983" customFormat="false" ht="12.75" hidden="false" customHeight="false" outlineLevel="0" collapsed="false">
      <c r="D983" s="110"/>
    </row>
    <row r="984" customFormat="false" ht="12.75" hidden="false" customHeight="false" outlineLevel="0" collapsed="false">
      <c r="D984" s="110"/>
    </row>
    <row r="985" customFormat="false" ht="12.75" hidden="false" customHeight="false" outlineLevel="0" collapsed="false">
      <c r="D985" s="110"/>
    </row>
    <row r="986" customFormat="false" ht="12.75" hidden="false" customHeight="false" outlineLevel="0" collapsed="false">
      <c r="D986" s="110"/>
    </row>
    <row r="987" customFormat="false" ht="12.75" hidden="false" customHeight="false" outlineLevel="0" collapsed="false">
      <c r="D987" s="110"/>
    </row>
    <row r="988" customFormat="false" ht="12.75" hidden="false" customHeight="false" outlineLevel="0" collapsed="false">
      <c r="D988" s="110"/>
    </row>
    <row r="989" customFormat="false" ht="12.75" hidden="false" customHeight="false" outlineLevel="0" collapsed="false">
      <c r="D989" s="110"/>
    </row>
    <row r="990" customFormat="false" ht="12.75" hidden="false" customHeight="false" outlineLevel="0" collapsed="false">
      <c r="D990" s="110"/>
    </row>
    <row r="991" customFormat="false" ht="12.75" hidden="false" customHeight="false" outlineLevel="0" collapsed="false">
      <c r="D991" s="110"/>
    </row>
    <row r="992" customFormat="false" ht="12.75" hidden="false" customHeight="false" outlineLevel="0" collapsed="false">
      <c r="D992" s="110"/>
    </row>
    <row r="993" customFormat="false" ht="12.75" hidden="false" customHeight="false" outlineLevel="0" collapsed="false">
      <c r="D993" s="110"/>
    </row>
    <row r="994" customFormat="false" ht="12.75" hidden="false" customHeight="false" outlineLevel="0" collapsed="false">
      <c r="D994" s="110"/>
    </row>
    <row r="995" customFormat="false" ht="12.75" hidden="false" customHeight="false" outlineLevel="0" collapsed="false">
      <c r="D995" s="110"/>
    </row>
    <row r="996" customFormat="false" ht="12.75" hidden="false" customHeight="false" outlineLevel="0" collapsed="false">
      <c r="D996" s="110"/>
    </row>
    <row r="997" customFormat="false" ht="12.75" hidden="false" customHeight="false" outlineLevel="0" collapsed="false">
      <c r="D997" s="110"/>
    </row>
    <row r="998" customFormat="false" ht="12.75" hidden="false" customHeight="false" outlineLevel="0" collapsed="false">
      <c r="D998" s="110"/>
    </row>
    <row r="999" customFormat="false" ht="12.75" hidden="false" customHeight="false" outlineLevel="0" collapsed="false">
      <c r="D999" s="110"/>
    </row>
    <row r="1000" customFormat="false" ht="12.75" hidden="false" customHeight="false" outlineLevel="0" collapsed="false">
      <c r="D1000" s="110"/>
    </row>
    <row r="1001" customFormat="false" ht="12.75" hidden="false" customHeight="false" outlineLevel="0" collapsed="false">
      <c r="D1001" s="110"/>
    </row>
    <row r="1002" customFormat="false" ht="12.75" hidden="false" customHeight="false" outlineLevel="0" collapsed="false">
      <c r="D1002" s="110"/>
    </row>
    <row r="1003" customFormat="false" ht="12.75" hidden="false" customHeight="false" outlineLevel="0" collapsed="false">
      <c r="D1003" s="110"/>
    </row>
    <row r="1004" customFormat="false" ht="12.75" hidden="false" customHeight="false" outlineLevel="0" collapsed="false">
      <c r="D1004" s="110"/>
    </row>
    <row r="1005" customFormat="false" ht="12.75" hidden="false" customHeight="false" outlineLevel="0" collapsed="false">
      <c r="D1005" s="110"/>
    </row>
    <row r="1006" customFormat="false" ht="12.75" hidden="false" customHeight="false" outlineLevel="0" collapsed="false">
      <c r="D1006" s="110"/>
    </row>
    <row r="1007" customFormat="false" ht="12.75" hidden="false" customHeight="false" outlineLevel="0" collapsed="false">
      <c r="D1007" s="110"/>
    </row>
    <row r="1008" customFormat="false" ht="12.75" hidden="false" customHeight="false" outlineLevel="0" collapsed="false">
      <c r="D1008" s="110"/>
    </row>
    <row r="1009" customFormat="false" ht="12.75" hidden="false" customHeight="false" outlineLevel="0" collapsed="false">
      <c r="D1009" s="110"/>
    </row>
    <row r="1010" customFormat="false" ht="12.75" hidden="false" customHeight="false" outlineLevel="0" collapsed="false">
      <c r="D1010" s="110"/>
    </row>
    <row r="1011" customFormat="false" ht="12.75" hidden="false" customHeight="false" outlineLevel="0" collapsed="false">
      <c r="D1011" s="110"/>
    </row>
    <row r="1012" customFormat="false" ht="12.75" hidden="false" customHeight="false" outlineLevel="0" collapsed="false">
      <c r="D1012" s="110"/>
    </row>
    <row r="1013" customFormat="false" ht="12.75" hidden="false" customHeight="false" outlineLevel="0" collapsed="false">
      <c r="D1013" s="110"/>
    </row>
    <row r="1014" customFormat="false" ht="12.75" hidden="false" customHeight="false" outlineLevel="0" collapsed="false">
      <c r="D1014" s="110"/>
    </row>
    <row r="1015" customFormat="false" ht="12.75" hidden="false" customHeight="false" outlineLevel="0" collapsed="false">
      <c r="D1015" s="110"/>
    </row>
    <row r="1016" customFormat="false" ht="12.75" hidden="false" customHeight="false" outlineLevel="0" collapsed="false">
      <c r="D1016" s="110"/>
    </row>
    <row r="1017" customFormat="false" ht="12.75" hidden="false" customHeight="false" outlineLevel="0" collapsed="false">
      <c r="D1017" s="110"/>
    </row>
    <row r="1018" customFormat="false" ht="12.75" hidden="false" customHeight="false" outlineLevel="0" collapsed="false">
      <c r="D1018" s="110"/>
    </row>
    <row r="1019" customFormat="false" ht="12.75" hidden="false" customHeight="false" outlineLevel="0" collapsed="false">
      <c r="D1019" s="110"/>
    </row>
    <row r="1020" customFormat="false" ht="12.75" hidden="false" customHeight="false" outlineLevel="0" collapsed="false">
      <c r="D1020" s="110"/>
    </row>
    <row r="1021" customFormat="false" ht="12.75" hidden="false" customHeight="false" outlineLevel="0" collapsed="false">
      <c r="D1021" s="110"/>
    </row>
    <row r="1022" customFormat="false" ht="12.75" hidden="false" customHeight="false" outlineLevel="0" collapsed="false">
      <c r="D1022" s="110"/>
    </row>
    <row r="1023" customFormat="false" ht="12.75" hidden="false" customHeight="false" outlineLevel="0" collapsed="false">
      <c r="D1023" s="110"/>
    </row>
    <row r="1024" customFormat="false" ht="12.75" hidden="false" customHeight="false" outlineLevel="0" collapsed="false">
      <c r="D1024" s="110"/>
    </row>
    <row r="1025" customFormat="false" ht="12.75" hidden="false" customHeight="false" outlineLevel="0" collapsed="false">
      <c r="D1025" s="110"/>
    </row>
    <row r="1026" customFormat="false" ht="12.75" hidden="false" customHeight="false" outlineLevel="0" collapsed="false">
      <c r="D1026" s="110"/>
    </row>
    <row r="1027" customFormat="false" ht="12.75" hidden="false" customHeight="false" outlineLevel="0" collapsed="false">
      <c r="D1027" s="110"/>
    </row>
    <row r="1028" customFormat="false" ht="12.75" hidden="false" customHeight="false" outlineLevel="0" collapsed="false">
      <c r="D1028" s="110"/>
    </row>
    <row r="1029" customFormat="false" ht="12.75" hidden="false" customHeight="false" outlineLevel="0" collapsed="false">
      <c r="D1029" s="110"/>
    </row>
    <row r="1030" customFormat="false" ht="12.75" hidden="false" customHeight="false" outlineLevel="0" collapsed="false">
      <c r="D1030" s="110"/>
    </row>
    <row r="1031" customFormat="false" ht="12.75" hidden="false" customHeight="false" outlineLevel="0" collapsed="false">
      <c r="D1031" s="110"/>
    </row>
    <row r="1032" customFormat="false" ht="12.75" hidden="false" customHeight="false" outlineLevel="0" collapsed="false">
      <c r="D1032" s="110"/>
    </row>
    <row r="1033" customFormat="false" ht="12.75" hidden="false" customHeight="false" outlineLevel="0" collapsed="false">
      <c r="D1033" s="110"/>
    </row>
    <row r="1034" customFormat="false" ht="12.75" hidden="false" customHeight="false" outlineLevel="0" collapsed="false">
      <c r="D1034" s="110"/>
    </row>
    <row r="1035" customFormat="false" ht="12.75" hidden="false" customHeight="false" outlineLevel="0" collapsed="false">
      <c r="D1035" s="110"/>
    </row>
    <row r="1036" customFormat="false" ht="12.75" hidden="false" customHeight="false" outlineLevel="0" collapsed="false">
      <c r="D1036" s="110"/>
    </row>
    <row r="1037" customFormat="false" ht="12.75" hidden="false" customHeight="false" outlineLevel="0" collapsed="false">
      <c r="D1037" s="110"/>
    </row>
    <row r="1038" customFormat="false" ht="12.75" hidden="false" customHeight="false" outlineLevel="0" collapsed="false">
      <c r="D1038" s="110"/>
    </row>
    <row r="1039" customFormat="false" ht="12.75" hidden="false" customHeight="false" outlineLevel="0" collapsed="false">
      <c r="D1039" s="110"/>
    </row>
    <row r="1040" customFormat="false" ht="12.75" hidden="false" customHeight="false" outlineLevel="0" collapsed="false">
      <c r="D1040" s="110"/>
    </row>
    <row r="1041" customFormat="false" ht="12.75" hidden="false" customHeight="false" outlineLevel="0" collapsed="false">
      <c r="D1041" s="110"/>
    </row>
    <row r="1042" customFormat="false" ht="12.75" hidden="false" customHeight="false" outlineLevel="0" collapsed="false">
      <c r="D1042" s="110"/>
    </row>
    <row r="1043" customFormat="false" ht="12.75" hidden="false" customHeight="false" outlineLevel="0" collapsed="false">
      <c r="D1043" s="110"/>
    </row>
    <row r="1044" customFormat="false" ht="12.75" hidden="false" customHeight="false" outlineLevel="0" collapsed="false">
      <c r="D1044" s="110"/>
    </row>
    <row r="1045" customFormat="false" ht="12.75" hidden="false" customHeight="false" outlineLevel="0" collapsed="false">
      <c r="D1045" s="110"/>
    </row>
    <row r="1046" customFormat="false" ht="12.75" hidden="false" customHeight="false" outlineLevel="0" collapsed="false">
      <c r="D1046" s="110"/>
    </row>
    <row r="1047" customFormat="false" ht="12.75" hidden="false" customHeight="false" outlineLevel="0" collapsed="false">
      <c r="D1047" s="110"/>
    </row>
    <row r="1048" customFormat="false" ht="12.75" hidden="false" customHeight="false" outlineLevel="0" collapsed="false">
      <c r="D1048" s="110"/>
    </row>
    <row r="1049" customFormat="false" ht="12.75" hidden="false" customHeight="false" outlineLevel="0" collapsed="false">
      <c r="D1049" s="110"/>
    </row>
    <row r="1050" customFormat="false" ht="12.75" hidden="false" customHeight="false" outlineLevel="0" collapsed="false">
      <c r="D1050" s="110"/>
    </row>
    <row r="1051" customFormat="false" ht="12.75" hidden="false" customHeight="false" outlineLevel="0" collapsed="false">
      <c r="D1051" s="110"/>
    </row>
    <row r="1052" customFormat="false" ht="12.75" hidden="false" customHeight="false" outlineLevel="0" collapsed="false">
      <c r="D1052" s="110"/>
    </row>
    <row r="1053" customFormat="false" ht="12.75" hidden="false" customHeight="false" outlineLevel="0" collapsed="false">
      <c r="D1053" s="110"/>
    </row>
    <row r="1054" customFormat="false" ht="12.75" hidden="false" customHeight="false" outlineLevel="0" collapsed="false">
      <c r="D1054" s="110"/>
    </row>
    <row r="1055" customFormat="false" ht="12.75" hidden="false" customHeight="false" outlineLevel="0" collapsed="false">
      <c r="D1055" s="110"/>
    </row>
    <row r="1056" customFormat="false" ht="12.75" hidden="false" customHeight="false" outlineLevel="0" collapsed="false">
      <c r="D1056" s="110"/>
    </row>
    <row r="1057" customFormat="false" ht="12.75" hidden="false" customHeight="false" outlineLevel="0" collapsed="false">
      <c r="D1057" s="110"/>
    </row>
    <row r="1058" customFormat="false" ht="12.75" hidden="false" customHeight="false" outlineLevel="0" collapsed="false">
      <c r="D1058" s="110"/>
    </row>
  </sheetData>
  <sheetProtection algorithmName="SHA-512" hashValue="Gj28y213vFBUaoP2CFlFg4UfQVf98A/0Ewbo1DVT4t7vI9o0cqwQ057mcaqGszfu/KLJOfeOf12+zB/+g/ayXA==" saltValue="Ut4FYzm1scCaQO8xpo7Xww==" spinCount="100000" sheet="true"/>
  <mergeCells count="6">
    <mergeCell ref="A1:G1"/>
    <mergeCell ref="C2:G2"/>
    <mergeCell ref="C3:G3"/>
    <mergeCell ref="C4:G4"/>
    <mergeCell ref="C10:G10"/>
    <mergeCell ref="C14:G14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0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C15" activeCellId="0" sqref="C15"/>
    </sheetView>
  </sheetViews>
  <sheetFormatPr defaultColWidth="8.6875"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75" width="12.71"/>
    <col collapsed="false" customWidth="true" hidden="false" outlineLevel="0" max="3" min="3" style="175" width="63.29"/>
    <col collapsed="false" customWidth="true" hidden="false" outlineLevel="0" max="4" min="4" style="0" width="4.86"/>
    <col collapsed="false" customWidth="true" hidden="false" outlineLevel="0" max="5" min="5" style="0" width="10.71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4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6" t="s">
        <v>179</v>
      </c>
      <c r="B1" s="176"/>
      <c r="C1" s="176"/>
      <c r="D1" s="176"/>
      <c r="E1" s="176"/>
      <c r="F1" s="176"/>
      <c r="G1" s="176"/>
      <c r="AG1" s="0" t="s">
        <v>180</v>
      </c>
    </row>
    <row r="2" customFormat="false" ht="25.15" hidden="false" customHeight="true" outlineLevel="0" collapsed="false">
      <c r="A2" s="169" t="s">
        <v>176</v>
      </c>
      <c r="B2" s="170" t="s">
        <v>5</v>
      </c>
      <c r="C2" s="177" t="s">
        <v>6</v>
      </c>
      <c r="D2" s="177"/>
      <c r="E2" s="177"/>
      <c r="F2" s="177"/>
      <c r="G2" s="177"/>
      <c r="AG2" s="0" t="s">
        <v>181</v>
      </c>
    </row>
    <row r="3" customFormat="false" ht="25.15" hidden="false" customHeight="true" outlineLevel="0" collapsed="false">
      <c r="A3" s="169" t="s">
        <v>177</v>
      </c>
      <c r="B3" s="170" t="s">
        <v>45</v>
      </c>
      <c r="C3" s="177" t="s">
        <v>46</v>
      </c>
      <c r="D3" s="177"/>
      <c r="E3" s="177"/>
      <c r="F3" s="177"/>
      <c r="G3" s="177"/>
      <c r="AC3" s="175" t="s">
        <v>181</v>
      </c>
      <c r="AG3" s="0" t="s">
        <v>182</v>
      </c>
    </row>
    <row r="4" customFormat="false" ht="25.15" hidden="false" customHeight="true" outlineLevel="0" collapsed="false">
      <c r="A4" s="178" t="s">
        <v>178</v>
      </c>
      <c r="B4" s="179" t="s">
        <v>60</v>
      </c>
      <c r="C4" s="180" t="s">
        <v>61</v>
      </c>
      <c r="D4" s="180"/>
      <c r="E4" s="180"/>
      <c r="F4" s="180"/>
      <c r="G4" s="180"/>
      <c r="AG4" s="0" t="s">
        <v>183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81" t="s">
        <v>184</v>
      </c>
      <c r="B6" s="182" t="s">
        <v>185</v>
      </c>
      <c r="C6" s="182" t="s">
        <v>186</v>
      </c>
      <c r="D6" s="183" t="s">
        <v>187</v>
      </c>
      <c r="E6" s="181" t="s">
        <v>188</v>
      </c>
      <c r="F6" s="184" t="s">
        <v>189</v>
      </c>
      <c r="G6" s="181" t="s">
        <v>14</v>
      </c>
      <c r="H6" s="185" t="s">
        <v>190</v>
      </c>
      <c r="I6" s="185" t="s">
        <v>191</v>
      </c>
      <c r="J6" s="185" t="s">
        <v>192</v>
      </c>
      <c r="K6" s="185" t="s">
        <v>193</v>
      </c>
      <c r="L6" s="185" t="s">
        <v>194</v>
      </c>
      <c r="M6" s="185" t="s">
        <v>195</v>
      </c>
      <c r="N6" s="185" t="s">
        <v>196</v>
      </c>
      <c r="O6" s="185" t="s">
        <v>197</v>
      </c>
      <c r="P6" s="185" t="s">
        <v>198</v>
      </c>
      <c r="Q6" s="185" t="s">
        <v>199</v>
      </c>
      <c r="R6" s="185" t="s">
        <v>200</v>
      </c>
      <c r="S6" s="185" t="s">
        <v>201</v>
      </c>
      <c r="T6" s="185" t="s">
        <v>202</v>
      </c>
      <c r="U6" s="185" t="s">
        <v>203</v>
      </c>
      <c r="V6" s="185" t="s">
        <v>204</v>
      </c>
      <c r="W6" s="185" t="s">
        <v>205</v>
      </c>
      <c r="X6" s="185" t="s">
        <v>206</v>
      </c>
    </row>
    <row r="7" customFormat="false" ht="12.75" hidden="true" customHeight="false" outlineLevel="0" collapsed="false">
      <c r="A7" s="166"/>
      <c r="B7" s="172"/>
      <c r="C7" s="172"/>
      <c r="D7" s="174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customFormat="false" ht="12.75" hidden="false" customHeight="false" outlineLevel="0" collapsed="false">
      <c r="A8" s="188" t="s">
        <v>207</v>
      </c>
      <c r="B8" s="189" t="s">
        <v>115</v>
      </c>
      <c r="C8" s="190" t="s">
        <v>116</v>
      </c>
      <c r="D8" s="191"/>
      <c r="E8" s="192"/>
      <c r="F8" s="193"/>
      <c r="G8" s="193" t="n">
        <f aca="false">SUMIF(AG9:AG16,"&lt;&gt;NOR",G9:G16)</f>
        <v>0</v>
      </c>
      <c r="H8" s="193"/>
      <c r="I8" s="193" t="n">
        <f aca="false">SUM(I9:I16)</f>
        <v>0</v>
      </c>
      <c r="J8" s="193"/>
      <c r="K8" s="193" t="n">
        <f aca="false">SUM(K9:K16)</f>
        <v>0</v>
      </c>
      <c r="L8" s="193"/>
      <c r="M8" s="193" t="n">
        <f aca="false">SUM(M9:M16)</f>
        <v>0</v>
      </c>
      <c r="N8" s="193"/>
      <c r="O8" s="193" t="n">
        <f aca="false">SUM(O9:O16)</f>
        <v>0</v>
      </c>
      <c r="P8" s="193"/>
      <c r="Q8" s="193" t="n">
        <f aca="false">SUM(Q9:Q16)</f>
        <v>0</v>
      </c>
      <c r="R8" s="193"/>
      <c r="S8" s="193"/>
      <c r="T8" s="194"/>
      <c r="U8" s="195"/>
      <c r="V8" s="195" t="n">
        <f aca="false">SUM(V9:V16)</f>
        <v>2.24</v>
      </c>
      <c r="W8" s="195"/>
      <c r="X8" s="195"/>
      <c r="AG8" s="0" t="s">
        <v>208</v>
      </c>
    </row>
    <row r="9" customFormat="false" ht="12.75" hidden="false" customHeight="false" outlineLevel="1" collapsed="false">
      <c r="A9" s="214" t="n">
        <v>1</v>
      </c>
      <c r="B9" s="215" t="s">
        <v>1810</v>
      </c>
      <c r="C9" s="216" t="s">
        <v>1902</v>
      </c>
      <c r="D9" s="217" t="s">
        <v>991</v>
      </c>
      <c r="E9" s="218" t="n">
        <v>1</v>
      </c>
      <c r="F9" s="219"/>
      <c r="G9" s="220" t="n">
        <f aca="false">ROUND(E9*F9,2)</f>
        <v>0</v>
      </c>
      <c r="H9" s="219"/>
      <c r="I9" s="220" t="n">
        <f aca="false">ROUND(E9*H9,2)</f>
        <v>0</v>
      </c>
      <c r="J9" s="219"/>
      <c r="K9" s="220" t="n">
        <f aca="false">ROUND(E9*J9,2)</f>
        <v>0</v>
      </c>
      <c r="L9" s="220" t="n">
        <v>21</v>
      </c>
      <c r="M9" s="220" t="n">
        <f aca="false">G9*(1+L9/100)</f>
        <v>0</v>
      </c>
      <c r="N9" s="220" t="n">
        <v>0</v>
      </c>
      <c r="O9" s="220" t="n">
        <f aca="false">ROUND(E9*N9,2)</f>
        <v>0</v>
      </c>
      <c r="P9" s="220" t="n">
        <v>0</v>
      </c>
      <c r="Q9" s="220" t="n">
        <f aca="false">ROUND(E9*P9,2)</f>
        <v>0</v>
      </c>
      <c r="R9" s="220"/>
      <c r="S9" s="220" t="s">
        <v>417</v>
      </c>
      <c r="T9" s="221" t="s">
        <v>418</v>
      </c>
      <c r="U9" s="204" t="n">
        <v>0</v>
      </c>
      <c r="V9" s="204" t="n">
        <f aca="false">ROUND(E9*U9,2)</f>
        <v>0</v>
      </c>
      <c r="W9" s="204"/>
      <c r="X9" s="204" t="s">
        <v>165</v>
      </c>
      <c r="Y9" s="205"/>
      <c r="Z9" s="205"/>
      <c r="AA9" s="205"/>
      <c r="AB9" s="205"/>
      <c r="AC9" s="205"/>
      <c r="AD9" s="205"/>
      <c r="AE9" s="205"/>
      <c r="AF9" s="205"/>
      <c r="AG9" s="205" t="s">
        <v>920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customFormat="false" ht="22.5" hidden="false" customHeight="false" outlineLevel="1" collapsed="false">
      <c r="A10" s="214" t="n">
        <v>2</v>
      </c>
      <c r="B10" s="215" t="s">
        <v>1814</v>
      </c>
      <c r="C10" s="216" t="s">
        <v>1903</v>
      </c>
      <c r="D10" s="217" t="s">
        <v>1812</v>
      </c>
      <c r="E10" s="218" t="n">
        <v>32</v>
      </c>
      <c r="F10" s="219"/>
      <c r="G10" s="220" t="n">
        <f aca="false">ROUND(E10*F10,2)</f>
        <v>0</v>
      </c>
      <c r="H10" s="219"/>
      <c r="I10" s="220" t="n">
        <f aca="false">ROUND(E10*H10,2)</f>
        <v>0</v>
      </c>
      <c r="J10" s="219"/>
      <c r="K10" s="220" t="n">
        <f aca="false">ROUND(E10*J10,2)</f>
        <v>0</v>
      </c>
      <c r="L10" s="220" t="n">
        <v>21</v>
      </c>
      <c r="M10" s="220" t="n">
        <f aca="false">G10*(1+L10/100)</f>
        <v>0</v>
      </c>
      <c r="N10" s="220" t="n">
        <v>0</v>
      </c>
      <c r="O10" s="220" t="n">
        <f aca="false">ROUND(E10*N10,2)</f>
        <v>0</v>
      </c>
      <c r="P10" s="220" t="n">
        <v>0</v>
      </c>
      <c r="Q10" s="220" t="n">
        <f aca="false">ROUND(E10*P10,2)</f>
        <v>0</v>
      </c>
      <c r="R10" s="220"/>
      <c r="S10" s="220" t="s">
        <v>417</v>
      </c>
      <c r="T10" s="221" t="s">
        <v>418</v>
      </c>
      <c r="U10" s="204" t="n">
        <v>0</v>
      </c>
      <c r="V10" s="204" t="n">
        <f aca="false">ROUND(E10*U10,2)</f>
        <v>0</v>
      </c>
      <c r="W10" s="204"/>
      <c r="X10" s="204" t="s">
        <v>165</v>
      </c>
      <c r="Y10" s="205"/>
      <c r="Z10" s="205"/>
      <c r="AA10" s="205"/>
      <c r="AB10" s="205"/>
      <c r="AC10" s="205"/>
      <c r="AD10" s="205"/>
      <c r="AE10" s="205"/>
      <c r="AF10" s="205"/>
      <c r="AG10" s="205" t="s">
        <v>920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customFormat="false" ht="12.75" hidden="false" customHeight="false" outlineLevel="1" collapsed="false">
      <c r="A11" s="214" t="n">
        <v>3</v>
      </c>
      <c r="B11" s="215" t="s">
        <v>1904</v>
      </c>
      <c r="C11" s="216" t="s">
        <v>1905</v>
      </c>
      <c r="D11" s="217" t="s">
        <v>380</v>
      </c>
      <c r="E11" s="218" t="n">
        <v>352</v>
      </c>
      <c r="F11" s="219"/>
      <c r="G11" s="220" t="n">
        <f aca="false">ROUND(E11*F11,2)</f>
        <v>0</v>
      </c>
      <c r="H11" s="219"/>
      <c r="I11" s="220" t="n">
        <f aca="false">ROUND(E11*H11,2)</f>
        <v>0</v>
      </c>
      <c r="J11" s="219"/>
      <c r="K11" s="220" t="n">
        <f aca="false">ROUND(E11*J11,2)</f>
        <v>0</v>
      </c>
      <c r="L11" s="220" t="n">
        <v>21</v>
      </c>
      <c r="M11" s="220" t="n">
        <f aca="false">G11*(1+L11/100)</f>
        <v>0</v>
      </c>
      <c r="N11" s="220" t="n">
        <v>0</v>
      </c>
      <c r="O11" s="220" t="n">
        <f aca="false">ROUND(E11*N11,2)</f>
        <v>0</v>
      </c>
      <c r="P11" s="220" t="n">
        <v>0</v>
      </c>
      <c r="Q11" s="220" t="n">
        <f aca="false">ROUND(E11*P11,2)</f>
        <v>0</v>
      </c>
      <c r="R11" s="220"/>
      <c r="S11" s="220" t="s">
        <v>417</v>
      </c>
      <c r="T11" s="221" t="s">
        <v>418</v>
      </c>
      <c r="U11" s="204" t="n">
        <v>0</v>
      </c>
      <c r="V11" s="204" t="n">
        <f aca="false">ROUND(E11*U11,2)</f>
        <v>0</v>
      </c>
      <c r="W11" s="204"/>
      <c r="X11" s="204" t="s">
        <v>165</v>
      </c>
      <c r="Y11" s="205"/>
      <c r="Z11" s="205"/>
      <c r="AA11" s="205"/>
      <c r="AB11" s="205"/>
      <c r="AC11" s="205"/>
      <c r="AD11" s="205"/>
      <c r="AE11" s="205"/>
      <c r="AF11" s="205"/>
      <c r="AG11" s="205" t="s">
        <v>920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customFormat="false" ht="12.75" hidden="false" customHeight="false" outlineLevel="1" collapsed="false">
      <c r="A12" s="214" t="n">
        <v>4</v>
      </c>
      <c r="B12" s="215" t="s">
        <v>1906</v>
      </c>
      <c r="C12" s="216" t="s">
        <v>1907</v>
      </c>
      <c r="D12" s="217" t="s">
        <v>380</v>
      </c>
      <c r="E12" s="218" t="n">
        <v>352</v>
      </c>
      <c r="F12" s="219"/>
      <c r="G12" s="220" t="n">
        <f aca="false">ROUND(E12*F12,2)</f>
        <v>0</v>
      </c>
      <c r="H12" s="219"/>
      <c r="I12" s="220" t="n">
        <f aca="false">ROUND(E12*H12,2)</f>
        <v>0</v>
      </c>
      <c r="J12" s="219"/>
      <c r="K12" s="220" t="n">
        <f aca="false">ROUND(E12*J12,2)</f>
        <v>0</v>
      </c>
      <c r="L12" s="220" t="n">
        <v>21</v>
      </c>
      <c r="M12" s="220" t="n">
        <f aca="false">G12*(1+L12/100)</f>
        <v>0</v>
      </c>
      <c r="N12" s="220" t="n">
        <v>0</v>
      </c>
      <c r="O12" s="220" t="n">
        <f aca="false">ROUND(E12*N12,2)</f>
        <v>0</v>
      </c>
      <c r="P12" s="220" t="n">
        <v>0</v>
      </c>
      <c r="Q12" s="220" t="n">
        <f aca="false">ROUND(E12*P12,2)</f>
        <v>0</v>
      </c>
      <c r="R12" s="220"/>
      <c r="S12" s="220" t="s">
        <v>417</v>
      </c>
      <c r="T12" s="221" t="s">
        <v>418</v>
      </c>
      <c r="U12" s="204" t="n">
        <v>0</v>
      </c>
      <c r="V12" s="204" t="n">
        <f aca="false">ROUND(E12*U12,2)</f>
        <v>0</v>
      </c>
      <c r="W12" s="204"/>
      <c r="X12" s="204" t="s">
        <v>165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920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customFormat="false" ht="12.75" hidden="false" customHeight="false" outlineLevel="1" collapsed="false">
      <c r="A13" s="214" t="n">
        <v>5</v>
      </c>
      <c r="B13" s="215" t="s">
        <v>1821</v>
      </c>
      <c r="C13" s="216" t="s">
        <v>1908</v>
      </c>
      <c r="D13" s="217" t="s">
        <v>380</v>
      </c>
      <c r="E13" s="218" t="n">
        <v>352</v>
      </c>
      <c r="F13" s="219"/>
      <c r="G13" s="220" t="n">
        <f aca="false">ROUND(E13*F13,2)</f>
        <v>0</v>
      </c>
      <c r="H13" s="219"/>
      <c r="I13" s="220" t="n">
        <f aca="false">ROUND(E13*H13,2)</f>
        <v>0</v>
      </c>
      <c r="J13" s="219"/>
      <c r="K13" s="220" t="n">
        <f aca="false">ROUND(E13*J13,2)</f>
        <v>0</v>
      </c>
      <c r="L13" s="220" t="n">
        <v>21</v>
      </c>
      <c r="M13" s="220" t="n">
        <f aca="false">G13*(1+L13/100)</f>
        <v>0</v>
      </c>
      <c r="N13" s="220" t="n">
        <v>0</v>
      </c>
      <c r="O13" s="220" t="n">
        <f aca="false">ROUND(E13*N13,2)</f>
        <v>0</v>
      </c>
      <c r="P13" s="220" t="n">
        <v>0</v>
      </c>
      <c r="Q13" s="220" t="n">
        <f aca="false">ROUND(E13*P13,2)</f>
        <v>0</v>
      </c>
      <c r="R13" s="220"/>
      <c r="S13" s="220" t="s">
        <v>417</v>
      </c>
      <c r="T13" s="221" t="s">
        <v>418</v>
      </c>
      <c r="U13" s="204" t="n">
        <v>0</v>
      </c>
      <c r="V13" s="204" t="n">
        <f aca="false">ROUND(E13*U13,2)</f>
        <v>0</v>
      </c>
      <c r="W13" s="204"/>
      <c r="X13" s="204" t="s">
        <v>165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920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customFormat="false" ht="22.5" hidden="false" customHeight="false" outlineLevel="1" collapsed="false">
      <c r="A14" s="214" t="n">
        <v>6</v>
      </c>
      <c r="B14" s="215" t="s">
        <v>1909</v>
      </c>
      <c r="C14" s="216" t="s">
        <v>1910</v>
      </c>
      <c r="D14" s="217" t="s">
        <v>261</v>
      </c>
      <c r="E14" s="218" t="n">
        <v>0.5</v>
      </c>
      <c r="F14" s="219"/>
      <c r="G14" s="220" t="n">
        <f aca="false">ROUND(E14*F14,2)</f>
        <v>0</v>
      </c>
      <c r="H14" s="219"/>
      <c r="I14" s="220" t="n">
        <f aca="false">ROUND(E14*H14,2)</f>
        <v>0</v>
      </c>
      <c r="J14" s="219"/>
      <c r="K14" s="220" t="n">
        <f aca="false">ROUND(E14*J14,2)</f>
        <v>0</v>
      </c>
      <c r="L14" s="220" t="n">
        <v>21</v>
      </c>
      <c r="M14" s="220" t="n">
        <f aca="false">G14*(1+L14/100)</f>
        <v>0</v>
      </c>
      <c r="N14" s="220" t="n">
        <v>0</v>
      </c>
      <c r="O14" s="220" t="n">
        <f aca="false">ROUND(E14*N14,2)</f>
        <v>0</v>
      </c>
      <c r="P14" s="220" t="n">
        <v>0</v>
      </c>
      <c r="Q14" s="220" t="n">
        <f aca="false">ROUND(E14*P14,2)</f>
        <v>0</v>
      </c>
      <c r="R14" s="220"/>
      <c r="S14" s="220" t="s">
        <v>417</v>
      </c>
      <c r="T14" s="221" t="s">
        <v>418</v>
      </c>
      <c r="U14" s="204" t="n">
        <v>0</v>
      </c>
      <c r="V14" s="204" t="n">
        <f aca="false">ROUND(E14*U14,2)</f>
        <v>0</v>
      </c>
      <c r="W14" s="204"/>
      <c r="X14" s="204" t="s">
        <v>165</v>
      </c>
      <c r="Y14" s="205"/>
      <c r="Z14" s="205"/>
      <c r="AA14" s="205"/>
      <c r="AB14" s="205"/>
      <c r="AC14" s="205"/>
      <c r="AD14" s="205"/>
      <c r="AE14" s="205"/>
      <c r="AF14" s="205"/>
      <c r="AG14" s="205" t="s">
        <v>920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customFormat="false" ht="12.75" hidden="false" customHeight="false" outlineLevel="1" collapsed="false">
      <c r="A15" s="214" t="n">
        <v>7</v>
      </c>
      <c r="B15" s="215" t="s">
        <v>1825</v>
      </c>
      <c r="C15" s="216" t="s">
        <v>1911</v>
      </c>
      <c r="D15" s="217" t="s">
        <v>991</v>
      </c>
      <c r="E15" s="218" t="n">
        <v>1</v>
      </c>
      <c r="F15" s="219"/>
      <c r="G15" s="220" t="n">
        <f aca="false">ROUND(E15*F15,2)</f>
        <v>0</v>
      </c>
      <c r="H15" s="219"/>
      <c r="I15" s="220" t="n">
        <f aca="false">ROUND(E15*H15,2)</f>
        <v>0</v>
      </c>
      <c r="J15" s="219"/>
      <c r="K15" s="220" t="n">
        <f aca="false">ROUND(E15*J15,2)</f>
        <v>0</v>
      </c>
      <c r="L15" s="220" t="n">
        <v>21</v>
      </c>
      <c r="M15" s="220" t="n">
        <f aca="false">G15*(1+L15/100)</f>
        <v>0</v>
      </c>
      <c r="N15" s="220" t="n">
        <v>0</v>
      </c>
      <c r="O15" s="220" t="n">
        <f aca="false">ROUND(E15*N15,2)</f>
        <v>0</v>
      </c>
      <c r="P15" s="220" t="n">
        <v>0</v>
      </c>
      <c r="Q15" s="220" t="n">
        <f aca="false">ROUND(E15*P15,2)</f>
        <v>0</v>
      </c>
      <c r="R15" s="220"/>
      <c r="S15" s="220" t="s">
        <v>417</v>
      </c>
      <c r="T15" s="221" t="s">
        <v>418</v>
      </c>
      <c r="U15" s="204" t="n">
        <v>0</v>
      </c>
      <c r="V15" s="204" t="n">
        <f aca="false">ROUND(E15*U15,2)</f>
        <v>0</v>
      </c>
      <c r="W15" s="204"/>
      <c r="X15" s="204" t="s">
        <v>165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920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customFormat="false" ht="12.75" hidden="false" customHeight="false" outlineLevel="1" collapsed="false">
      <c r="A16" s="214" t="n">
        <v>8</v>
      </c>
      <c r="B16" s="215" t="s">
        <v>1912</v>
      </c>
      <c r="C16" s="216" t="s">
        <v>1913</v>
      </c>
      <c r="D16" s="217" t="s">
        <v>261</v>
      </c>
      <c r="E16" s="218" t="n">
        <v>0.689</v>
      </c>
      <c r="F16" s="219"/>
      <c r="G16" s="220" t="n">
        <f aca="false">ROUND(E16*F16,2)</f>
        <v>0</v>
      </c>
      <c r="H16" s="219"/>
      <c r="I16" s="220" t="n">
        <f aca="false">ROUND(E16*H16,2)</f>
        <v>0</v>
      </c>
      <c r="J16" s="219"/>
      <c r="K16" s="220" t="n">
        <f aca="false">ROUND(E16*J16,2)</f>
        <v>0</v>
      </c>
      <c r="L16" s="220" t="n">
        <v>21</v>
      </c>
      <c r="M16" s="220" t="n">
        <f aca="false">G16*(1+L16/100)</f>
        <v>0</v>
      </c>
      <c r="N16" s="220" t="n">
        <v>0</v>
      </c>
      <c r="O16" s="220" t="n">
        <f aca="false">ROUND(E16*N16,2)</f>
        <v>0</v>
      </c>
      <c r="P16" s="220" t="n">
        <v>0</v>
      </c>
      <c r="Q16" s="220" t="n">
        <f aca="false">ROUND(E16*P16,2)</f>
        <v>0</v>
      </c>
      <c r="R16" s="220" t="s">
        <v>1914</v>
      </c>
      <c r="S16" s="220" t="s">
        <v>213</v>
      </c>
      <c r="T16" s="221" t="s">
        <v>213</v>
      </c>
      <c r="U16" s="204" t="n">
        <v>3.246</v>
      </c>
      <c r="V16" s="204" t="n">
        <f aca="false">ROUND(E16*U16,2)</f>
        <v>2.24</v>
      </c>
      <c r="W16" s="204"/>
      <c r="X16" s="204" t="s">
        <v>165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920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customFormat="false" ht="12.75" hidden="false" customHeight="false" outlineLevel="0" collapsed="false">
      <c r="A17" s="188" t="s">
        <v>207</v>
      </c>
      <c r="B17" s="189" t="s">
        <v>117</v>
      </c>
      <c r="C17" s="190" t="s">
        <v>118</v>
      </c>
      <c r="D17" s="191"/>
      <c r="E17" s="192"/>
      <c r="F17" s="193"/>
      <c r="G17" s="193" t="n">
        <f aca="false">SUMIF(AG18:AG21,"&lt;&gt;NOR",G18:G21)</f>
        <v>0</v>
      </c>
      <c r="H17" s="193"/>
      <c r="I17" s="193" t="n">
        <f aca="false">SUM(I18:I21)</f>
        <v>0</v>
      </c>
      <c r="J17" s="193"/>
      <c r="K17" s="193" t="n">
        <f aca="false">SUM(K18:K21)</f>
        <v>0</v>
      </c>
      <c r="L17" s="193"/>
      <c r="M17" s="193" t="n">
        <f aca="false">SUM(M18:M21)</f>
        <v>0</v>
      </c>
      <c r="N17" s="193"/>
      <c r="O17" s="193" t="n">
        <f aca="false">SUM(O18:O21)</f>
        <v>0</v>
      </c>
      <c r="P17" s="193"/>
      <c r="Q17" s="193" t="n">
        <f aca="false">SUM(Q18:Q21)</f>
        <v>0</v>
      </c>
      <c r="R17" s="193"/>
      <c r="S17" s="193"/>
      <c r="T17" s="194"/>
      <c r="U17" s="195"/>
      <c r="V17" s="195" t="n">
        <f aca="false">SUM(V18:V21)</f>
        <v>0.32</v>
      </c>
      <c r="W17" s="195"/>
      <c r="X17" s="195"/>
      <c r="AG17" s="0" t="s">
        <v>208</v>
      </c>
    </row>
    <row r="18" customFormat="false" ht="12.75" hidden="false" customHeight="false" outlineLevel="1" collapsed="false">
      <c r="A18" s="214" t="n">
        <v>9</v>
      </c>
      <c r="B18" s="215" t="s">
        <v>1829</v>
      </c>
      <c r="C18" s="216" t="s">
        <v>1915</v>
      </c>
      <c r="D18" s="217" t="s">
        <v>343</v>
      </c>
      <c r="E18" s="218" t="n">
        <v>34</v>
      </c>
      <c r="F18" s="219"/>
      <c r="G18" s="220" t="n">
        <f aca="false">ROUND(E18*F18,2)</f>
        <v>0</v>
      </c>
      <c r="H18" s="219"/>
      <c r="I18" s="220" t="n">
        <f aca="false">ROUND(E18*H18,2)</f>
        <v>0</v>
      </c>
      <c r="J18" s="219"/>
      <c r="K18" s="220" t="n">
        <f aca="false">ROUND(E18*J18,2)</f>
        <v>0</v>
      </c>
      <c r="L18" s="220" t="n">
        <v>21</v>
      </c>
      <c r="M18" s="220" t="n">
        <f aca="false">G18*(1+L18/100)</f>
        <v>0</v>
      </c>
      <c r="N18" s="220" t="n">
        <v>0</v>
      </c>
      <c r="O18" s="220" t="n">
        <f aca="false">ROUND(E18*N18,2)</f>
        <v>0</v>
      </c>
      <c r="P18" s="220" t="n">
        <v>0</v>
      </c>
      <c r="Q18" s="220" t="n">
        <f aca="false">ROUND(E18*P18,2)</f>
        <v>0</v>
      </c>
      <c r="R18" s="220"/>
      <c r="S18" s="220" t="s">
        <v>417</v>
      </c>
      <c r="T18" s="221" t="s">
        <v>418</v>
      </c>
      <c r="U18" s="204" t="n">
        <v>0</v>
      </c>
      <c r="V18" s="204" t="n">
        <f aca="false">ROUND(E18*U18,2)</f>
        <v>0</v>
      </c>
      <c r="W18" s="204"/>
      <c r="X18" s="204" t="s">
        <v>165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920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customFormat="false" ht="12.75" hidden="false" customHeight="false" outlineLevel="1" collapsed="false">
      <c r="A19" s="214" t="n">
        <v>10</v>
      </c>
      <c r="B19" s="215" t="s">
        <v>1833</v>
      </c>
      <c r="C19" s="216" t="s">
        <v>1916</v>
      </c>
      <c r="D19" s="217" t="s">
        <v>343</v>
      </c>
      <c r="E19" s="218" t="n">
        <v>68</v>
      </c>
      <c r="F19" s="219"/>
      <c r="G19" s="220" t="n">
        <f aca="false">ROUND(E19*F19,2)</f>
        <v>0</v>
      </c>
      <c r="H19" s="219"/>
      <c r="I19" s="220" t="n">
        <f aca="false">ROUND(E19*H19,2)</f>
        <v>0</v>
      </c>
      <c r="J19" s="219"/>
      <c r="K19" s="220" t="n">
        <f aca="false">ROUND(E19*J19,2)</f>
        <v>0</v>
      </c>
      <c r="L19" s="220" t="n">
        <v>21</v>
      </c>
      <c r="M19" s="220" t="n">
        <f aca="false">G19*(1+L19/100)</f>
        <v>0</v>
      </c>
      <c r="N19" s="220" t="n">
        <v>0</v>
      </c>
      <c r="O19" s="220" t="n">
        <f aca="false">ROUND(E19*N19,2)</f>
        <v>0</v>
      </c>
      <c r="P19" s="220" t="n">
        <v>0</v>
      </c>
      <c r="Q19" s="220" t="n">
        <f aca="false">ROUND(E19*P19,2)</f>
        <v>0</v>
      </c>
      <c r="R19" s="220"/>
      <c r="S19" s="220" t="s">
        <v>417</v>
      </c>
      <c r="T19" s="221" t="s">
        <v>418</v>
      </c>
      <c r="U19" s="204" t="n">
        <v>0</v>
      </c>
      <c r="V19" s="204" t="n">
        <f aca="false">ROUND(E19*U19,2)</f>
        <v>0</v>
      </c>
      <c r="W19" s="204"/>
      <c r="X19" s="204" t="s">
        <v>165</v>
      </c>
      <c r="Y19" s="205"/>
      <c r="Z19" s="205"/>
      <c r="AA19" s="205"/>
      <c r="AB19" s="205"/>
      <c r="AC19" s="205"/>
      <c r="AD19" s="205"/>
      <c r="AE19" s="205"/>
      <c r="AF19" s="205"/>
      <c r="AG19" s="205" t="s">
        <v>920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customFormat="false" ht="12.75" hidden="false" customHeight="false" outlineLevel="1" collapsed="false">
      <c r="A20" s="214" t="n">
        <v>11</v>
      </c>
      <c r="B20" s="215" t="s">
        <v>1835</v>
      </c>
      <c r="C20" s="216" t="s">
        <v>1917</v>
      </c>
      <c r="D20" s="217" t="s">
        <v>343</v>
      </c>
      <c r="E20" s="218" t="n">
        <v>34</v>
      </c>
      <c r="F20" s="219"/>
      <c r="G20" s="220" t="n">
        <f aca="false">ROUND(E20*F20,2)</f>
        <v>0</v>
      </c>
      <c r="H20" s="219"/>
      <c r="I20" s="220" t="n">
        <f aca="false">ROUND(E20*H20,2)</f>
        <v>0</v>
      </c>
      <c r="J20" s="219"/>
      <c r="K20" s="220" t="n">
        <f aca="false">ROUND(E20*J20,2)</f>
        <v>0</v>
      </c>
      <c r="L20" s="220" t="n">
        <v>21</v>
      </c>
      <c r="M20" s="220" t="n">
        <f aca="false">G20*(1+L20/100)</f>
        <v>0</v>
      </c>
      <c r="N20" s="220" t="n">
        <v>0</v>
      </c>
      <c r="O20" s="220" t="n">
        <f aca="false">ROUND(E20*N20,2)</f>
        <v>0</v>
      </c>
      <c r="P20" s="220" t="n">
        <v>0</v>
      </c>
      <c r="Q20" s="220" t="n">
        <f aca="false">ROUND(E20*P20,2)</f>
        <v>0</v>
      </c>
      <c r="R20" s="220"/>
      <c r="S20" s="220" t="s">
        <v>417</v>
      </c>
      <c r="T20" s="221" t="s">
        <v>418</v>
      </c>
      <c r="U20" s="204" t="n">
        <v>0</v>
      </c>
      <c r="V20" s="204" t="n">
        <f aca="false">ROUND(E20*U20,2)</f>
        <v>0</v>
      </c>
      <c r="W20" s="204"/>
      <c r="X20" s="204" t="s">
        <v>165</v>
      </c>
      <c r="Y20" s="205"/>
      <c r="Z20" s="205"/>
      <c r="AA20" s="205"/>
      <c r="AB20" s="205"/>
      <c r="AC20" s="205"/>
      <c r="AD20" s="205"/>
      <c r="AE20" s="205"/>
      <c r="AF20" s="205"/>
      <c r="AG20" s="205" t="s">
        <v>920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customFormat="false" ht="12.75" hidden="false" customHeight="false" outlineLevel="1" collapsed="false">
      <c r="A21" s="214" t="n">
        <v>12</v>
      </c>
      <c r="B21" s="215" t="s">
        <v>1918</v>
      </c>
      <c r="C21" s="216" t="s">
        <v>1919</v>
      </c>
      <c r="D21" s="217" t="s">
        <v>261</v>
      </c>
      <c r="E21" s="218" t="n">
        <v>0.138</v>
      </c>
      <c r="F21" s="219"/>
      <c r="G21" s="220" t="n">
        <f aca="false">ROUND(E21*F21,2)</f>
        <v>0</v>
      </c>
      <c r="H21" s="219"/>
      <c r="I21" s="220" t="n">
        <f aca="false">ROUND(E21*H21,2)</f>
        <v>0</v>
      </c>
      <c r="J21" s="219"/>
      <c r="K21" s="220" t="n">
        <f aca="false">ROUND(E21*J21,2)</f>
        <v>0</v>
      </c>
      <c r="L21" s="220" t="n">
        <v>21</v>
      </c>
      <c r="M21" s="220" t="n">
        <f aca="false">G21*(1+L21/100)</f>
        <v>0</v>
      </c>
      <c r="N21" s="220" t="n">
        <v>0</v>
      </c>
      <c r="O21" s="220" t="n">
        <f aca="false">ROUND(E21*N21,2)</f>
        <v>0</v>
      </c>
      <c r="P21" s="220" t="n">
        <v>0</v>
      </c>
      <c r="Q21" s="220" t="n">
        <f aca="false">ROUND(E21*P21,2)</f>
        <v>0</v>
      </c>
      <c r="R21" s="220" t="s">
        <v>1914</v>
      </c>
      <c r="S21" s="220" t="s">
        <v>213</v>
      </c>
      <c r="T21" s="221" t="s">
        <v>213</v>
      </c>
      <c r="U21" s="204" t="n">
        <v>2.351</v>
      </c>
      <c r="V21" s="204" t="n">
        <f aca="false">ROUND(E21*U21,2)</f>
        <v>0.32</v>
      </c>
      <c r="W21" s="204"/>
      <c r="X21" s="204" t="s">
        <v>165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920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customFormat="false" ht="12.75" hidden="false" customHeight="false" outlineLevel="0" collapsed="false">
      <c r="A22" s="188" t="s">
        <v>207</v>
      </c>
      <c r="B22" s="189" t="s">
        <v>119</v>
      </c>
      <c r="C22" s="190" t="s">
        <v>120</v>
      </c>
      <c r="D22" s="191"/>
      <c r="E22" s="192"/>
      <c r="F22" s="193"/>
      <c r="G22" s="193" t="n">
        <f aca="false">SUMIF(AG23:AG33,"&lt;&gt;NOR",G23:G33)</f>
        <v>0</v>
      </c>
      <c r="H22" s="193"/>
      <c r="I22" s="193" t="n">
        <f aca="false">SUM(I23:I33)</f>
        <v>0</v>
      </c>
      <c r="J22" s="193"/>
      <c r="K22" s="193" t="n">
        <f aca="false">SUM(K23:K33)</f>
        <v>0</v>
      </c>
      <c r="L22" s="193"/>
      <c r="M22" s="193" t="n">
        <f aca="false">SUM(M23:M33)</f>
        <v>0</v>
      </c>
      <c r="N22" s="193"/>
      <c r="O22" s="193" t="n">
        <f aca="false">SUM(O23:O33)</f>
        <v>0</v>
      </c>
      <c r="P22" s="193"/>
      <c r="Q22" s="193" t="n">
        <f aca="false">SUM(Q23:Q33)</f>
        <v>0</v>
      </c>
      <c r="R22" s="193"/>
      <c r="S22" s="193"/>
      <c r="T22" s="194"/>
      <c r="U22" s="195"/>
      <c r="V22" s="195" t="n">
        <f aca="false">SUM(V23:V33)</f>
        <v>6.63</v>
      </c>
      <c r="W22" s="195"/>
      <c r="X22" s="195"/>
      <c r="AG22" s="0" t="s">
        <v>208</v>
      </c>
    </row>
    <row r="23" customFormat="false" ht="12.75" hidden="false" customHeight="false" outlineLevel="1" collapsed="false">
      <c r="A23" s="214" t="n">
        <v>13</v>
      </c>
      <c r="B23" s="215" t="s">
        <v>1837</v>
      </c>
      <c r="C23" s="216" t="s">
        <v>1920</v>
      </c>
      <c r="D23" s="217" t="s">
        <v>343</v>
      </c>
      <c r="E23" s="218" t="n">
        <v>7</v>
      </c>
      <c r="F23" s="219"/>
      <c r="G23" s="220" t="n">
        <f aca="false">ROUND(E23*F23,2)</f>
        <v>0</v>
      </c>
      <c r="H23" s="219"/>
      <c r="I23" s="220" t="n">
        <f aca="false">ROUND(E23*H23,2)</f>
        <v>0</v>
      </c>
      <c r="J23" s="219"/>
      <c r="K23" s="220" t="n">
        <f aca="false">ROUND(E23*J23,2)</f>
        <v>0</v>
      </c>
      <c r="L23" s="220" t="n">
        <v>21</v>
      </c>
      <c r="M23" s="220" t="n">
        <f aca="false">G23*(1+L23/100)</f>
        <v>0</v>
      </c>
      <c r="N23" s="220" t="n">
        <v>0</v>
      </c>
      <c r="O23" s="220" t="n">
        <f aca="false">ROUND(E23*N23,2)</f>
        <v>0</v>
      </c>
      <c r="P23" s="220" t="n">
        <v>0</v>
      </c>
      <c r="Q23" s="220" t="n">
        <f aca="false">ROUND(E23*P23,2)</f>
        <v>0</v>
      </c>
      <c r="R23" s="220"/>
      <c r="S23" s="220" t="s">
        <v>417</v>
      </c>
      <c r="T23" s="221" t="s">
        <v>418</v>
      </c>
      <c r="U23" s="204" t="n">
        <v>0</v>
      </c>
      <c r="V23" s="204" t="n">
        <f aca="false">ROUND(E23*U23,2)</f>
        <v>0</v>
      </c>
      <c r="W23" s="204"/>
      <c r="X23" s="204" t="s">
        <v>165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920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customFormat="false" ht="12.75" hidden="false" customHeight="false" outlineLevel="1" collapsed="false">
      <c r="A24" s="214" t="n">
        <v>14</v>
      </c>
      <c r="B24" s="215" t="s">
        <v>1839</v>
      </c>
      <c r="C24" s="216" t="s">
        <v>1921</v>
      </c>
      <c r="D24" s="217" t="s">
        <v>343</v>
      </c>
      <c r="E24" s="218" t="n">
        <v>5</v>
      </c>
      <c r="F24" s="219"/>
      <c r="G24" s="220" t="n">
        <f aca="false">ROUND(E24*F24,2)</f>
        <v>0</v>
      </c>
      <c r="H24" s="219"/>
      <c r="I24" s="220" t="n">
        <f aca="false">ROUND(E24*H24,2)</f>
        <v>0</v>
      </c>
      <c r="J24" s="219"/>
      <c r="K24" s="220" t="n">
        <f aca="false">ROUND(E24*J24,2)</f>
        <v>0</v>
      </c>
      <c r="L24" s="220" t="n">
        <v>21</v>
      </c>
      <c r="M24" s="220" t="n">
        <f aca="false">G24*(1+L24/100)</f>
        <v>0</v>
      </c>
      <c r="N24" s="220" t="n">
        <v>0</v>
      </c>
      <c r="O24" s="220" t="n">
        <f aca="false">ROUND(E24*N24,2)</f>
        <v>0</v>
      </c>
      <c r="P24" s="220" t="n">
        <v>0</v>
      </c>
      <c r="Q24" s="220" t="n">
        <f aca="false">ROUND(E24*P24,2)</f>
        <v>0</v>
      </c>
      <c r="R24" s="220"/>
      <c r="S24" s="220" t="s">
        <v>417</v>
      </c>
      <c r="T24" s="221" t="s">
        <v>418</v>
      </c>
      <c r="U24" s="204" t="n">
        <v>0</v>
      </c>
      <c r="V24" s="204" t="n">
        <f aca="false">ROUND(E24*U24,2)</f>
        <v>0</v>
      </c>
      <c r="W24" s="204"/>
      <c r="X24" s="204" t="s">
        <v>165</v>
      </c>
      <c r="Y24" s="205"/>
      <c r="Z24" s="205"/>
      <c r="AA24" s="205"/>
      <c r="AB24" s="205"/>
      <c r="AC24" s="205"/>
      <c r="AD24" s="205"/>
      <c r="AE24" s="205"/>
      <c r="AF24" s="205"/>
      <c r="AG24" s="205" t="s">
        <v>920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customFormat="false" ht="12.75" hidden="false" customHeight="false" outlineLevel="1" collapsed="false">
      <c r="A25" s="214" t="n">
        <v>15</v>
      </c>
      <c r="B25" s="215" t="s">
        <v>1841</v>
      </c>
      <c r="C25" s="216" t="s">
        <v>1922</v>
      </c>
      <c r="D25" s="217" t="s">
        <v>343</v>
      </c>
      <c r="E25" s="218" t="n">
        <v>10</v>
      </c>
      <c r="F25" s="219"/>
      <c r="G25" s="220" t="n">
        <f aca="false">ROUND(E25*F25,2)</f>
        <v>0</v>
      </c>
      <c r="H25" s="219"/>
      <c r="I25" s="220" t="n">
        <f aca="false">ROUND(E25*H25,2)</f>
        <v>0</v>
      </c>
      <c r="J25" s="219"/>
      <c r="K25" s="220" t="n">
        <f aca="false">ROUND(E25*J25,2)</f>
        <v>0</v>
      </c>
      <c r="L25" s="220" t="n">
        <v>21</v>
      </c>
      <c r="M25" s="220" t="n">
        <f aca="false">G25*(1+L25/100)</f>
        <v>0</v>
      </c>
      <c r="N25" s="220" t="n">
        <v>0</v>
      </c>
      <c r="O25" s="220" t="n">
        <f aca="false">ROUND(E25*N25,2)</f>
        <v>0</v>
      </c>
      <c r="P25" s="220" t="n">
        <v>0</v>
      </c>
      <c r="Q25" s="220" t="n">
        <f aca="false">ROUND(E25*P25,2)</f>
        <v>0</v>
      </c>
      <c r="R25" s="220"/>
      <c r="S25" s="220" t="s">
        <v>417</v>
      </c>
      <c r="T25" s="221" t="s">
        <v>418</v>
      </c>
      <c r="U25" s="204" t="n">
        <v>0</v>
      </c>
      <c r="V25" s="204" t="n">
        <f aca="false">ROUND(E25*U25,2)</f>
        <v>0</v>
      </c>
      <c r="W25" s="204"/>
      <c r="X25" s="204" t="s">
        <v>165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920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customFormat="false" ht="12.75" hidden="false" customHeight="false" outlineLevel="1" collapsed="false">
      <c r="A26" s="214" t="n">
        <v>16</v>
      </c>
      <c r="B26" s="215" t="s">
        <v>1843</v>
      </c>
      <c r="C26" s="216" t="s">
        <v>1923</v>
      </c>
      <c r="D26" s="217" t="s">
        <v>343</v>
      </c>
      <c r="E26" s="218" t="n">
        <v>1</v>
      </c>
      <c r="F26" s="219"/>
      <c r="G26" s="220" t="n">
        <f aca="false">ROUND(E26*F26,2)</f>
        <v>0</v>
      </c>
      <c r="H26" s="219"/>
      <c r="I26" s="220" t="n">
        <f aca="false">ROUND(E26*H26,2)</f>
        <v>0</v>
      </c>
      <c r="J26" s="219"/>
      <c r="K26" s="220" t="n">
        <f aca="false">ROUND(E26*J26,2)</f>
        <v>0</v>
      </c>
      <c r="L26" s="220" t="n">
        <v>21</v>
      </c>
      <c r="M26" s="220" t="n">
        <f aca="false">G26*(1+L26/100)</f>
        <v>0</v>
      </c>
      <c r="N26" s="220" t="n">
        <v>0</v>
      </c>
      <c r="O26" s="220" t="n">
        <f aca="false">ROUND(E26*N26,2)</f>
        <v>0</v>
      </c>
      <c r="P26" s="220" t="n">
        <v>0</v>
      </c>
      <c r="Q26" s="220" t="n">
        <f aca="false">ROUND(E26*P26,2)</f>
        <v>0</v>
      </c>
      <c r="R26" s="220"/>
      <c r="S26" s="220" t="s">
        <v>417</v>
      </c>
      <c r="T26" s="221" t="s">
        <v>418</v>
      </c>
      <c r="U26" s="204" t="n">
        <v>0</v>
      </c>
      <c r="V26" s="204" t="n">
        <f aca="false">ROUND(E26*U26,2)</f>
        <v>0</v>
      </c>
      <c r="W26" s="204"/>
      <c r="X26" s="204" t="s">
        <v>165</v>
      </c>
      <c r="Y26" s="205"/>
      <c r="Z26" s="205"/>
      <c r="AA26" s="205"/>
      <c r="AB26" s="205"/>
      <c r="AC26" s="205"/>
      <c r="AD26" s="205"/>
      <c r="AE26" s="205"/>
      <c r="AF26" s="205"/>
      <c r="AG26" s="205" t="s">
        <v>920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customFormat="false" ht="12.75" hidden="false" customHeight="false" outlineLevel="1" collapsed="false">
      <c r="A27" s="214" t="n">
        <v>17</v>
      </c>
      <c r="B27" s="215" t="s">
        <v>1845</v>
      </c>
      <c r="C27" s="216" t="s">
        <v>1924</v>
      </c>
      <c r="D27" s="217" t="s">
        <v>343</v>
      </c>
      <c r="E27" s="218" t="n">
        <v>1</v>
      </c>
      <c r="F27" s="219"/>
      <c r="G27" s="220" t="n">
        <f aca="false">ROUND(E27*F27,2)</f>
        <v>0</v>
      </c>
      <c r="H27" s="219"/>
      <c r="I27" s="220" t="n">
        <f aca="false">ROUND(E27*H27,2)</f>
        <v>0</v>
      </c>
      <c r="J27" s="219"/>
      <c r="K27" s="220" t="n">
        <f aca="false">ROUND(E27*J27,2)</f>
        <v>0</v>
      </c>
      <c r="L27" s="220" t="n">
        <v>21</v>
      </c>
      <c r="M27" s="220" t="n">
        <f aca="false">G27*(1+L27/100)</f>
        <v>0</v>
      </c>
      <c r="N27" s="220" t="n">
        <v>0</v>
      </c>
      <c r="O27" s="220" t="n">
        <f aca="false">ROUND(E27*N27,2)</f>
        <v>0</v>
      </c>
      <c r="P27" s="220" t="n">
        <v>0</v>
      </c>
      <c r="Q27" s="220" t="n">
        <f aca="false">ROUND(E27*P27,2)</f>
        <v>0</v>
      </c>
      <c r="R27" s="220"/>
      <c r="S27" s="220" t="s">
        <v>417</v>
      </c>
      <c r="T27" s="221" t="s">
        <v>418</v>
      </c>
      <c r="U27" s="204" t="n">
        <v>0</v>
      </c>
      <c r="V27" s="204" t="n">
        <f aca="false">ROUND(E27*U27,2)</f>
        <v>0</v>
      </c>
      <c r="W27" s="204"/>
      <c r="X27" s="204" t="s">
        <v>165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920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customFormat="false" ht="12.75" hidden="false" customHeight="false" outlineLevel="1" collapsed="false">
      <c r="A28" s="214" t="n">
        <v>18</v>
      </c>
      <c r="B28" s="215" t="s">
        <v>1847</v>
      </c>
      <c r="C28" s="216" t="s">
        <v>1925</v>
      </c>
      <c r="D28" s="217" t="s">
        <v>343</v>
      </c>
      <c r="E28" s="218" t="n">
        <v>5</v>
      </c>
      <c r="F28" s="219"/>
      <c r="G28" s="220" t="n">
        <f aca="false">ROUND(E28*F28,2)</f>
        <v>0</v>
      </c>
      <c r="H28" s="219"/>
      <c r="I28" s="220" t="n">
        <f aca="false">ROUND(E28*H28,2)</f>
        <v>0</v>
      </c>
      <c r="J28" s="219"/>
      <c r="K28" s="220" t="n">
        <f aca="false">ROUND(E28*J28,2)</f>
        <v>0</v>
      </c>
      <c r="L28" s="220" t="n">
        <v>21</v>
      </c>
      <c r="M28" s="220" t="n">
        <f aca="false">G28*(1+L28/100)</f>
        <v>0</v>
      </c>
      <c r="N28" s="220" t="n">
        <v>0</v>
      </c>
      <c r="O28" s="220" t="n">
        <f aca="false">ROUND(E28*N28,2)</f>
        <v>0</v>
      </c>
      <c r="P28" s="220" t="n">
        <v>0</v>
      </c>
      <c r="Q28" s="220" t="n">
        <f aca="false">ROUND(E28*P28,2)</f>
        <v>0</v>
      </c>
      <c r="R28" s="220"/>
      <c r="S28" s="220" t="s">
        <v>417</v>
      </c>
      <c r="T28" s="221" t="s">
        <v>418</v>
      </c>
      <c r="U28" s="204" t="n">
        <v>0</v>
      </c>
      <c r="V28" s="204" t="n">
        <f aca="false">ROUND(E28*U28,2)</f>
        <v>0</v>
      </c>
      <c r="W28" s="204"/>
      <c r="X28" s="204" t="s">
        <v>165</v>
      </c>
      <c r="Y28" s="205"/>
      <c r="Z28" s="205"/>
      <c r="AA28" s="205"/>
      <c r="AB28" s="205"/>
      <c r="AC28" s="205"/>
      <c r="AD28" s="205"/>
      <c r="AE28" s="205"/>
      <c r="AF28" s="205"/>
      <c r="AG28" s="205" t="s">
        <v>920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customFormat="false" ht="12.75" hidden="false" customHeight="false" outlineLevel="1" collapsed="false">
      <c r="A29" s="214" t="n">
        <v>19</v>
      </c>
      <c r="B29" s="215" t="s">
        <v>1849</v>
      </c>
      <c r="C29" s="216" t="s">
        <v>1926</v>
      </c>
      <c r="D29" s="217" t="s">
        <v>343</v>
      </c>
      <c r="E29" s="218" t="n">
        <v>3</v>
      </c>
      <c r="F29" s="219"/>
      <c r="G29" s="220" t="n">
        <f aca="false">ROUND(E29*F29,2)</f>
        <v>0</v>
      </c>
      <c r="H29" s="219"/>
      <c r="I29" s="220" t="n">
        <f aca="false">ROUND(E29*H29,2)</f>
        <v>0</v>
      </c>
      <c r="J29" s="219"/>
      <c r="K29" s="220" t="n">
        <f aca="false">ROUND(E29*J29,2)</f>
        <v>0</v>
      </c>
      <c r="L29" s="220" t="n">
        <v>21</v>
      </c>
      <c r="M29" s="220" t="n">
        <f aca="false">G29*(1+L29/100)</f>
        <v>0</v>
      </c>
      <c r="N29" s="220" t="n">
        <v>0</v>
      </c>
      <c r="O29" s="220" t="n">
        <f aca="false">ROUND(E29*N29,2)</f>
        <v>0</v>
      </c>
      <c r="P29" s="220" t="n">
        <v>0</v>
      </c>
      <c r="Q29" s="220" t="n">
        <f aca="false">ROUND(E29*P29,2)</f>
        <v>0</v>
      </c>
      <c r="R29" s="220"/>
      <c r="S29" s="220" t="s">
        <v>417</v>
      </c>
      <c r="T29" s="221" t="s">
        <v>418</v>
      </c>
      <c r="U29" s="204" t="n">
        <v>0</v>
      </c>
      <c r="V29" s="204" t="n">
        <f aca="false">ROUND(E29*U29,2)</f>
        <v>0</v>
      </c>
      <c r="W29" s="204"/>
      <c r="X29" s="204" t="s">
        <v>165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920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customFormat="false" ht="12.75" hidden="false" customHeight="false" outlineLevel="1" collapsed="false">
      <c r="A30" s="214" t="n">
        <v>20</v>
      </c>
      <c r="B30" s="215" t="s">
        <v>1851</v>
      </c>
      <c r="C30" s="216" t="s">
        <v>1927</v>
      </c>
      <c r="D30" s="217" t="s">
        <v>343</v>
      </c>
      <c r="E30" s="218" t="n">
        <v>1</v>
      </c>
      <c r="F30" s="219"/>
      <c r="G30" s="220" t="n">
        <f aca="false">ROUND(E30*F30,2)</f>
        <v>0</v>
      </c>
      <c r="H30" s="219"/>
      <c r="I30" s="220" t="n">
        <f aca="false">ROUND(E30*H30,2)</f>
        <v>0</v>
      </c>
      <c r="J30" s="219"/>
      <c r="K30" s="220" t="n">
        <f aca="false">ROUND(E30*J30,2)</f>
        <v>0</v>
      </c>
      <c r="L30" s="220" t="n">
        <v>21</v>
      </c>
      <c r="M30" s="220" t="n">
        <f aca="false">G30*(1+L30/100)</f>
        <v>0</v>
      </c>
      <c r="N30" s="220" t="n">
        <v>0</v>
      </c>
      <c r="O30" s="220" t="n">
        <f aca="false">ROUND(E30*N30,2)</f>
        <v>0</v>
      </c>
      <c r="P30" s="220" t="n">
        <v>0</v>
      </c>
      <c r="Q30" s="220" t="n">
        <f aca="false">ROUND(E30*P30,2)</f>
        <v>0</v>
      </c>
      <c r="R30" s="220"/>
      <c r="S30" s="220" t="s">
        <v>417</v>
      </c>
      <c r="T30" s="221" t="s">
        <v>418</v>
      </c>
      <c r="U30" s="204" t="n">
        <v>0</v>
      </c>
      <c r="V30" s="204" t="n">
        <f aca="false">ROUND(E30*U30,2)</f>
        <v>0</v>
      </c>
      <c r="W30" s="204"/>
      <c r="X30" s="204" t="s">
        <v>165</v>
      </c>
      <c r="Y30" s="205"/>
      <c r="Z30" s="205"/>
      <c r="AA30" s="205"/>
      <c r="AB30" s="205"/>
      <c r="AC30" s="205"/>
      <c r="AD30" s="205"/>
      <c r="AE30" s="205"/>
      <c r="AF30" s="205"/>
      <c r="AG30" s="205" t="s">
        <v>920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customFormat="false" ht="12.75" hidden="false" customHeight="false" outlineLevel="1" collapsed="false">
      <c r="A31" s="214" t="n">
        <v>21</v>
      </c>
      <c r="B31" s="215" t="s">
        <v>1928</v>
      </c>
      <c r="C31" s="216" t="s">
        <v>1929</v>
      </c>
      <c r="D31" s="217" t="s">
        <v>343</v>
      </c>
      <c r="E31" s="218" t="n">
        <v>1</v>
      </c>
      <c r="F31" s="219"/>
      <c r="G31" s="220" t="n">
        <f aca="false">ROUND(E31*F31,2)</f>
        <v>0</v>
      </c>
      <c r="H31" s="219"/>
      <c r="I31" s="220" t="n">
        <f aca="false">ROUND(E31*H31,2)</f>
        <v>0</v>
      </c>
      <c r="J31" s="219"/>
      <c r="K31" s="220" t="n">
        <f aca="false">ROUND(E31*J31,2)</f>
        <v>0</v>
      </c>
      <c r="L31" s="220" t="n">
        <v>21</v>
      </c>
      <c r="M31" s="220" t="n">
        <f aca="false">G31*(1+L31/100)</f>
        <v>0</v>
      </c>
      <c r="N31" s="220" t="n">
        <v>0</v>
      </c>
      <c r="O31" s="220" t="n">
        <f aca="false">ROUND(E31*N31,2)</f>
        <v>0</v>
      </c>
      <c r="P31" s="220" t="n">
        <v>0</v>
      </c>
      <c r="Q31" s="220" t="n">
        <f aca="false">ROUND(E31*P31,2)</f>
        <v>0</v>
      </c>
      <c r="R31" s="220"/>
      <c r="S31" s="220" t="s">
        <v>417</v>
      </c>
      <c r="T31" s="221" t="s">
        <v>418</v>
      </c>
      <c r="U31" s="204" t="n">
        <v>0</v>
      </c>
      <c r="V31" s="204" t="n">
        <f aca="false">ROUND(E31*U31,2)</f>
        <v>0</v>
      </c>
      <c r="W31" s="204"/>
      <c r="X31" s="204" t="s">
        <v>165</v>
      </c>
      <c r="Y31" s="205"/>
      <c r="Z31" s="205"/>
      <c r="AA31" s="205"/>
      <c r="AB31" s="205"/>
      <c r="AC31" s="205"/>
      <c r="AD31" s="205"/>
      <c r="AE31" s="205"/>
      <c r="AF31" s="205"/>
      <c r="AG31" s="205" t="s">
        <v>920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customFormat="false" ht="12.75" hidden="false" customHeight="false" outlineLevel="1" collapsed="false">
      <c r="A32" s="214" t="n">
        <v>22</v>
      </c>
      <c r="B32" s="215" t="s">
        <v>1930</v>
      </c>
      <c r="C32" s="216" t="s">
        <v>1931</v>
      </c>
      <c r="D32" s="217" t="s">
        <v>343</v>
      </c>
      <c r="E32" s="218" t="n">
        <v>34</v>
      </c>
      <c r="F32" s="219"/>
      <c r="G32" s="220" t="n">
        <f aca="false">ROUND(E32*F32,2)</f>
        <v>0</v>
      </c>
      <c r="H32" s="219"/>
      <c r="I32" s="220" t="n">
        <f aca="false">ROUND(E32*H32,2)</f>
        <v>0</v>
      </c>
      <c r="J32" s="219"/>
      <c r="K32" s="220" t="n">
        <f aca="false">ROUND(E32*J32,2)</f>
        <v>0</v>
      </c>
      <c r="L32" s="220" t="n">
        <v>21</v>
      </c>
      <c r="M32" s="220" t="n">
        <f aca="false">G32*(1+L32/100)</f>
        <v>0</v>
      </c>
      <c r="N32" s="220" t="n">
        <v>0</v>
      </c>
      <c r="O32" s="220" t="n">
        <f aca="false">ROUND(E32*N32,2)</f>
        <v>0</v>
      </c>
      <c r="P32" s="220" t="n">
        <v>0</v>
      </c>
      <c r="Q32" s="220" t="n">
        <f aca="false">ROUND(E32*P32,2)</f>
        <v>0</v>
      </c>
      <c r="R32" s="220"/>
      <c r="S32" s="220" t="s">
        <v>417</v>
      </c>
      <c r="T32" s="221" t="s">
        <v>418</v>
      </c>
      <c r="U32" s="204" t="n">
        <v>0</v>
      </c>
      <c r="V32" s="204" t="n">
        <f aca="false">ROUND(E32*U32,2)</f>
        <v>0</v>
      </c>
      <c r="W32" s="204"/>
      <c r="X32" s="204" t="s">
        <v>165</v>
      </c>
      <c r="Y32" s="205"/>
      <c r="Z32" s="205"/>
      <c r="AA32" s="205"/>
      <c r="AB32" s="205"/>
      <c r="AC32" s="205"/>
      <c r="AD32" s="205"/>
      <c r="AE32" s="205"/>
      <c r="AF32" s="205"/>
      <c r="AG32" s="205" t="s">
        <v>920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customFormat="false" ht="12.75" hidden="false" customHeight="false" outlineLevel="1" collapsed="false">
      <c r="A33" s="196" t="n">
        <v>23</v>
      </c>
      <c r="B33" s="197" t="s">
        <v>1932</v>
      </c>
      <c r="C33" s="198" t="s">
        <v>1933</v>
      </c>
      <c r="D33" s="199" t="s">
        <v>261</v>
      </c>
      <c r="E33" s="200" t="n">
        <v>2.439</v>
      </c>
      <c r="F33" s="201"/>
      <c r="G33" s="202" t="n">
        <f aca="false">ROUND(E33*F33,2)</f>
        <v>0</v>
      </c>
      <c r="H33" s="201"/>
      <c r="I33" s="202" t="n">
        <f aca="false">ROUND(E33*H33,2)</f>
        <v>0</v>
      </c>
      <c r="J33" s="201"/>
      <c r="K33" s="202" t="n">
        <f aca="false">ROUND(E33*J33,2)</f>
        <v>0</v>
      </c>
      <c r="L33" s="202" t="n">
        <v>21</v>
      </c>
      <c r="M33" s="202" t="n">
        <f aca="false">G33*(1+L33/100)</f>
        <v>0</v>
      </c>
      <c r="N33" s="202" t="n">
        <v>0</v>
      </c>
      <c r="O33" s="202" t="n">
        <f aca="false">ROUND(E33*N33,2)</f>
        <v>0</v>
      </c>
      <c r="P33" s="202" t="n">
        <v>0</v>
      </c>
      <c r="Q33" s="202" t="n">
        <f aca="false">ROUND(E33*P33,2)</f>
        <v>0</v>
      </c>
      <c r="R33" s="202" t="s">
        <v>1914</v>
      </c>
      <c r="S33" s="202" t="s">
        <v>213</v>
      </c>
      <c r="T33" s="203" t="s">
        <v>213</v>
      </c>
      <c r="U33" s="204" t="n">
        <v>2.72</v>
      </c>
      <c r="V33" s="204" t="n">
        <f aca="false">ROUND(E33*U33,2)</f>
        <v>6.63</v>
      </c>
      <c r="W33" s="204"/>
      <c r="X33" s="204" t="s">
        <v>165</v>
      </c>
      <c r="Y33" s="205"/>
      <c r="Z33" s="205"/>
      <c r="AA33" s="205"/>
      <c r="AB33" s="205"/>
      <c r="AC33" s="205"/>
      <c r="AD33" s="205"/>
      <c r="AE33" s="205"/>
      <c r="AF33" s="205"/>
      <c r="AG33" s="205" t="s">
        <v>920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customFormat="false" ht="12.75" hidden="false" customHeight="false" outlineLevel="0" collapsed="false">
      <c r="A34" s="166"/>
      <c r="B34" s="172"/>
      <c r="C34" s="224"/>
      <c r="D34" s="174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AE34" s="0" t="n">
        <v>15</v>
      </c>
      <c r="AF34" s="0" t="n">
        <v>21</v>
      </c>
      <c r="AG34" s="0" t="s">
        <v>194</v>
      </c>
    </row>
    <row r="35" customFormat="false" ht="12.75" hidden="false" customHeight="false" outlineLevel="0" collapsed="false">
      <c r="A35" s="225"/>
      <c r="B35" s="226" t="s">
        <v>14</v>
      </c>
      <c r="C35" s="227"/>
      <c r="D35" s="228"/>
      <c r="E35" s="229"/>
      <c r="F35" s="229"/>
      <c r="G35" s="230" t="n">
        <f aca="false">G8+G17+G22</f>
        <v>0</v>
      </c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AE35" s="0" t="n">
        <f aca="false">SUMIF(L7:L33,AE34,G7:G33)</f>
        <v>0</v>
      </c>
      <c r="AF35" s="0" t="n">
        <f aca="false">SUMIF(L7:L33,AF34,G7:G33)</f>
        <v>0</v>
      </c>
      <c r="AG35" s="0" t="s">
        <v>1273</v>
      </c>
    </row>
    <row r="36" customFormat="false" ht="12.75" hidden="false" customHeight="false" outlineLevel="0" collapsed="false">
      <c r="C36" s="231"/>
      <c r="D36" s="110"/>
      <c r="AG36" s="0" t="s">
        <v>1274</v>
      </c>
    </row>
    <row r="37" customFormat="false" ht="12.75" hidden="false" customHeight="false" outlineLevel="0" collapsed="false">
      <c r="D37" s="110"/>
    </row>
    <row r="38" customFormat="false" ht="12.75" hidden="false" customHeight="false" outlineLevel="0" collapsed="false">
      <c r="D38" s="110"/>
    </row>
    <row r="39" customFormat="false" ht="12.75" hidden="false" customHeight="false" outlineLevel="0" collapsed="false">
      <c r="D39" s="110"/>
    </row>
    <row r="40" customFormat="false" ht="12.75" hidden="false" customHeight="false" outlineLevel="0" collapsed="false">
      <c r="D40" s="110"/>
    </row>
    <row r="41" customFormat="false" ht="12.75" hidden="false" customHeight="false" outlineLevel="0" collapsed="false">
      <c r="D41" s="110"/>
    </row>
    <row r="42" customFormat="false" ht="12.75" hidden="false" customHeight="false" outlineLevel="0" collapsed="false">
      <c r="D42" s="110"/>
    </row>
    <row r="43" customFormat="false" ht="12.75" hidden="false" customHeight="false" outlineLevel="0" collapsed="false">
      <c r="D43" s="110"/>
    </row>
    <row r="44" customFormat="false" ht="12.75" hidden="false" customHeight="false" outlineLevel="0" collapsed="false">
      <c r="D44" s="110"/>
    </row>
    <row r="45" customFormat="false" ht="12.75" hidden="false" customHeight="false" outlineLevel="0" collapsed="false">
      <c r="D45" s="110"/>
    </row>
    <row r="46" customFormat="false" ht="12.75" hidden="false" customHeight="false" outlineLevel="0" collapsed="false">
      <c r="D46" s="110"/>
    </row>
    <row r="47" customFormat="false" ht="12.75" hidden="false" customHeight="false" outlineLevel="0" collapsed="false">
      <c r="D47" s="110"/>
    </row>
    <row r="48" customFormat="false" ht="12.75" hidden="false" customHeight="false" outlineLevel="0" collapsed="false">
      <c r="D48" s="110"/>
    </row>
    <row r="49" customFormat="false" ht="12.75" hidden="false" customHeight="false" outlineLevel="0" collapsed="false">
      <c r="D49" s="110"/>
    </row>
    <row r="50" customFormat="false" ht="12.75" hidden="false" customHeight="false" outlineLevel="0" collapsed="false">
      <c r="D50" s="110"/>
    </row>
    <row r="51" customFormat="false" ht="12.75" hidden="false" customHeight="false" outlineLevel="0" collapsed="false">
      <c r="D51" s="110"/>
    </row>
    <row r="52" customFormat="false" ht="12.75" hidden="false" customHeight="false" outlineLevel="0" collapsed="false">
      <c r="D52" s="110"/>
    </row>
    <row r="53" customFormat="false" ht="12.75" hidden="false" customHeight="false" outlineLevel="0" collapsed="false">
      <c r="D53" s="110"/>
    </row>
    <row r="54" customFormat="false" ht="12.75" hidden="false" customHeight="false" outlineLevel="0" collapsed="false">
      <c r="D54" s="110"/>
    </row>
    <row r="55" customFormat="false" ht="12.75" hidden="false" customHeight="false" outlineLevel="0" collapsed="false">
      <c r="D55" s="110"/>
    </row>
    <row r="56" customFormat="false" ht="12.75" hidden="false" customHeight="false" outlineLevel="0" collapsed="false">
      <c r="D56" s="110"/>
    </row>
    <row r="57" customFormat="false" ht="12.75" hidden="false" customHeight="false" outlineLevel="0" collapsed="false">
      <c r="D57" s="110"/>
    </row>
    <row r="58" customFormat="false" ht="12.75" hidden="false" customHeight="false" outlineLevel="0" collapsed="false">
      <c r="D58" s="110"/>
    </row>
    <row r="59" customFormat="false" ht="12.75" hidden="false" customHeight="false" outlineLevel="0" collapsed="false">
      <c r="D59" s="110"/>
    </row>
    <row r="60" customFormat="false" ht="12.75" hidden="false" customHeight="false" outlineLevel="0" collapsed="false">
      <c r="D60" s="110"/>
    </row>
    <row r="61" customFormat="false" ht="12.75" hidden="false" customHeight="false" outlineLevel="0" collapsed="false">
      <c r="D61" s="110"/>
    </row>
    <row r="62" customFormat="false" ht="12.75" hidden="false" customHeight="false" outlineLevel="0" collapsed="false">
      <c r="D62" s="110"/>
    </row>
    <row r="63" customFormat="false" ht="12.75" hidden="false" customHeight="false" outlineLevel="0" collapsed="false">
      <c r="D63" s="110"/>
    </row>
    <row r="64" customFormat="false" ht="12.75" hidden="false" customHeight="false" outlineLevel="0" collapsed="false">
      <c r="D64" s="110"/>
    </row>
    <row r="65" customFormat="false" ht="12.75" hidden="false" customHeight="false" outlineLevel="0" collapsed="false">
      <c r="D65" s="110"/>
    </row>
    <row r="66" customFormat="false" ht="12.75" hidden="false" customHeight="false" outlineLevel="0" collapsed="false">
      <c r="D66" s="110"/>
    </row>
    <row r="67" customFormat="false" ht="12.75" hidden="false" customHeight="false" outlineLevel="0" collapsed="false">
      <c r="D67" s="110"/>
    </row>
    <row r="68" customFormat="false" ht="12.75" hidden="false" customHeight="false" outlineLevel="0" collapsed="false">
      <c r="D68" s="110"/>
    </row>
    <row r="69" customFormat="false" ht="12.75" hidden="false" customHeight="false" outlineLevel="0" collapsed="false">
      <c r="D69" s="110"/>
    </row>
    <row r="70" customFormat="false" ht="12.75" hidden="false" customHeight="false" outlineLevel="0" collapsed="false">
      <c r="D70" s="110"/>
    </row>
    <row r="71" customFormat="false" ht="12.75" hidden="false" customHeight="false" outlineLevel="0" collapsed="false">
      <c r="D71" s="110"/>
    </row>
    <row r="72" customFormat="false" ht="12.75" hidden="false" customHeight="false" outlineLevel="0" collapsed="false">
      <c r="D72" s="110"/>
    </row>
    <row r="73" customFormat="false" ht="12.75" hidden="false" customHeight="false" outlineLevel="0" collapsed="false">
      <c r="D73" s="110"/>
    </row>
    <row r="74" customFormat="false" ht="12.75" hidden="false" customHeight="false" outlineLevel="0" collapsed="false">
      <c r="D74" s="110"/>
    </row>
    <row r="75" customFormat="false" ht="12.75" hidden="false" customHeight="false" outlineLevel="0" collapsed="false">
      <c r="D75" s="110"/>
    </row>
    <row r="76" customFormat="false" ht="12.75" hidden="false" customHeight="false" outlineLevel="0" collapsed="false">
      <c r="D76" s="110"/>
    </row>
    <row r="77" customFormat="false" ht="12.75" hidden="false" customHeight="false" outlineLevel="0" collapsed="false">
      <c r="D77" s="110"/>
    </row>
    <row r="78" customFormat="false" ht="12.75" hidden="false" customHeight="false" outlineLevel="0" collapsed="false">
      <c r="D78" s="110"/>
    </row>
    <row r="79" customFormat="false" ht="12.75" hidden="false" customHeight="false" outlineLevel="0" collapsed="false">
      <c r="D79" s="110"/>
    </row>
    <row r="80" customFormat="false" ht="12.75" hidden="false" customHeight="false" outlineLevel="0" collapsed="false">
      <c r="D80" s="110"/>
    </row>
    <row r="81" customFormat="false" ht="12.75" hidden="false" customHeight="false" outlineLevel="0" collapsed="false">
      <c r="D81" s="110"/>
    </row>
    <row r="82" customFormat="false" ht="12.75" hidden="false" customHeight="false" outlineLevel="0" collapsed="false">
      <c r="D82" s="110"/>
    </row>
    <row r="83" customFormat="false" ht="12.75" hidden="false" customHeight="false" outlineLevel="0" collapsed="false">
      <c r="D83" s="110"/>
    </row>
    <row r="84" customFormat="false" ht="12.75" hidden="false" customHeight="false" outlineLevel="0" collapsed="false">
      <c r="D84" s="110"/>
    </row>
    <row r="85" customFormat="false" ht="12.75" hidden="false" customHeight="false" outlineLevel="0" collapsed="false">
      <c r="D85" s="110"/>
    </row>
    <row r="86" customFormat="false" ht="12.75" hidden="false" customHeight="false" outlineLevel="0" collapsed="false">
      <c r="D86" s="110"/>
    </row>
    <row r="87" customFormat="false" ht="12.75" hidden="false" customHeight="false" outlineLevel="0" collapsed="false">
      <c r="D87" s="110"/>
    </row>
    <row r="88" customFormat="false" ht="12.75" hidden="false" customHeight="false" outlineLevel="0" collapsed="false">
      <c r="D88" s="110"/>
    </row>
    <row r="89" customFormat="false" ht="12.75" hidden="false" customHeight="false" outlineLevel="0" collapsed="false">
      <c r="D89" s="110"/>
    </row>
    <row r="90" customFormat="false" ht="12.75" hidden="false" customHeight="false" outlineLevel="0" collapsed="false">
      <c r="D90" s="110"/>
    </row>
    <row r="91" customFormat="false" ht="12.75" hidden="false" customHeight="false" outlineLevel="0" collapsed="false">
      <c r="D91" s="110"/>
    </row>
    <row r="92" customFormat="false" ht="12.75" hidden="false" customHeight="false" outlineLevel="0" collapsed="false">
      <c r="D92" s="110"/>
    </row>
    <row r="93" customFormat="false" ht="12.75" hidden="false" customHeight="false" outlineLevel="0" collapsed="false">
      <c r="D93" s="110"/>
    </row>
    <row r="94" customFormat="false" ht="12.75" hidden="false" customHeight="false" outlineLevel="0" collapsed="false">
      <c r="D94" s="110"/>
    </row>
    <row r="95" customFormat="false" ht="12.75" hidden="false" customHeight="false" outlineLevel="0" collapsed="false">
      <c r="D95" s="110"/>
    </row>
    <row r="96" customFormat="false" ht="12.75" hidden="false" customHeight="false" outlineLevel="0" collapsed="false">
      <c r="D96" s="110"/>
    </row>
    <row r="97" customFormat="false" ht="12.75" hidden="false" customHeight="false" outlineLevel="0" collapsed="false">
      <c r="D97" s="110"/>
    </row>
    <row r="98" customFormat="false" ht="12.75" hidden="false" customHeight="false" outlineLevel="0" collapsed="false">
      <c r="D98" s="110"/>
    </row>
    <row r="99" customFormat="false" ht="12.75" hidden="false" customHeight="false" outlineLevel="0" collapsed="false">
      <c r="D99" s="110"/>
    </row>
    <row r="100" customFormat="false" ht="12.75" hidden="false" customHeight="false" outlineLevel="0" collapsed="false">
      <c r="D100" s="110"/>
    </row>
    <row r="101" customFormat="false" ht="12.75" hidden="false" customHeight="false" outlineLevel="0" collapsed="false">
      <c r="D101" s="110"/>
    </row>
    <row r="102" customFormat="false" ht="12.75" hidden="false" customHeight="false" outlineLevel="0" collapsed="false">
      <c r="D102" s="110"/>
    </row>
    <row r="103" customFormat="false" ht="12.75" hidden="false" customHeight="false" outlineLevel="0" collapsed="false">
      <c r="D103" s="110"/>
    </row>
    <row r="104" customFormat="false" ht="12.75" hidden="false" customHeight="false" outlineLevel="0" collapsed="false">
      <c r="D104" s="110"/>
    </row>
    <row r="105" customFormat="false" ht="12.75" hidden="false" customHeight="false" outlineLevel="0" collapsed="false">
      <c r="D105" s="110"/>
    </row>
    <row r="106" customFormat="false" ht="12.75" hidden="false" customHeight="false" outlineLevel="0" collapsed="false">
      <c r="D106" s="110"/>
    </row>
    <row r="107" customFormat="false" ht="12.75" hidden="false" customHeight="false" outlineLevel="0" collapsed="false">
      <c r="D107" s="110"/>
    </row>
    <row r="108" customFormat="false" ht="12.75" hidden="false" customHeight="false" outlineLevel="0" collapsed="false">
      <c r="D108" s="110"/>
    </row>
    <row r="109" customFormat="false" ht="12.75" hidden="false" customHeight="false" outlineLevel="0" collapsed="false">
      <c r="D109" s="110"/>
    </row>
    <row r="110" customFormat="false" ht="12.75" hidden="false" customHeight="false" outlineLevel="0" collapsed="false">
      <c r="D110" s="110"/>
    </row>
    <row r="111" customFormat="false" ht="12.75" hidden="false" customHeight="false" outlineLevel="0" collapsed="false">
      <c r="D111" s="110"/>
    </row>
    <row r="112" customFormat="false" ht="12.75" hidden="false" customHeight="false" outlineLevel="0" collapsed="false">
      <c r="D112" s="110"/>
    </row>
    <row r="113" customFormat="false" ht="12.75" hidden="false" customHeight="false" outlineLevel="0" collapsed="false">
      <c r="D113" s="110"/>
    </row>
    <row r="114" customFormat="false" ht="12.75" hidden="false" customHeight="false" outlineLevel="0" collapsed="false">
      <c r="D114" s="110"/>
    </row>
    <row r="115" customFormat="false" ht="12.75" hidden="false" customHeight="false" outlineLevel="0" collapsed="false">
      <c r="D115" s="110"/>
    </row>
    <row r="116" customFormat="false" ht="12.75" hidden="false" customHeight="false" outlineLevel="0" collapsed="false">
      <c r="D116" s="110"/>
    </row>
    <row r="117" customFormat="false" ht="12.75" hidden="false" customHeight="false" outlineLevel="0" collapsed="false">
      <c r="D117" s="110"/>
    </row>
    <row r="118" customFormat="false" ht="12.75" hidden="false" customHeight="false" outlineLevel="0" collapsed="false">
      <c r="D118" s="110"/>
    </row>
    <row r="119" customFormat="false" ht="12.75" hidden="false" customHeight="false" outlineLevel="0" collapsed="false">
      <c r="D119" s="110"/>
    </row>
    <row r="120" customFormat="false" ht="12.75" hidden="false" customHeight="false" outlineLevel="0" collapsed="false">
      <c r="D120" s="110"/>
    </row>
    <row r="121" customFormat="false" ht="12.75" hidden="false" customHeight="false" outlineLevel="0" collapsed="false">
      <c r="D121" s="110"/>
    </row>
    <row r="122" customFormat="false" ht="12.75" hidden="false" customHeight="false" outlineLevel="0" collapsed="false">
      <c r="D122" s="110"/>
    </row>
    <row r="123" customFormat="false" ht="12.75" hidden="false" customHeight="false" outlineLevel="0" collapsed="false">
      <c r="D123" s="110"/>
    </row>
    <row r="124" customFormat="false" ht="12.75" hidden="false" customHeight="false" outlineLevel="0" collapsed="false">
      <c r="D124" s="110"/>
    </row>
    <row r="125" customFormat="false" ht="12.75" hidden="false" customHeight="false" outlineLevel="0" collapsed="false">
      <c r="D125" s="110"/>
    </row>
    <row r="126" customFormat="false" ht="12.75" hidden="false" customHeight="false" outlineLevel="0" collapsed="false">
      <c r="D126" s="110"/>
    </row>
    <row r="127" customFormat="false" ht="12.75" hidden="false" customHeight="false" outlineLevel="0" collapsed="false">
      <c r="D127" s="110"/>
    </row>
    <row r="128" customFormat="false" ht="12.75" hidden="false" customHeight="false" outlineLevel="0" collapsed="false">
      <c r="D128" s="110"/>
    </row>
    <row r="129" customFormat="false" ht="12.75" hidden="false" customHeight="false" outlineLevel="0" collapsed="false">
      <c r="D129" s="110"/>
    </row>
    <row r="130" customFormat="false" ht="12.75" hidden="false" customHeight="false" outlineLevel="0" collapsed="false">
      <c r="D130" s="110"/>
    </row>
    <row r="131" customFormat="false" ht="12.75" hidden="false" customHeight="false" outlineLevel="0" collapsed="false">
      <c r="D131" s="110"/>
    </row>
    <row r="132" customFormat="false" ht="12.75" hidden="false" customHeight="false" outlineLevel="0" collapsed="false">
      <c r="D132" s="110"/>
    </row>
    <row r="133" customFormat="false" ht="12.75" hidden="false" customHeight="false" outlineLevel="0" collapsed="false">
      <c r="D133" s="110"/>
    </row>
    <row r="134" customFormat="false" ht="12.75" hidden="false" customHeight="false" outlineLevel="0" collapsed="false">
      <c r="D134" s="110"/>
    </row>
    <row r="135" customFormat="false" ht="12.75" hidden="false" customHeight="false" outlineLevel="0" collapsed="false">
      <c r="D135" s="110"/>
    </row>
    <row r="136" customFormat="false" ht="12.75" hidden="false" customHeight="false" outlineLevel="0" collapsed="false">
      <c r="D136" s="110"/>
    </row>
    <row r="137" customFormat="false" ht="12.75" hidden="false" customHeight="false" outlineLevel="0" collapsed="false">
      <c r="D137" s="110"/>
    </row>
    <row r="138" customFormat="false" ht="12.75" hidden="false" customHeight="false" outlineLevel="0" collapsed="false">
      <c r="D138" s="110"/>
    </row>
    <row r="139" customFormat="false" ht="12.75" hidden="false" customHeight="false" outlineLevel="0" collapsed="false">
      <c r="D139" s="110"/>
    </row>
    <row r="140" customFormat="false" ht="12.75" hidden="false" customHeight="false" outlineLevel="0" collapsed="false">
      <c r="D140" s="110"/>
    </row>
    <row r="141" customFormat="false" ht="12.75" hidden="false" customHeight="false" outlineLevel="0" collapsed="false">
      <c r="D141" s="110"/>
    </row>
    <row r="142" customFormat="false" ht="12.75" hidden="false" customHeight="false" outlineLevel="0" collapsed="false">
      <c r="D142" s="110"/>
    </row>
    <row r="143" customFormat="false" ht="12.75" hidden="false" customHeight="false" outlineLevel="0" collapsed="false">
      <c r="D143" s="110"/>
    </row>
    <row r="144" customFormat="false" ht="12.75" hidden="false" customHeight="false" outlineLevel="0" collapsed="false">
      <c r="D144" s="110"/>
    </row>
    <row r="145" customFormat="false" ht="12.75" hidden="false" customHeight="false" outlineLevel="0" collapsed="false">
      <c r="D145" s="110"/>
    </row>
    <row r="146" customFormat="false" ht="12.75" hidden="false" customHeight="false" outlineLevel="0" collapsed="false">
      <c r="D146" s="110"/>
    </row>
    <row r="147" customFormat="false" ht="12.75" hidden="false" customHeight="false" outlineLevel="0" collapsed="false">
      <c r="D147" s="110"/>
    </row>
    <row r="148" customFormat="false" ht="12.75" hidden="false" customHeight="false" outlineLevel="0" collapsed="false">
      <c r="D148" s="110"/>
    </row>
    <row r="149" customFormat="false" ht="12.75" hidden="false" customHeight="false" outlineLevel="0" collapsed="false">
      <c r="D149" s="110"/>
    </row>
    <row r="150" customFormat="false" ht="12.75" hidden="false" customHeight="false" outlineLevel="0" collapsed="false">
      <c r="D150" s="110"/>
    </row>
    <row r="151" customFormat="false" ht="12.75" hidden="false" customHeight="false" outlineLevel="0" collapsed="false">
      <c r="D151" s="110"/>
    </row>
    <row r="152" customFormat="false" ht="12.75" hidden="false" customHeight="false" outlineLevel="0" collapsed="false">
      <c r="D152" s="110"/>
    </row>
    <row r="153" customFormat="false" ht="12.75" hidden="false" customHeight="false" outlineLevel="0" collapsed="false">
      <c r="D153" s="110"/>
    </row>
    <row r="154" customFormat="false" ht="12.75" hidden="false" customHeight="false" outlineLevel="0" collapsed="false">
      <c r="D154" s="110"/>
    </row>
    <row r="155" customFormat="false" ht="12.75" hidden="false" customHeight="false" outlineLevel="0" collapsed="false">
      <c r="D155" s="110"/>
    </row>
    <row r="156" customFormat="false" ht="12.75" hidden="false" customHeight="false" outlineLevel="0" collapsed="false">
      <c r="D156" s="110"/>
    </row>
    <row r="157" customFormat="false" ht="12.75" hidden="false" customHeight="false" outlineLevel="0" collapsed="false">
      <c r="D157" s="110"/>
    </row>
    <row r="158" customFormat="false" ht="12.75" hidden="false" customHeight="false" outlineLevel="0" collapsed="false">
      <c r="D158" s="110"/>
    </row>
    <row r="159" customFormat="false" ht="12.75" hidden="false" customHeight="false" outlineLevel="0" collapsed="false">
      <c r="D159" s="110"/>
    </row>
    <row r="160" customFormat="false" ht="12.75" hidden="false" customHeight="false" outlineLevel="0" collapsed="false">
      <c r="D160" s="110"/>
    </row>
    <row r="161" customFormat="false" ht="12.75" hidden="false" customHeight="false" outlineLevel="0" collapsed="false">
      <c r="D161" s="110"/>
    </row>
    <row r="162" customFormat="false" ht="12.75" hidden="false" customHeight="false" outlineLevel="0" collapsed="false">
      <c r="D162" s="110"/>
    </row>
    <row r="163" customFormat="false" ht="12.75" hidden="false" customHeight="false" outlineLevel="0" collapsed="false">
      <c r="D163" s="110"/>
    </row>
    <row r="164" customFormat="false" ht="12.75" hidden="false" customHeight="false" outlineLevel="0" collapsed="false">
      <c r="D164" s="110"/>
    </row>
    <row r="165" customFormat="false" ht="12.75" hidden="false" customHeight="false" outlineLevel="0" collapsed="false">
      <c r="D165" s="110"/>
    </row>
    <row r="166" customFormat="false" ht="12.75" hidden="false" customHeight="false" outlineLevel="0" collapsed="false">
      <c r="D166" s="110"/>
    </row>
    <row r="167" customFormat="false" ht="12.75" hidden="false" customHeight="false" outlineLevel="0" collapsed="false">
      <c r="D167" s="110"/>
    </row>
    <row r="168" customFormat="false" ht="12.75" hidden="false" customHeight="false" outlineLevel="0" collapsed="false">
      <c r="D168" s="110"/>
    </row>
    <row r="169" customFormat="false" ht="12.75" hidden="false" customHeight="false" outlineLevel="0" collapsed="false">
      <c r="D169" s="110"/>
    </row>
    <row r="170" customFormat="false" ht="12.75" hidden="false" customHeight="false" outlineLevel="0" collapsed="false">
      <c r="D170" s="110"/>
    </row>
    <row r="171" customFormat="false" ht="12.75" hidden="false" customHeight="false" outlineLevel="0" collapsed="false">
      <c r="D171" s="110"/>
    </row>
    <row r="172" customFormat="false" ht="12.75" hidden="false" customHeight="false" outlineLevel="0" collapsed="false">
      <c r="D172" s="110"/>
    </row>
    <row r="173" customFormat="false" ht="12.75" hidden="false" customHeight="false" outlineLevel="0" collapsed="false">
      <c r="D173" s="110"/>
    </row>
    <row r="174" customFormat="false" ht="12.75" hidden="false" customHeight="false" outlineLevel="0" collapsed="false">
      <c r="D174" s="110"/>
    </row>
    <row r="175" customFormat="false" ht="12.75" hidden="false" customHeight="false" outlineLevel="0" collapsed="false">
      <c r="D175" s="110"/>
    </row>
    <row r="176" customFormat="false" ht="12.75" hidden="false" customHeight="false" outlineLevel="0" collapsed="false">
      <c r="D176" s="110"/>
    </row>
    <row r="177" customFormat="false" ht="12.75" hidden="false" customHeight="false" outlineLevel="0" collapsed="false">
      <c r="D177" s="110"/>
    </row>
    <row r="178" customFormat="false" ht="12.75" hidden="false" customHeight="false" outlineLevel="0" collapsed="false">
      <c r="D178" s="110"/>
    </row>
    <row r="179" customFormat="false" ht="12.75" hidden="false" customHeight="false" outlineLevel="0" collapsed="false">
      <c r="D179" s="110"/>
    </row>
    <row r="180" customFormat="false" ht="12.75" hidden="false" customHeight="false" outlineLevel="0" collapsed="false">
      <c r="D180" s="110"/>
    </row>
    <row r="181" customFormat="false" ht="12.75" hidden="false" customHeight="false" outlineLevel="0" collapsed="false">
      <c r="D181" s="110"/>
    </row>
    <row r="182" customFormat="false" ht="12.75" hidden="false" customHeight="false" outlineLevel="0" collapsed="false">
      <c r="D182" s="110"/>
    </row>
    <row r="183" customFormat="false" ht="12.75" hidden="false" customHeight="false" outlineLevel="0" collapsed="false">
      <c r="D183" s="110"/>
    </row>
    <row r="184" customFormat="false" ht="12.75" hidden="false" customHeight="false" outlineLevel="0" collapsed="false">
      <c r="D184" s="110"/>
    </row>
    <row r="185" customFormat="false" ht="12.75" hidden="false" customHeight="false" outlineLevel="0" collapsed="false">
      <c r="D185" s="110"/>
    </row>
    <row r="186" customFormat="false" ht="12.75" hidden="false" customHeight="false" outlineLevel="0" collapsed="false">
      <c r="D186" s="110"/>
    </row>
    <row r="187" customFormat="false" ht="12.75" hidden="false" customHeight="false" outlineLevel="0" collapsed="false">
      <c r="D187" s="110"/>
    </row>
    <row r="188" customFormat="false" ht="12.75" hidden="false" customHeight="false" outlineLevel="0" collapsed="false">
      <c r="D188" s="110"/>
    </row>
    <row r="189" customFormat="false" ht="12.75" hidden="false" customHeight="false" outlineLevel="0" collapsed="false">
      <c r="D189" s="110"/>
    </row>
    <row r="190" customFormat="false" ht="12.75" hidden="false" customHeight="false" outlineLevel="0" collapsed="false">
      <c r="D190" s="110"/>
    </row>
    <row r="191" customFormat="false" ht="12.75" hidden="false" customHeight="false" outlineLevel="0" collapsed="false">
      <c r="D191" s="110"/>
    </row>
    <row r="192" customFormat="false" ht="12.75" hidden="false" customHeight="false" outlineLevel="0" collapsed="false">
      <c r="D192" s="110"/>
    </row>
    <row r="193" customFormat="false" ht="12.75" hidden="false" customHeight="false" outlineLevel="0" collapsed="false">
      <c r="D193" s="110"/>
    </row>
    <row r="194" customFormat="false" ht="12.75" hidden="false" customHeight="false" outlineLevel="0" collapsed="false">
      <c r="D194" s="110"/>
    </row>
    <row r="195" customFormat="false" ht="12.75" hidden="false" customHeight="false" outlineLevel="0" collapsed="false">
      <c r="D195" s="110"/>
    </row>
    <row r="196" customFormat="false" ht="12.75" hidden="false" customHeight="false" outlineLevel="0" collapsed="false">
      <c r="D196" s="110"/>
    </row>
    <row r="197" customFormat="false" ht="12.75" hidden="false" customHeight="false" outlineLevel="0" collapsed="false">
      <c r="D197" s="110"/>
    </row>
    <row r="198" customFormat="false" ht="12.75" hidden="false" customHeight="false" outlineLevel="0" collapsed="false">
      <c r="D198" s="110"/>
    </row>
    <row r="199" customFormat="false" ht="12.75" hidden="false" customHeight="false" outlineLevel="0" collapsed="false">
      <c r="D199" s="110"/>
    </row>
    <row r="200" customFormat="false" ht="12.75" hidden="false" customHeight="false" outlineLevel="0" collapsed="false">
      <c r="D200" s="110"/>
    </row>
    <row r="201" customFormat="false" ht="12.75" hidden="false" customHeight="false" outlineLevel="0" collapsed="false">
      <c r="D201" s="110"/>
    </row>
    <row r="202" customFormat="false" ht="12.75" hidden="false" customHeight="false" outlineLevel="0" collapsed="false">
      <c r="D202" s="110"/>
    </row>
    <row r="203" customFormat="false" ht="12.75" hidden="false" customHeight="false" outlineLevel="0" collapsed="false">
      <c r="D203" s="110"/>
    </row>
    <row r="204" customFormat="false" ht="12.75" hidden="false" customHeight="false" outlineLevel="0" collapsed="false">
      <c r="D204" s="110"/>
    </row>
    <row r="205" customFormat="false" ht="12.75" hidden="false" customHeight="false" outlineLevel="0" collapsed="false">
      <c r="D205" s="110"/>
    </row>
    <row r="206" customFormat="false" ht="12.75" hidden="false" customHeight="false" outlineLevel="0" collapsed="false">
      <c r="D206" s="110"/>
    </row>
    <row r="207" customFormat="false" ht="12.75" hidden="false" customHeight="false" outlineLevel="0" collapsed="false">
      <c r="D207" s="110"/>
    </row>
    <row r="208" customFormat="false" ht="12.75" hidden="false" customHeight="false" outlineLevel="0" collapsed="false">
      <c r="D208" s="110"/>
    </row>
    <row r="209" customFormat="false" ht="12.75" hidden="false" customHeight="false" outlineLevel="0" collapsed="false">
      <c r="D209" s="110"/>
    </row>
    <row r="210" customFormat="false" ht="12.75" hidden="false" customHeight="false" outlineLevel="0" collapsed="false">
      <c r="D210" s="110"/>
    </row>
    <row r="211" customFormat="false" ht="12.75" hidden="false" customHeight="false" outlineLevel="0" collapsed="false">
      <c r="D211" s="110"/>
    </row>
    <row r="212" customFormat="false" ht="12.75" hidden="false" customHeight="false" outlineLevel="0" collapsed="false">
      <c r="D212" s="110"/>
    </row>
    <row r="213" customFormat="false" ht="12.75" hidden="false" customHeight="false" outlineLevel="0" collapsed="false">
      <c r="D213" s="110"/>
    </row>
    <row r="214" customFormat="false" ht="12.75" hidden="false" customHeight="false" outlineLevel="0" collapsed="false">
      <c r="D214" s="110"/>
    </row>
    <row r="215" customFormat="false" ht="12.75" hidden="false" customHeight="false" outlineLevel="0" collapsed="false">
      <c r="D215" s="110"/>
    </row>
    <row r="216" customFormat="false" ht="12.75" hidden="false" customHeight="false" outlineLevel="0" collapsed="false">
      <c r="D216" s="110"/>
    </row>
    <row r="217" customFormat="false" ht="12.75" hidden="false" customHeight="false" outlineLevel="0" collapsed="false">
      <c r="D217" s="110"/>
    </row>
    <row r="218" customFormat="false" ht="12.75" hidden="false" customHeight="false" outlineLevel="0" collapsed="false">
      <c r="D218" s="110"/>
    </row>
    <row r="219" customFormat="false" ht="12.75" hidden="false" customHeight="false" outlineLevel="0" collapsed="false">
      <c r="D219" s="110"/>
    </row>
    <row r="220" customFormat="false" ht="12.75" hidden="false" customHeight="false" outlineLevel="0" collapsed="false">
      <c r="D220" s="110"/>
    </row>
    <row r="221" customFormat="false" ht="12.75" hidden="false" customHeight="false" outlineLevel="0" collapsed="false">
      <c r="D221" s="110"/>
    </row>
    <row r="222" customFormat="false" ht="12.75" hidden="false" customHeight="false" outlineLevel="0" collapsed="false">
      <c r="D222" s="110"/>
    </row>
    <row r="223" customFormat="false" ht="12.75" hidden="false" customHeight="false" outlineLevel="0" collapsed="false">
      <c r="D223" s="110"/>
    </row>
    <row r="224" customFormat="false" ht="12.75" hidden="false" customHeight="false" outlineLevel="0" collapsed="false">
      <c r="D224" s="110"/>
    </row>
    <row r="225" customFormat="false" ht="12.75" hidden="false" customHeight="false" outlineLevel="0" collapsed="false">
      <c r="D225" s="110"/>
    </row>
    <row r="226" customFormat="false" ht="12.75" hidden="false" customHeight="false" outlineLevel="0" collapsed="false">
      <c r="D226" s="110"/>
    </row>
    <row r="227" customFormat="false" ht="12.75" hidden="false" customHeight="false" outlineLevel="0" collapsed="false">
      <c r="D227" s="110"/>
    </row>
    <row r="228" customFormat="false" ht="12.75" hidden="false" customHeight="false" outlineLevel="0" collapsed="false">
      <c r="D228" s="110"/>
    </row>
    <row r="229" customFormat="false" ht="12.75" hidden="false" customHeight="false" outlineLevel="0" collapsed="false">
      <c r="D229" s="110"/>
    </row>
    <row r="230" customFormat="false" ht="12.75" hidden="false" customHeight="false" outlineLevel="0" collapsed="false">
      <c r="D230" s="110"/>
    </row>
    <row r="231" customFormat="false" ht="12.75" hidden="false" customHeight="false" outlineLevel="0" collapsed="false">
      <c r="D231" s="110"/>
    </row>
    <row r="232" customFormat="false" ht="12.75" hidden="false" customHeight="false" outlineLevel="0" collapsed="false">
      <c r="D232" s="110"/>
    </row>
    <row r="233" customFormat="false" ht="12.75" hidden="false" customHeight="false" outlineLevel="0" collapsed="false">
      <c r="D233" s="110"/>
    </row>
    <row r="234" customFormat="false" ht="12.75" hidden="false" customHeight="false" outlineLevel="0" collapsed="false">
      <c r="D234" s="110"/>
    </row>
    <row r="235" customFormat="false" ht="12.75" hidden="false" customHeight="false" outlineLevel="0" collapsed="false">
      <c r="D235" s="110"/>
    </row>
    <row r="236" customFormat="false" ht="12.75" hidden="false" customHeight="false" outlineLevel="0" collapsed="false">
      <c r="D236" s="110"/>
    </row>
    <row r="237" customFormat="false" ht="12.75" hidden="false" customHeight="false" outlineLevel="0" collapsed="false">
      <c r="D237" s="110"/>
    </row>
    <row r="238" customFormat="false" ht="12.75" hidden="false" customHeight="false" outlineLevel="0" collapsed="false">
      <c r="D238" s="110"/>
    </row>
    <row r="239" customFormat="false" ht="12.75" hidden="false" customHeight="false" outlineLevel="0" collapsed="false">
      <c r="D239" s="110"/>
    </row>
    <row r="240" customFormat="false" ht="12.75" hidden="false" customHeight="false" outlineLevel="0" collapsed="false">
      <c r="D240" s="110"/>
    </row>
    <row r="241" customFormat="false" ht="12.75" hidden="false" customHeight="false" outlineLevel="0" collapsed="false">
      <c r="D241" s="110"/>
    </row>
    <row r="242" customFormat="false" ht="12.75" hidden="false" customHeight="false" outlineLevel="0" collapsed="false">
      <c r="D242" s="110"/>
    </row>
    <row r="243" customFormat="false" ht="12.75" hidden="false" customHeight="false" outlineLevel="0" collapsed="false">
      <c r="D243" s="110"/>
    </row>
    <row r="244" customFormat="false" ht="12.75" hidden="false" customHeight="false" outlineLevel="0" collapsed="false">
      <c r="D244" s="110"/>
    </row>
    <row r="245" customFormat="false" ht="12.75" hidden="false" customHeight="false" outlineLevel="0" collapsed="false">
      <c r="D245" s="110"/>
    </row>
    <row r="246" customFormat="false" ht="12.75" hidden="false" customHeight="false" outlineLevel="0" collapsed="false">
      <c r="D246" s="110"/>
    </row>
    <row r="247" customFormat="false" ht="12.75" hidden="false" customHeight="false" outlineLevel="0" collapsed="false">
      <c r="D247" s="110"/>
    </row>
    <row r="248" customFormat="false" ht="12.75" hidden="false" customHeight="false" outlineLevel="0" collapsed="false">
      <c r="D248" s="110"/>
    </row>
    <row r="249" customFormat="false" ht="12.75" hidden="false" customHeight="false" outlineLevel="0" collapsed="false">
      <c r="D249" s="110"/>
    </row>
    <row r="250" customFormat="false" ht="12.75" hidden="false" customHeight="false" outlineLevel="0" collapsed="false">
      <c r="D250" s="110"/>
    </row>
    <row r="251" customFormat="false" ht="12.75" hidden="false" customHeight="false" outlineLevel="0" collapsed="false">
      <c r="D251" s="110"/>
    </row>
    <row r="252" customFormat="false" ht="12.75" hidden="false" customHeight="false" outlineLevel="0" collapsed="false">
      <c r="D252" s="110"/>
    </row>
    <row r="253" customFormat="false" ht="12.75" hidden="false" customHeight="false" outlineLevel="0" collapsed="false">
      <c r="D253" s="110"/>
    </row>
    <row r="254" customFormat="false" ht="12.75" hidden="false" customHeight="false" outlineLevel="0" collapsed="false">
      <c r="D254" s="110"/>
    </row>
    <row r="255" customFormat="false" ht="12.75" hidden="false" customHeight="false" outlineLevel="0" collapsed="false">
      <c r="D255" s="110"/>
    </row>
    <row r="256" customFormat="false" ht="12.75" hidden="false" customHeight="false" outlineLevel="0" collapsed="false">
      <c r="D256" s="110"/>
    </row>
    <row r="257" customFormat="false" ht="12.75" hidden="false" customHeight="false" outlineLevel="0" collapsed="false">
      <c r="D257" s="110"/>
    </row>
    <row r="258" customFormat="false" ht="12.75" hidden="false" customHeight="false" outlineLevel="0" collapsed="false">
      <c r="D258" s="110"/>
    </row>
    <row r="259" customFormat="false" ht="12.75" hidden="false" customHeight="false" outlineLevel="0" collapsed="false">
      <c r="D259" s="110"/>
    </row>
    <row r="260" customFormat="false" ht="12.75" hidden="false" customHeight="false" outlineLevel="0" collapsed="false">
      <c r="D260" s="110"/>
    </row>
    <row r="261" customFormat="false" ht="12.75" hidden="false" customHeight="false" outlineLevel="0" collapsed="false">
      <c r="D261" s="110"/>
    </row>
    <row r="262" customFormat="false" ht="12.75" hidden="false" customHeight="false" outlineLevel="0" collapsed="false">
      <c r="D262" s="110"/>
    </row>
    <row r="263" customFormat="false" ht="12.75" hidden="false" customHeight="false" outlineLevel="0" collapsed="false">
      <c r="D263" s="110"/>
    </row>
    <row r="264" customFormat="false" ht="12.75" hidden="false" customHeight="false" outlineLevel="0" collapsed="false">
      <c r="D264" s="110"/>
    </row>
    <row r="265" customFormat="false" ht="12.75" hidden="false" customHeight="false" outlineLevel="0" collapsed="false">
      <c r="D265" s="110"/>
    </row>
    <row r="266" customFormat="false" ht="12.75" hidden="false" customHeight="false" outlineLevel="0" collapsed="false">
      <c r="D266" s="110"/>
    </row>
    <row r="267" customFormat="false" ht="12.75" hidden="false" customHeight="false" outlineLevel="0" collapsed="false">
      <c r="D267" s="110"/>
    </row>
    <row r="268" customFormat="false" ht="12.75" hidden="false" customHeight="false" outlineLevel="0" collapsed="false">
      <c r="D268" s="110"/>
    </row>
    <row r="269" customFormat="false" ht="12.75" hidden="false" customHeight="false" outlineLevel="0" collapsed="false">
      <c r="D269" s="110"/>
    </row>
    <row r="270" customFormat="false" ht="12.75" hidden="false" customHeight="false" outlineLevel="0" collapsed="false">
      <c r="D270" s="110"/>
    </row>
    <row r="271" customFormat="false" ht="12.75" hidden="false" customHeight="false" outlineLevel="0" collapsed="false">
      <c r="D271" s="110"/>
    </row>
    <row r="272" customFormat="false" ht="12.75" hidden="false" customHeight="false" outlineLevel="0" collapsed="false">
      <c r="D272" s="110"/>
    </row>
    <row r="273" customFormat="false" ht="12.75" hidden="false" customHeight="false" outlineLevel="0" collapsed="false">
      <c r="D273" s="110"/>
    </row>
    <row r="274" customFormat="false" ht="12.75" hidden="false" customHeight="false" outlineLevel="0" collapsed="false">
      <c r="D274" s="110"/>
    </row>
    <row r="275" customFormat="false" ht="12.75" hidden="false" customHeight="false" outlineLevel="0" collapsed="false">
      <c r="D275" s="110"/>
    </row>
    <row r="276" customFormat="false" ht="12.75" hidden="false" customHeight="false" outlineLevel="0" collapsed="false">
      <c r="D276" s="110"/>
    </row>
    <row r="277" customFormat="false" ht="12.75" hidden="false" customHeight="false" outlineLevel="0" collapsed="false">
      <c r="D277" s="110"/>
    </row>
    <row r="278" customFormat="false" ht="12.75" hidden="false" customHeight="false" outlineLevel="0" collapsed="false">
      <c r="D278" s="110"/>
    </row>
    <row r="279" customFormat="false" ht="12.75" hidden="false" customHeight="false" outlineLevel="0" collapsed="false">
      <c r="D279" s="110"/>
    </row>
    <row r="280" customFormat="false" ht="12.75" hidden="false" customHeight="false" outlineLevel="0" collapsed="false">
      <c r="D280" s="110"/>
    </row>
    <row r="281" customFormat="false" ht="12.75" hidden="false" customHeight="false" outlineLevel="0" collapsed="false">
      <c r="D281" s="110"/>
    </row>
    <row r="282" customFormat="false" ht="12.75" hidden="false" customHeight="false" outlineLevel="0" collapsed="false">
      <c r="D282" s="110"/>
    </row>
    <row r="283" customFormat="false" ht="12.75" hidden="false" customHeight="false" outlineLevel="0" collapsed="false">
      <c r="D283" s="110"/>
    </row>
    <row r="284" customFormat="false" ht="12.75" hidden="false" customHeight="false" outlineLevel="0" collapsed="false">
      <c r="D284" s="110"/>
    </row>
    <row r="285" customFormat="false" ht="12.75" hidden="false" customHeight="false" outlineLevel="0" collapsed="false">
      <c r="D285" s="110"/>
    </row>
    <row r="286" customFormat="false" ht="12.75" hidden="false" customHeight="false" outlineLevel="0" collapsed="false">
      <c r="D286" s="110"/>
    </row>
    <row r="287" customFormat="false" ht="12.75" hidden="false" customHeight="false" outlineLevel="0" collapsed="false">
      <c r="D287" s="110"/>
    </row>
    <row r="288" customFormat="false" ht="12.75" hidden="false" customHeight="false" outlineLevel="0" collapsed="false">
      <c r="D288" s="110"/>
    </row>
    <row r="289" customFormat="false" ht="12.75" hidden="false" customHeight="false" outlineLevel="0" collapsed="false">
      <c r="D289" s="110"/>
    </row>
    <row r="290" customFormat="false" ht="12.75" hidden="false" customHeight="false" outlineLevel="0" collapsed="false">
      <c r="D290" s="110"/>
    </row>
    <row r="291" customFormat="false" ht="12.75" hidden="false" customHeight="false" outlineLevel="0" collapsed="false">
      <c r="D291" s="110"/>
    </row>
    <row r="292" customFormat="false" ht="12.75" hidden="false" customHeight="false" outlineLevel="0" collapsed="false">
      <c r="D292" s="110"/>
    </row>
    <row r="293" customFormat="false" ht="12.75" hidden="false" customHeight="false" outlineLevel="0" collapsed="false">
      <c r="D293" s="110"/>
    </row>
    <row r="294" customFormat="false" ht="12.75" hidden="false" customHeight="false" outlineLevel="0" collapsed="false">
      <c r="D294" s="110"/>
    </row>
    <row r="295" customFormat="false" ht="12.75" hidden="false" customHeight="false" outlineLevel="0" collapsed="false">
      <c r="D295" s="110"/>
    </row>
    <row r="296" customFormat="false" ht="12.75" hidden="false" customHeight="false" outlineLevel="0" collapsed="false">
      <c r="D296" s="110"/>
    </row>
    <row r="297" customFormat="false" ht="12.75" hidden="false" customHeight="false" outlineLevel="0" collapsed="false">
      <c r="D297" s="110"/>
    </row>
    <row r="298" customFormat="false" ht="12.75" hidden="false" customHeight="false" outlineLevel="0" collapsed="false">
      <c r="D298" s="110"/>
    </row>
    <row r="299" customFormat="false" ht="12.75" hidden="false" customHeight="false" outlineLevel="0" collapsed="false">
      <c r="D299" s="110"/>
    </row>
    <row r="300" customFormat="false" ht="12.75" hidden="false" customHeight="false" outlineLevel="0" collapsed="false">
      <c r="D300" s="110"/>
    </row>
    <row r="301" customFormat="false" ht="12.75" hidden="false" customHeight="false" outlineLevel="0" collapsed="false">
      <c r="D301" s="110"/>
    </row>
    <row r="302" customFormat="false" ht="12.75" hidden="false" customHeight="false" outlineLevel="0" collapsed="false">
      <c r="D302" s="110"/>
    </row>
    <row r="303" customFormat="false" ht="12.75" hidden="false" customHeight="false" outlineLevel="0" collapsed="false">
      <c r="D303" s="110"/>
    </row>
    <row r="304" customFormat="false" ht="12.75" hidden="false" customHeight="false" outlineLevel="0" collapsed="false">
      <c r="D304" s="110"/>
    </row>
    <row r="305" customFormat="false" ht="12.75" hidden="false" customHeight="false" outlineLevel="0" collapsed="false">
      <c r="D305" s="110"/>
    </row>
    <row r="306" customFormat="false" ht="12.75" hidden="false" customHeight="false" outlineLevel="0" collapsed="false">
      <c r="D306" s="110"/>
    </row>
    <row r="307" customFormat="false" ht="12.75" hidden="false" customHeight="false" outlineLevel="0" collapsed="false">
      <c r="D307" s="110"/>
    </row>
    <row r="308" customFormat="false" ht="12.75" hidden="false" customHeight="false" outlineLevel="0" collapsed="false">
      <c r="D308" s="110"/>
    </row>
    <row r="309" customFormat="false" ht="12.75" hidden="false" customHeight="false" outlineLevel="0" collapsed="false">
      <c r="D309" s="110"/>
    </row>
    <row r="310" customFormat="false" ht="12.75" hidden="false" customHeight="false" outlineLevel="0" collapsed="false">
      <c r="D310" s="110"/>
    </row>
    <row r="311" customFormat="false" ht="12.75" hidden="false" customHeight="false" outlineLevel="0" collapsed="false">
      <c r="D311" s="110"/>
    </row>
    <row r="312" customFormat="false" ht="12.75" hidden="false" customHeight="false" outlineLevel="0" collapsed="false">
      <c r="D312" s="110"/>
    </row>
    <row r="313" customFormat="false" ht="12.75" hidden="false" customHeight="false" outlineLevel="0" collapsed="false">
      <c r="D313" s="110"/>
    </row>
    <row r="314" customFormat="false" ht="12.75" hidden="false" customHeight="false" outlineLevel="0" collapsed="false">
      <c r="D314" s="110"/>
    </row>
    <row r="315" customFormat="false" ht="12.75" hidden="false" customHeight="false" outlineLevel="0" collapsed="false">
      <c r="D315" s="110"/>
    </row>
    <row r="316" customFormat="false" ht="12.75" hidden="false" customHeight="false" outlineLevel="0" collapsed="false">
      <c r="D316" s="110"/>
    </row>
    <row r="317" customFormat="false" ht="12.75" hidden="false" customHeight="false" outlineLevel="0" collapsed="false">
      <c r="D317" s="110"/>
    </row>
    <row r="318" customFormat="false" ht="12.75" hidden="false" customHeight="false" outlineLevel="0" collapsed="false">
      <c r="D318" s="110"/>
    </row>
    <row r="319" customFormat="false" ht="12.75" hidden="false" customHeight="false" outlineLevel="0" collapsed="false">
      <c r="D319" s="110"/>
    </row>
    <row r="320" customFormat="false" ht="12.75" hidden="false" customHeight="false" outlineLevel="0" collapsed="false">
      <c r="D320" s="110"/>
    </row>
    <row r="321" customFormat="false" ht="12.75" hidden="false" customHeight="false" outlineLevel="0" collapsed="false">
      <c r="D321" s="110"/>
    </row>
    <row r="322" customFormat="false" ht="12.75" hidden="false" customHeight="false" outlineLevel="0" collapsed="false">
      <c r="D322" s="110"/>
    </row>
    <row r="323" customFormat="false" ht="12.75" hidden="false" customHeight="false" outlineLevel="0" collapsed="false">
      <c r="D323" s="110"/>
    </row>
    <row r="324" customFormat="false" ht="12.75" hidden="false" customHeight="false" outlineLevel="0" collapsed="false">
      <c r="D324" s="110"/>
    </row>
    <row r="325" customFormat="false" ht="12.75" hidden="false" customHeight="false" outlineLevel="0" collapsed="false">
      <c r="D325" s="110"/>
    </row>
    <row r="326" customFormat="false" ht="12.75" hidden="false" customHeight="false" outlineLevel="0" collapsed="false">
      <c r="D326" s="110"/>
    </row>
    <row r="327" customFormat="false" ht="12.75" hidden="false" customHeight="false" outlineLevel="0" collapsed="false">
      <c r="D327" s="110"/>
    </row>
    <row r="328" customFormat="false" ht="12.75" hidden="false" customHeight="false" outlineLevel="0" collapsed="false">
      <c r="D328" s="110"/>
    </row>
    <row r="329" customFormat="false" ht="12.75" hidden="false" customHeight="false" outlineLevel="0" collapsed="false">
      <c r="D329" s="110"/>
    </row>
    <row r="330" customFormat="false" ht="12.75" hidden="false" customHeight="false" outlineLevel="0" collapsed="false">
      <c r="D330" s="110"/>
    </row>
    <row r="331" customFormat="false" ht="12.75" hidden="false" customHeight="false" outlineLevel="0" collapsed="false">
      <c r="D331" s="110"/>
    </row>
    <row r="332" customFormat="false" ht="12.75" hidden="false" customHeight="false" outlineLevel="0" collapsed="false">
      <c r="D332" s="110"/>
    </row>
    <row r="333" customFormat="false" ht="12.75" hidden="false" customHeight="false" outlineLevel="0" collapsed="false">
      <c r="D333" s="110"/>
    </row>
    <row r="334" customFormat="false" ht="12.75" hidden="false" customHeight="false" outlineLevel="0" collapsed="false">
      <c r="D334" s="110"/>
    </row>
    <row r="335" customFormat="false" ht="12.75" hidden="false" customHeight="false" outlineLevel="0" collapsed="false">
      <c r="D335" s="110"/>
    </row>
    <row r="336" customFormat="false" ht="12.75" hidden="false" customHeight="false" outlineLevel="0" collapsed="false">
      <c r="D336" s="110"/>
    </row>
    <row r="337" customFormat="false" ht="12.75" hidden="false" customHeight="false" outlineLevel="0" collapsed="false">
      <c r="D337" s="110"/>
    </row>
    <row r="338" customFormat="false" ht="12.75" hidden="false" customHeight="false" outlineLevel="0" collapsed="false">
      <c r="D338" s="110"/>
    </row>
    <row r="339" customFormat="false" ht="12.75" hidden="false" customHeight="false" outlineLevel="0" collapsed="false">
      <c r="D339" s="110"/>
    </row>
    <row r="340" customFormat="false" ht="12.75" hidden="false" customHeight="false" outlineLevel="0" collapsed="false">
      <c r="D340" s="110"/>
    </row>
    <row r="341" customFormat="false" ht="12.75" hidden="false" customHeight="false" outlineLevel="0" collapsed="false">
      <c r="D341" s="110"/>
    </row>
    <row r="342" customFormat="false" ht="12.75" hidden="false" customHeight="false" outlineLevel="0" collapsed="false">
      <c r="D342" s="110"/>
    </row>
    <row r="343" customFormat="false" ht="12.75" hidden="false" customHeight="false" outlineLevel="0" collapsed="false">
      <c r="D343" s="110"/>
    </row>
    <row r="344" customFormat="false" ht="12.75" hidden="false" customHeight="false" outlineLevel="0" collapsed="false">
      <c r="D344" s="110"/>
    </row>
    <row r="345" customFormat="false" ht="12.75" hidden="false" customHeight="false" outlineLevel="0" collapsed="false">
      <c r="D345" s="110"/>
    </row>
    <row r="346" customFormat="false" ht="12.75" hidden="false" customHeight="false" outlineLevel="0" collapsed="false">
      <c r="D346" s="110"/>
    </row>
    <row r="347" customFormat="false" ht="12.75" hidden="false" customHeight="false" outlineLevel="0" collapsed="false">
      <c r="D347" s="110"/>
    </row>
    <row r="348" customFormat="false" ht="12.75" hidden="false" customHeight="false" outlineLevel="0" collapsed="false">
      <c r="D348" s="110"/>
    </row>
    <row r="349" customFormat="false" ht="12.75" hidden="false" customHeight="false" outlineLevel="0" collapsed="false">
      <c r="D349" s="110"/>
    </row>
    <row r="350" customFormat="false" ht="12.75" hidden="false" customHeight="false" outlineLevel="0" collapsed="false">
      <c r="D350" s="110"/>
    </row>
    <row r="351" customFormat="false" ht="12.75" hidden="false" customHeight="false" outlineLevel="0" collapsed="false">
      <c r="D351" s="110"/>
    </row>
    <row r="352" customFormat="false" ht="12.75" hidden="false" customHeight="false" outlineLevel="0" collapsed="false">
      <c r="D352" s="110"/>
    </row>
    <row r="353" customFormat="false" ht="12.75" hidden="false" customHeight="false" outlineLevel="0" collapsed="false">
      <c r="D353" s="110"/>
    </row>
    <row r="354" customFormat="false" ht="12.75" hidden="false" customHeight="false" outlineLevel="0" collapsed="false">
      <c r="D354" s="110"/>
    </row>
    <row r="355" customFormat="false" ht="12.75" hidden="false" customHeight="false" outlineLevel="0" collapsed="false">
      <c r="D355" s="110"/>
    </row>
    <row r="356" customFormat="false" ht="12.75" hidden="false" customHeight="false" outlineLevel="0" collapsed="false">
      <c r="D356" s="110"/>
    </row>
    <row r="357" customFormat="false" ht="12.75" hidden="false" customHeight="false" outlineLevel="0" collapsed="false">
      <c r="D357" s="110"/>
    </row>
    <row r="358" customFormat="false" ht="12.75" hidden="false" customHeight="false" outlineLevel="0" collapsed="false">
      <c r="D358" s="110"/>
    </row>
    <row r="359" customFormat="false" ht="12.75" hidden="false" customHeight="false" outlineLevel="0" collapsed="false">
      <c r="D359" s="110"/>
    </row>
    <row r="360" customFormat="false" ht="12.75" hidden="false" customHeight="false" outlineLevel="0" collapsed="false">
      <c r="D360" s="110"/>
    </row>
    <row r="361" customFormat="false" ht="12.75" hidden="false" customHeight="false" outlineLevel="0" collapsed="false">
      <c r="D361" s="110"/>
    </row>
    <row r="362" customFormat="false" ht="12.75" hidden="false" customHeight="false" outlineLevel="0" collapsed="false">
      <c r="D362" s="110"/>
    </row>
    <row r="363" customFormat="false" ht="12.75" hidden="false" customHeight="false" outlineLevel="0" collapsed="false">
      <c r="D363" s="110"/>
    </row>
    <row r="364" customFormat="false" ht="12.75" hidden="false" customHeight="false" outlineLevel="0" collapsed="false">
      <c r="D364" s="110"/>
    </row>
    <row r="365" customFormat="false" ht="12.75" hidden="false" customHeight="false" outlineLevel="0" collapsed="false">
      <c r="D365" s="110"/>
    </row>
    <row r="366" customFormat="false" ht="12.75" hidden="false" customHeight="false" outlineLevel="0" collapsed="false">
      <c r="D366" s="110"/>
    </row>
    <row r="367" customFormat="false" ht="12.75" hidden="false" customHeight="false" outlineLevel="0" collapsed="false">
      <c r="D367" s="110"/>
    </row>
    <row r="368" customFormat="false" ht="12.75" hidden="false" customHeight="false" outlineLevel="0" collapsed="false">
      <c r="D368" s="110"/>
    </row>
    <row r="369" customFormat="false" ht="12.75" hidden="false" customHeight="false" outlineLevel="0" collapsed="false">
      <c r="D369" s="110"/>
    </row>
    <row r="370" customFormat="false" ht="12.75" hidden="false" customHeight="false" outlineLevel="0" collapsed="false">
      <c r="D370" s="110"/>
    </row>
    <row r="371" customFormat="false" ht="12.75" hidden="false" customHeight="false" outlineLevel="0" collapsed="false">
      <c r="D371" s="110"/>
    </row>
    <row r="372" customFormat="false" ht="12.75" hidden="false" customHeight="false" outlineLevel="0" collapsed="false">
      <c r="D372" s="110"/>
    </row>
    <row r="373" customFormat="false" ht="12.75" hidden="false" customHeight="false" outlineLevel="0" collapsed="false">
      <c r="D373" s="110"/>
    </row>
    <row r="374" customFormat="false" ht="12.75" hidden="false" customHeight="false" outlineLevel="0" collapsed="false">
      <c r="D374" s="110"/>
    </row>
    <row r="375" customFormat="false" ht="12.75" hidden="false" customHeight="false" outlineLevel="0" collapsed="false">
      <c r="D375" s="110"/>
    </row>
    <row r="376" customFormat="false" ht="12.75" hidden="false" customHeight="false" outlineLevel="0" collapsed="false">
      <c r="D376" s="110"/>
    </row>
    <row r="377" customFormat="false" ht="12.75" hidden="false" customHeight="false" outlineLevel="0" collapsed="false">
      <c r="D377" s="110"/>
    </row>
    <row r="378" customFormat="false" ht="12.75" hidden="false" customHeight="false" outlineLevel="0" collapsed="false">
      <c r="D378" s="110"/>
    </row>
    <row r="379" customFormat="false" ht="12.75" hidden="false" customHeight="false" outlineLevel="0" collapsed="false">
      <c r="D379" s="110"/>
    </row>
    <row r="380" customFormat="false" ht="12.75" hidden="false" customHeight="false" outlineLevel="0" collapsed="false">
      <c r="D380" s="110"/>
    </row>
    <row r="381" customFormat="false" ht="12.75" hidden="false" customHeight="false" outlineLevel="0" collapsed="false">
      <c r="D381" s="110"/>
    </row>
    <row r="382" customFormat="false" ht="12.75" hidden="false" customHeight="false" outlineLevel="0" collapsed="false">
      <c r="D382" s="110"/>
    </row>
    <row r="383" customFormat="false" ht="12.75" hidden="false" customHeight="false" outlineLevel="0" collapsed="false">
      <c r="D383" s="110"/>
    </row>
    <row r="384" customFormat="false" ht="12.75" hidden="false" customHeight="false" outlineLevel="0" collapsed="false">
      <c r="D384" s="110"/>
    </row>
    <row r="385" customFormat="false" ht="12.75" hidden="false" customHeight="false" outlineLevel="0" collapsed="false">
      <c r="D385" s="110"/>
    </row>
    <row r="386" customFormat="false" ht="12.75" hidden="false" customHeight="false" outlineLevel="0" collapsed="false">
      <c r="D386" s="110"/>
    </row>
    <row r="387" customFormat="false" ht="12.75" hidden="false" customHeight="false" outlineLevel="0" collapsed="false">
      <c r="D387" s="110"/>
    </row>
    <row r="388" customFormat="false" ht="12.75" hidden="false" customHeight="false" outlineLevel="0" collapsed="false">
      <c r="D388" s="110"/>
    </row>
    <row r="389" customFormat="false" ht="12.75" hidden="false" customHeight="false" outlineLevel="0" collapsed="false">
      <c r="D389" s="110"/>
    </row>
    <row r="390" customFormat="false" ht="12.75" hidden="false" customHeight="false" outlineLevel="0" collapsed="false">
      <c r="D390" s="110"/>
    </row>
    <row r="391" customFormat="false" ht="12.75" hidden="false" customHeight="false" outlineLevel="0" collapsed="false">
      <c r="D391" s="110"/>
    </row>
    <row r="392" customFormat="false" ht="12.75" hidden="false" customHeight="false" outlineLevel="0" collapsed="false">
      <c r="D392" s="110"/>
    </row>
    <row r="393" customFormat="false" ht="12.75" hidden="false" customHeight="false" outlineLevel="0" collapsed="false">
      <c r="D393" s="110"/>
    </row>
    <row r="394" customFormat="false" ht="12.75" hidden="false" customHeight="false" outlineLevel="0" collapsed="false">
      <c r="D394" s="110"/>
    </row>
    <row r="395" customFormat="false" ht="12.75" hidden="false" customHeight="false" outlineLevel="0" collapsed="false">
      <c r="D395" s="110"/>
    </row>
    <row r="396" customFormat="false" ht="12.75" hidden="false" customHeight="false" outlineLevel="0" collapsed="false">
      <c r="D396" s="110"/>
    </row>
    <row r="397" customFormat="false" ht="12.75" hidden="false" customHeight="false" outlineLevel="0" collapsed="false">
      <c r="D397" s="110"/>
    </row>
    <row r="398" customFormat="false" ht="12.75" hidden="false" customHeight="false" outlineLevel="0" collapsed="false">
      <c r="D398" s="110"/>
    </row>
    <row r="399" customFormat="false" ht="12.75" hidden="false" customHeight="false" outlineLevel="0" collapsed="false">
      <c r="D399" s="110"/>
    </row>
    <row r="400" customFormat="false" ht="12.75" hidden="false" customHeight="false" outlineLevel="0" collapsed="false">
      <c r="D400" s="110"/>
    </row>
    <row r="401" customFormat="false" ht="12.75" hidden="false" customHeight="false" outlineLevel="0" collapsed="false">
      <c r="D401" s="110"/>
    </row>
    <row r="402" customFormat="false" ht="12.75" hidden="false" customHeight="false" outlineLevel="0" collapsed="false">
      <c r="D402" s="110"/>
    </row>
    <row r="403" customFormat="false" ht="12.75" hidden="false" customHeight="false" outlineLevel="0" collapsed="false">
      <c r="D403" s="110"/>
    </row>
    <row r="404" customFormat="false" ht="12.75" hidden="false" customHeight="false" outlineLevel="0" collapsed="false">
      <c r="D404" s="110"/>
    </row>
    <row r="405" customFormat="false" ht="12.75" hidden="false" customHeight="false" outlineLevel="0" collapsed="false">
      <c r="D405" s="110"/>
    </row>
    <row r="406" customFormat="false" ht="12.75" hidden="false" customHeight="false" outlineLevel="0" collapsed="false">
      <c r="D406" s="110"/>
    </row>
    <row r="407" customFormat="false" ht="12.75" hidden="false" customHeight="false" outlineLevel="0" collapsed="false">
      <c r="D407" s="110"/>
    </row>
    <row r="408" customFormat="false" ht="12.75" hidden="false" customHeight="false" outlineLevel="0" collapsed="false">
      <c r="D408" s="110"/>
    </row>
    <row r="409" customFormat="false" ht="12.75" hidden="false" customHeight="false" outlineLevel="0" collapsed="false">
      <c r="D409" s="110"/>
    </row>
    <row r="410" customFormat="false" ht="12.75" hidden="false" customHeight="false" outlineLevel="0" collapsed="false">
      <c r="D410" s="110"/>
    </row>
    <row r="411" customFormat="false" ht="12.75" hidden="false" customHeight="false" outlineLevel="0" collapsed="false">
      <c r="D411" s="110"/>
    </row>
    <row r="412" customFormat="false" ht="12.75" hidden="false" customHeight="false" outlineLevel="0" collapsed="false">
      <c r="D412" s="110"/>
    </row>
    <row r="413" customFormat="false" ht="12.75" hidden="false" customHeight="false" outlineLevel="0" collapsed="false">
      <c r="D413" s="110"/>
    </row>
    <row r="414" customFormat="false" ht="12.75" hidden="false" customHeight="false" outlineLevel="0" collapsed="false">
      <c r="D414" s="110"/>
    </row>
    <row r="415" customFormat="false" ht="12.75" hidden="false" customHeight="false" outlineLevel="0" collapsed="false">
      <c r="D415" s="110"/>
    </row>
    <row r="416" customFormat="false" ht="12.75" hidden="false" customHeight="false" outlineLevel="0" collapsed="false">
      <c r="D416" s="110"/>
    </row>
    <row r="417" customFormat="false" ht="12.75" hidden="false" customHeight="false" outlineLevel="0" collapsed="false">
      <c r="D417" s="110"/>
    </row>
    <row r="418" customFormat="false" ht="12.75" hidden="false" customHeight="false" outlineLevel="0" collapsed="false">
      <c r="D418" s="110"/>
    </row>
    <row r="419" customFormat="false" ht="12.75" hidden="false" customHeight="false" outlineLevel="0" collapsed="false">
      <c r="D419" s="110"/>
    </row>
    <row r="420" customFormat="false" ht="12.75" hidden="false" customHeight="false" outlineLevel="0" collapsed="false">
      <c r="D420" s="110"/>
    </row>
    <row r="421" customFormat="false" ht="12.75" hidden="false" customHeight="false" outlineLevel="0" collapsed="false">
      <c r="D421" s="110"/>
    </row>
    <row r="422" customFormat="false" ht="12.75" hidden="false" customHeight="false" outlineLevel="0" collapsed="false">
      <c r="D422" s="110"/>
    </row>
    <row r="423" customFormat="false" ht="12.75" hidden="false" customHeight="false" outlineLevel="0" collapsed="false">
      <c r="D423" s="110"/>
    </row>
    <row r="424" customFormat="false" ht="12.75" hidden="false" customHeight="false" outlineLevel="0" collapsed="false">
      <c r="D424" s="110"/>
    </row>
    <row r="425" customFormat="false" ht="12.75" hidden="false" customHeight="false" outlineLevel="0" collapsed="false">
      <c r="D425" s="110"/>
    </row>
    <row r="426" customFormat="false" ht="12.75" hidden="false" customHeight="false" outlineLevel="0" collapsed="false">
      <c r="D426" s="110"/>
    </row>
    <row r="427" customFormat="false" ht="12.75" hidden="false" customHeight="false" outlineLevel="0" collapsed="false">
      <c r="D427" s="110"/>
    </row>
    <row r="428" customFormat="false" ht="12.75" hidden="false" customHeight="false" outlineLevel="0" collapsed="false">
      <c r="D428" s="110"/>
    </row>
    <row r="429" customFormat="false" ht="12.75" hidden="false" customHeight="false" outlineLevel="0" collapsed="false">
      <c r="D429" s="110"/>
    </row>
    <row r="430" customFormat="false" ht="12.75" hidden="false" customHeight="false" outlineLevel="0" collapsed="false">
      <c r="D430" s="110"/>
    </row>
    <row r="431" customFormat="false" ht="12.75" hidden="false" customHeight="false" outlineLevel="0" collapsed="false">
      <c r="D431" s="110"/>
    </row>
    <row r="432" customFormat="false" ht="12.75" hidden="false" customHeight="false" outlineLevel="0" collapsed="false">
      <c r="D432" s="110"/>
    </row>
    <row r="433" customFormat="false" ht="12.75" hidden="false" customHeight="false" outlineLevel="0" collapsed="false">
      <c r="D433" s="110"/>
    </row>
    <row r="434" customFormat="false" ht="12.75" hidden="false" customHeight="false" outlineLevel="0" collapsed="false">
      <c r="D434" s="110"/>
    </row>
    <row r="435" customFormat="false" ht="12.75" hidden="false" customHeight="false" outlineLevel="0" collapsed="false">
      <c r="D435" s="110"/>
    </row>
    <row r="436" customFormat="false" ht="12.75" hidden="false" customHeight="false" outlineLevel="0" collapsed="false">
      <c r="D436" s="110"/>
    </row>
    <row r="437" customFormat="false" ht="12.75" hidden="false" customHeight="false" outlineLevel="0" collapsed="false">
      <c r="D437" s="110"/>
    </row>
    <row r="438" customFormat="false" ht="12.75" hidden="false" customHeight="false" outlineLevel="0" collapsed="false">
      <c r="D438" s="110"/>
    </row>
    <row r="439" customFormat="false" ht="12.75" hidden="false" customHeight="false" outlineLevel="0" collapsed="false">
      <c r="D439" s="110"/>
    </row>
    <row r="440" customFormat="false" ht="12.75" hidden="false" customHeight="false" outlineLevel="0" collapsed="false">
      <c r="D440" s="110"/>
    </row>
    <row r="441" customFormat="false" ht="12.75" hidden="false" customHeight="false" outlineLevel="0" collapsed="false">
      <c r="D441" s="110"/>
    </row>
    <row r="442" customFormat="false" ht="12.75" hidden="false" customHeight="false" outlineLevel="0" collapsed="false">
      <c r="D442" s="110"/>
    </row>
    <row r="443" customFormat="false" ht="12.75" hidden="false" customHeight="false" outlineLevel="0" collapsed="false">
      <c r="D443" s="110"/>
    </row>
    <row r="444" customFormat="false" ht="12.75" hidden="false" customHeight="false" outlineLevel="0" collapsed="false">
      <c r="D444" s="110"/>
    </row>
    <row r="445" customFormat="false" ht="12.75" hidden="false" customHeight="false" outlineLevel="0" collapsed="false">
      <c r="D445" s="110"/>
    </row>
    <row r="446" customFormat="false" ht="12.75" hidden="false" customHeight="false" outlineLevel="0" collapsed="false">
      <c r="D446" s="110"/>
    </row>
    <row r="447" customFormat="false" ht="12.75" hidden="false" customHeight="false" outlineLevel="0" collapsed="false">
      <c r="D447" s="110"/>
    </row>
    <row r="448" customFormat="false" ht="12.75" hidden="false" customHeight="false" outlineLevel="0" collapsed="false">
      <c r="D448" s="110"/>
    </row>
    <row r="449" customFormat="false" ht="12.75" hidden="false" customHeight="false" outlineLevel="0" collapsed="false">
      <c r="D449" s="110"/>
    </row>
    <row r="450" customFormat="false" ht="12.75" hidden="false" customHeight="false" outlineLevel="0" collapsed="false">
      <c r="D450" s="110"/>
    </row>
    <row r="451" customFormat="false" ht="12.75" hidden="false" customHeight="false" outlineLevel="0" collapsed="false">
      <c r="D451" s="110"/>
    </row>
    <row r="452" customFormat="false" ht="12.75" hidden="false" customHeight="false" outlineLevel="0" collapsed="false">
      <c r="D452" s="110"/>
    </row>
    <row r="453" customFormat="false" ht="12.75" hidden="false" customHeight="false" outlineLevel="0" collapsed="false">
      <c r="D453" s="110"/>
    </row>
    <row r="454" customFormat="false" ht="12.75" hidden="false" customHeight="false" outlineLevel="0" collapsed="false">
      <c r="D454" s="110"/>
    </row>
    <row r="455" customFormat="false" ht="12.75" hidden="false" customHeight="false" outlineLevel="0" collapsed="false">
      <c r="D455" s="110"/>
    </row>
    <row r="456" customFormat="false" ht="12.75" hidden="false" customHeight="false" outlineLevel="0" collapsed="false">
      <c r="D456" s="110"/>
    </row>
    <row r="457" customFormat="false" ht="12.75" hidden="false" customHeight="false" outlineLevel="0" collapsed="false">
      <c r="D457" s="110"/>
    </row>
    <row r="458" customFormat="false" ht="12.75" hidden="false" customHeight="false" outlineLevel="0" collapsed="false">
      <c r="D458" s="110"/>
    </row>
    <row r="459" customFormat="false" ht="12.75" hidden="false" customHeight="false" outlineLevel="0" collapsed="false">
      <c r="D459" s="110"/>
    </row>
    <row r="460" customFormat="false" ht="12.75" hidden="false" customHeight="false" outlineLevel="0" collapsed="false">
      <c r="D460" s="110"/>
    </row>
    <row r="461" customFormat="false" ht="12.75" hidden="false" customHeight="false" outlineLevel="0" collapsed="false">
      <c r="D461" s="110"/>
    </row>
    <row r="462" customFormat="false" ht="12.75" hidden="false" customHeight="false" outlineLevel="0" collapsed="false">
      <c r="D462" s="110"/>
    </row>
    <row r="463" customFormat="false" ht="12.75" hidden="false" customHeight="false" outlineLevel="0" collapsed="false">
      <c r="D463" s="110"/>
    </row>
    <row r="464" customFormat="false" ht="12.75" hidden="false" customHeight="false" outlineLevel="0" collapsed="false">
      <c r="D464" s="110"/>
    </row>
    <row r="465" customFormat="false" ht="12.75" hidden="false" customHeight="false" outlineLevel="0" collapsed="false">
      <c r="D465" s="110"/>
    </row>
    <row r="466" customFormat="false" ht="12.75" hidden="false" customHeight="false" outlineLevel="0" collapsed="false">
      <c r="D466" s="110"/>
    </row>
    <row r="467" customFormat="false" ht="12.75" hidden="false" customHeight="false" outlineLevel="0" collapsed="false">
      <c r="D467" s="110"/>
    </row>
    <row r="468" customFormat="false" ht="12.75" hidden="false" customHeight="false" outlineLevel="0" collapsed="false">
      <c r="D468" s="110"/>
    </row>
    <row r="469" customFormat="false" ht="12.75" hidden="false" customHeight="false" outlineLevel="0" collapsed="false">
      <c r="D469" s="110"/>
    </row>
    <row r="470" customFormat="false" ht="12.75" hidden="false" customHeight="false" outlineLevel="0" collapsed="false">
      <c r="D470" s="110"/>
    </row>
    <row r="471" customFormat="false" ht="12.75" hidden="false" customHeight="false" outlineLevel="0" collapsed="false">
      <c r="D471" s="110"/>
    </row>
    <row r="472" customFormat="false" ht="12.75" hidden="false" customHeight="false" outlineLevel="0" collapsed="false">
      <c r="D472" s="110"/>
    </row>
    <row r="473" customFormat="false" ht="12.75" hidden="false" customHeight="false" outlineLevel="0" collapsed="false">
      <c r="D473" s="110"/>
    </row>
    <row r="474" customFormat="false" ht="12.75" hidden="false" customHeight="false" outlineLevel="0" collapsed="false">
      <c r="D474" s="110"/>
    </row>
    <row r="475" customFormat="false" ht="12.75" hidden="false" customHeight="false" outlineLevel="0" collapsed="false">
      <c r="D475" s="110"/>
    </row>
    <row r="476" customFormat="false" ht="12.75" hidden="false" customHeight="false" outlineLevel="0" collapsed="false">
      <c r="D476" s="110"/>
    </row>
    <row r="477" customFormat="false" ht="12.75" hidden="false" customHeight="false" outlineLevel="0" collapsed="false">
      <c r="D477" s="110"/>
    </row>
    <row r="478" customFormat="false" ht="12.75" hidden="false" customHeight="false" outlineLevel="0" collapsed="false">
      <c r="D478" s="110"/>
    </row>
    <row r="479" customFormat="false" ht="12.75" hidden="false" customHeight="false" outlineLevel="0" collapsed="false">
      <c r="D479" s="110"/>
    </row>
    <row r="480" customFormat="false" ht="12.75" hidden="false" customHeight="false" outlineLevel="0" collapsed="false">
      <c r="D480" s="110"/>
    </row>
    <row r="481" customFormat="false" ht="12.75" hidden="false" customHeight="false" outlineLevel="0" collapsed="false">
      <c r="D481" s="110"/>
    </row>
    <row r="482" customFormat="false" ht="12.75" hidden="false" customHeight="false" outlineLevel="0" collapsed="false">
      <c r="D482" s="110"/>
    </row>
    <row r="483" customFormat="false" ht="12.75" hidden="false" customHeight="false" outlineLevel="0" collapsed="false">
      <c r="D483" s="110"/>
    </row>
    <row r="484" customFormat="false" ht="12.75" hidden="false" customHeight="false" outlineLevel="0" collapsed="false">
      <c r="D484" s="110"/>
    </row>
    <row r="485" customFormat="false" ht="12.75" hidden="false" customHeight="false" outlineLevel="0" collapsed="false">
      <c r="D485" s="110"/>
    </row>
    <row r="486" customFormat="false" ht="12.75" hidden="false" customHeight="false" outlineLevel="0" collapsed="false">
      <c r="D486" s="110"/>
    </row>
    <row r="487" customFormat="false" ht="12.75" hidden="false" customHeight="false" outlineLevel="0" collapsed="false">
      <c r="D487" s="110"/>
    </row>
    <row r="488" customFormat="false" ht="12.75" hidden="false" customHeight="false" outlineLevel="0" collapsed="false">
      <c r="D488" s="110"/>
    </row>
    <row r="489" customFormat="false" ht="12.75" hidden="false" customHeight="false" outlineLevel="0" collapsed="false">
      <c r="D489" s="110"/>
    </row>
    <row r="490" customFormat="false" ht="12.75" hidden="false" customHeight="false" outlineLevel="0" collapsed="false">
      <c r="D490" s="110"/>
    </row>
    <row r="491" customFormat="false" ht="12.75" hidden="false" customHeight="false" outlineLevel="0" collapsed="false">
      <c r="D491" s="110"/>
    </row>
    <row r="492" customFormat="false" ht="12.75" hidden="false" customHeight="false" outlineLevel="0" collapsed="false">
      <c r="D492" s="110"/>
    </row>
    <row r="493" customFormat="false" ht="12.75" hidden="false" customHeight="false" outlineLevel="0" collapsed="false">
      <c r="D493" s="110"/>
    </row>
    <row r="494" customFormat="false" ht="12.75" hidden="false" customHeight="false" outlineLevel="0" collapsed="false">
      <c r="D494" s="110"/>
    </row>
    <row r="495" customFormat="false" ht="12.75" hidden="false" customHeight="false" outlineLevel="0" collapsed="false">
      <c r="D495" s="110"/>
    </row>
    <row r="496" customFormat="false" ht="12.75" hidden="false" customHeight="false" outlineLevel="0" collapsed="false">
      <c r="D496" s="110"/>
    </row>
    <row r="497" customFormat="false" ht="12.75" hidden="false" customHeight="false" outlineLevel="0" collapsed="false">
      <c r="D497" s="110"/>
    </row>
    <row r="498" customFormat="false" ht="12.75" hidden="false" customHeight="false" outlineLevel="0" collapsed="false">
      <c r="D498" s="110"/>
    </row>
    <row r="499" customFormat="false" ht="12.75" hidden="false" customHeight="false" outlineLevel="0" collapsed="false">
      <c r="D499" s="110"/>
    </row>
    <row r="500" customFormat="false" ht="12.75" hidden="false" customHeight="false" outlineLevel="0" collapsed="false">
      <c r="D500" s="110"/>
    </row>
    <row r="501" customFormat="false" ht="12.75" hidden="false" customHeight="false" outlineLevel="0" collapsed="false">
      <c r="D501" s="110"/>
    </row>
    <row r="502" customFormat="false" ht="12.75" hidden="false" customHeight="false" outlineLevel="0" collapsed="false">
      <c r="D502" s="110"/>
    </row>
    <row r="503" customFormat="false" ht="12.75" hidden="false" customHeight="false" outlineLevel="0" collapsed="false">
      <c r="D503" s="110"/>
    </row>
    <row r="504" customFormat="false" ht="12.75" hidden="false" customHeight="false" outlineLevel="0" collapsed="false">
      <c r="D504" s="110"/>
    </row>
    <row r="505" customFormat="false" ht="12.75" hidden="false" customHeight="false" outlineLevel="0" collapsed="false">
      <c r="D505" s="110"/>
    </row>
    <row r="506" customFormat="false" ht="12.75" hidden="false" customHeight="false" outlineLevel="0" collapsed="false">
      <c r="D506" s="110"/>
    </row>
    <row r="507" customFormat="false" ht="12.75" hidden="false" customHeight="false" outlineLevel="0" collapsed="false">
      <c r="D507" s="110"/>
    </row>
    <row r="508" customFormat="false" ht="12.75" hidden="false" customHeight="false" outlineLevel="0" collapsed="false">
      <c r="D508" s="110"/>
    </row>
    <row r="509" customFormat="false" ht="12.75" hidden="false" customHeight="false" outlineLevel="0" collapsed="false">
      <c r="D509" s="110"/>
    </row>
    <row r="510" customFormat="false" ht="12.75" hidden="false" customHeight="false" outlineLevel="0" collapsed="false">
      <c r="D510" s="110"/>
    </row>
    <row r="511" customFormat="false" ht="12.75" hidden="false" customHeight="false" outlineLevel="0" collapsed="false">
      <c r="D511" s="110"/>
    </row>
    <row r="512" customFormat="false" ht="12.75" hidden="false" customHeight="false" outlineLevel="0" collapsed="false">
      <c r="D512" s="110"/>
    </row>
    <row r="513" customFormat="false" ht="12.75" hidden="false" customHeight="false" outlineLevel="0" collapsed="false">
      <c r="D513" s="110"/>
    </row>
    <row r="514" customFormat="false" ht="12.75" hidden="false" customHeight="false" outlineLevel="0" collapsed="false">
      <c r="D514" s="110"/>
    </row>
    <row r="515" customFormat="false" ht="12.75" hidden="false" customHeight="false" outlineLevel="0" collapsed="false">
      <c r="D515" s="110"/>
    </row>
    <row r="516" customFormat="false" ht="12.75" hidden="false" customHeight="false" outlineLevel="0" collapsed="false">
      <c r="D516" s="110"/>
    </row>
    <row r="517" customFormat="false" ht="12.75" hidden="false" customHeight="false" outlineLevel="0" collapsed="false">
      <c r="D517" s="110"/>
    </row>
    <row r="518" customFormat="false" ht="12.75" hidden="false" customHeight="false" outlineLevel="0" collapsed="false">
      <c r="D518" s="110"/>
    </row>
    <row r="519" customFormat="false" ht="12.75" hidden="false" customHeight="false" outlineLevel="0" collapsed="false">
      <c r="D519" s="110"/>
    </row>
    <row r="520" customFormat="false" ht="12.75" hidden="false" customHeight="false" outlineLevel="0" collapsed="false">
      <c r="D520" s="110"/>
    </row>
    <row r="521" customFormat="false" ht="12.75" hidden="false" customHeight="false" outlineLevel="0" collapsed="false">
      <c r="D521" s="110"/>
    </row>
    <row r="522" customFormat="false" ht="12.75" hidden="false" customHeight="false" outlineLevel="0" collapsed="false">
      <c r="D522" s="110"/>
    </row>
    <row r="523" customFormat="false" ht="12.75" hidden="false" customHeight="false" outlineLevel="0" collapsed="false">
      <c r="D523" s="110"/>
    </row>
    <row r="524" customFormat="false" ht="12.75" hidden="false" customHeight="false" outlineLevel="0" collapsed="false">
      <c r="D524" s="110"/>
    </row>
    <row r="525" customFormat="false" ht="12.75" hidden="false" customHeight="false" outlineLevel="0" collapsed="false">
      <c r="D525" s="110"/>
    </row>
    <row r="526" customFormat="false" ht="12.75" hidden="false" customHeight="false" outlineLevel="0" collapsed="false">
      <c r="D526" s="110"/>
    </row>
    <row r="527" customFormat="false" ht="12.75" hidden="false" customHeight="false" outlineLevel="0" collapsed="false">
      <c r="D527" s="110"/>
    </row>
    <row r="528" customFormat="false" ht="12.75" hidden="false" customHeight="false" outlineLevel="0" collapsed="false">
      <c r="D528" s="110"/>
    </row>
    <row r="529" customFormat="false" ht="12.75" hidden="false" customHeight="false" outlineLevel="0" collapsed="false">
      <c r="D529" s="110"/>
    </row>
    <row r="530" customFormat="false" ht="12.75" hidden="false" customHeight="false" outlineLevel="0" collapsed="false">
      <c r="D530" s="110"/>
    </row>
    <row r="531" customFormat="false" ht="12.75" hidden="false" customHeight="false" outlineLevel="0" collapsed="false">
      <c r="D531" s="110"/>
    </row>
    <row r="532" customFormat="false" ht="12.75" hidden="false" customHeight="false" outlineLevel="0" collapsed="false">
      <c r="D532" s="110"/>
    </row>
    <row r="533" customFormat="false" ht="12.75" hidden="false" customHeight="false" outlineLevel="0" collapsed="false">
      <c r="D533" s="110"/>
    </row>
    <row r="534" customFormat="false" ht="12.75" hidden="false" customHeight="false" outlineLevel="0" collapsed="false">
      <c r="D534" s="110"/>
    </row>
    <row r="535" customFormat="false" ht="12.75" hidden="false" customHeight="false" outlineLevel="0" collapsed="false">
      <c r="D535" s="110"/>
    </row>
    <row r="536" customFormat="false" ht="12.75" hidden="false" customHeight="false" outlineLevel="0" collapsed="false">
      <c r="D536" s="110"/>
    </row>
    <row r="537" customFormat="false" ht="12.75" hidden="false" customHeight="false" outlineLevel="0" collapsed="false">
      <c r="D537" s="110"/>
    </row>
    <row r="538" customFormat="false" ht="12.75" hidden="false" customHeight="false" outlineLevel="0" collapsed="false">
      <c r="D538" s="110"/>
    </row>
    <row r="539" customFormat="false" ht="12.75" hidden="false" customHeight="false" outlineLevel="0" collapsed="false">
      <c r="D539" s="110"/>
    </row>
    <row r="540" customFormat="false" ht="12.75" hidden="false" customHeight="false" outlineLevel="0" collapsed="false">
      <c r="D540" s="110"/>
    </row>
    <row r="541" customFormat="false" ht="12.75" hidden="false" customHeight="false" outlineLevel="0" collapsed="false">
      <c r="D541" s="110"/>
    </row>
    <row r="542" customFormat="false" ht="12.75" hidden="false" customHeight="false" outlineLevel="0" collapsed="false">
      <c r="D542" s="110"/>
    </row>
    <row r="543" customFormat="false" ht="12.75" hidden="false" customHeight="false" outlineLevel="0" collapsed="false">
      <c r="D543" s="110"/>
    </row>
    <row r="544" customFormat="false" ht="12.75" hidden="false" customHeight="false" outlineLevel="0" collapsed="false">
      <c r="D544" s="110"/>
    </row>
    <row r="545" customFormat="false" ht="12.75" hidden="false" customHeight="false" outlineLevel="0" collapsed="false">
      <c r="D545" s="110"/>
    </row>
    <row r="546" customFormat="false" ht="12.75" hidden="false" customHeight="false" outlineLevel="0" collapsed="false">
      <c r="D546" s="110"/>
    </row>
    <row r="547" customFormat="false" ht="12.75" hidden="false" customHeight="false" outlineLevel="0" collapsed="false">
      <c r="D547" s="110"/>
    </row>
    <row r="548" customFormat="false" ht="12.75" hidden="false" customHeight="false" outlineLevel="0" collapsed="false">
      <c r="D548" s="110"/>
    </row>
    <row r="549" customFormat="false" ht="12.75" hidden="false" customHeight="false" outlineLevel="0" collapsed="false">
      <c r="D549" s="110"/>
    </row>
    <row r="550" customFormat="false" ht="12.75" hidden="false" customHeight="false" outlineLevel="0" collapsed="false">
      <c r="D550" s="110"/>
    </row>
    <row r="551" customFormat="false" ht="12.75" hidden="false" customHeight="false" outlineLevel="0" collapsed="false">
      <c r="D551" s="110"/>
    </row>
    <row r="552" customFormat="false" ht="12.75" hidden="false" customHeight="false" outlineLevel="0" collapsed="false">
      <c r="D552" s="110"/>
    </row>
    <row r="553" customFormat="false" ht="12.75" hidden="false" customHeight="false" outlineLevel="0" collapsed="false">
      <c r="D553" s="110"/>
    </row>
    <row r="554" customFormat="false" ht="12.75" hidden="false" customHeight="false" outlineLevel="0" collapsed="false">
      <c r="D554" s="110"/>
    </row>
    <row r="555" customFormat="false" ht="12.75" hidden="false" customHeight="false" outlineLevel="0" collapsed="false">
      <c r="D555" s="110"/>
    </row>
    <row r="556" customFormat="false" ht="12.75" hidden="false" customHeight="false" outlineLevel="0" collapsed="false">
      <c r="D556" s="110"/>
    </row>
    <row r="557" customFormat="false" ht="12.75" hidden="false" customHeight="false" outlineLevel="0" collapsed="false">
      <c r="D557" s="110"/>
    </row>
    <row r="558" customFormat="false" ht="12.75" hidden="false" customHeight="false" outlineLevel="0" collapsed="false">
      <c r="D558" s="110"/>
    </row>
    <row r="559" customFormat="false" ht="12.75" hidden="false" customHeight="false" outlineLevel="0" collapsed="false">
      <c r="D559" s="110"/>
    </row>
    <row r="560" customFormat="false" ht="12.75" hidden="false" customHeight="false" outlineLevel="0" collapsed="false">
      <c r="D560" s="110"/>
    </row>
    <row r="561" customFormat="false" ht="12.75" hidden="false" customHeight="false" outlineLevel="0" collapsed="false">
      <c r="D561" s="110"/>
    </row>
    <row r="562" customFormat="false" ht="12.75" hidden="false" customHeight="false" outlineLevel="0" collapsed="false">
      <c r="D562" s="110"/>
    </row>
    <row r="563" customFormat="false" ht="12.75" hidden="false" customHeight="false" outlineLevel="0" collapsed="false">
      <c r="D563" s="110"/>
    </row>
    <row r="564" customFormat="false" ht="12.75" hidden="false" customHeight="false" outlineLevel="0" collapsed="false">
      <c r="D564" s="110"/>
    </row>
    <row r="565" customFormat="false" ht="12.75" hidden="false" customHeight="false" outlineLevel="0" collapsed="false">
      <c r="D565" s="110"/>
    </row>
    <row r="566" customFormat="false" ht="12.75" hidden="false" customHeight="false" outlineLevel="0" collapsed="false">
      <c r="D566" s="110"/>
    </row>
    <row r="567" customFormat="false" ht="12.75" hidden="false" customHeight="false" outlineLevel="0" collapsed="false">
      <c r="D567" s="110"/>
    </row>
    <row r="568" customFormat="false" ht="12.75" hidden="false" customHeight="false" outlineLevel="0" collapsed="false">
      <c r="D568" s="110"/>
    </row>
    <row r="569" customFormat="false" ht="12.75" hidden="false" customHeight="false" outlineLevel="0" collapsed="false">
      <c r="D569" s="110"/>
    </row>
    <row r="570" customFormat="false" ht="12.75" hidden="false" customHeight="false" outlineLevel="0" collapsed="false">
      <c r="D570" s="110"/>
    </row>
    <row r="571" customFormat="false" ht="12.75" hidden="false" customHeight="false" outlineLevel="0" collapsed="false">
      <c r="D571" s="110"/>
    </row>
    <row r="572" customFormat="false" ht="12.75" hidden="false" customHeight="false" outlineLevel="0" collapsed="false">
      <c r="D572" s="110"/>
    </row>
    <row r="573" customFormat="false" ht="12.75" hidden="false" customHeight="false" outlineLevel="0" collapsed="false">
      <c r="D573" s="110"/>
    </row>
    <row r="574" customFormat="false" ht="12.75" hidden="false" customHeight="false" outlineLevel="0" collapsed="false">
      <c r="D574" s="110"/>
    </row>
    <row r="575" customFormat="false" ht="12.75" hidden="false" customHeight="false" outlineLevel="0" collapsed="false">
      <c r="D575" s="110"/>
    </row>
    <row r="576" customFormat="false" ht="12.75" hidden="false" customHeight="false" outlineLevel="0" collapsed="false">
      <c r="D576" s="110"/>
    </row>
    <row r="577" customFormat="false" ht="12.75" hidden="false" customHeight="false" outlineLevel="0" collapsed="false">
      <c r="D577" s="110"/>
    </row>
    <row r="578" customFormat="false" ht="12.75" hidden="false" customHeight="false" outlineLevel="0" collapsed="false">
      <c r="D578" s="110"/>
    </row>
    <row r="579" customFormat="false" ht="12.75" hidden="false" customHeight="false" outlineLevel="0" collapsed="false">
      <c r="D579" s="110"/>
    </row>
    <row r="580" customFormat="false" ht="12.75" hidden="false" customHeight="false" outlineLevel="0" collapsed="false">
      <c r="D580" s="110"/>
    </row>
    <row r="581" customFormat="false" ht="12.75" hidden="false" customHeight="false" outlineLevel="0" collapsed="false">
      <c r="D581" s="110"/>
    </row>
    <row r="582" customFormat="false" ht="12.75" hidden="false" customHeight="false" outlineLevel="0" collapsed="false">
      <c r="D582" s="110"/>
    </row>
    <row r="583" customFormat="false" ht="12.75" hidden="false" customHeight="false" outlineLevel="0" collapsed="false">
      <c r="D583" s="110"/>
    </row>
    <row r="584" customFormat="false" ht="12.75" hidden="false" customHeight="false" outlineLevel="0" collapsed="false">
      <c r="D584" s="110"/>
    </row>
    <row r="585" customFormat="false" ht="12.75" hidden="false" customHeight="false" outlineLevel="0" collapsed="false">
      <c r="D585" s="110"/>
    </row>
    <row r="586" customFormat="false" ht="12.75" hidden="false" customHeight="false" outlineLevel="0" collapsed="false">
      <c r="D586" s="110"/>
    </row>
    <row r="587" customFormat="false" ht="12.75" hidden="false" customHeight="false" outlineLevel="0" collapsed="false">
      <c r="D587" s="110"/>
    </row>
    <row r="588" customFormat="false" ht="12.75" hidden="false" customHeight="false" outlineLevel="0" collapsed="false">
      <c r="D588" s="110"/>
    </row>
    <row r="589" customFormat="false" ht="12.75" hidden="false" customHeight="false" outlineLevel="0" collapsed="false">
      <c r="D589" s="110"/>
    </row>
    <row r="590" customFormat="false" ht="12.75" hidden="false" customHeight="false" outlineLevel="0" collapsed="false">
      <c r="D590" s="110"/>
    </row>
    <row r="591" customFormat="false" ht="12.75" hidden="false" customHeight="false" outlineLevel="0" collapsed="false">
      <c r="D591" s="110"/>
    </row>
    <row r="592" customFormat="false" ht="12.75" hidden="false" customHeight="false" outlineLevel="0" collapsed="false">
      <c r="D592" s="110"/>
    </row>
    <row r="593" customFormat="false" ht="12.75" hidden="false" customHeight="false" outlineLevel="0" collapsed="false">
      <c r="D593" s="110"/>
    </row>
    <row r="594" customFormat="false" ht="12.75" hidden="false" customHeight="false" outlineLevel="0" collapsed="false">
      <c r="D594" s="110"/>
    </row>
    <row r="595" customFormat="false" ht="12.75" hidden="false" customHeight="false" outlineLevel="0" collapsed="false">
      <c r="D595" s="110"/>
    </row>
    <row r="596" customFormat="false" ht="12.75" hidden="false" customHeight="false" outlineLevel="0" collapsed="false">
      <c r="D596" s="110"/>
    </row>
    <row r="597" customFormat="false" ht="12.75" hidden="false" customHeight="false" outlineLevel="0" collapsed="false">
      <c r="D597" s="110"/>
    </row>
    <row r="598" customFormat="false" ht="12.75" hidden="false" customHeight="false" outlineLevel="0" collapsed="false">
      <c r="D598" s="110"/>
    </row>
    <row r="599" customFormat="false" ht="12.75" hidden="false" customHeight="false" outlineLevel="0" collapsed="false">
      <c r="D599" s="110"/>
    </row>
    <row r="600" customFormat="false" ht="12.75" hidden="false" customHeight="false" outlineLevel="0" collapsed="false">
      <c r="D600" s="110"/>
    </row>
    <row r="601" customFormat="false" ht="12.75" hidden="false" customHeight="false" outlineLevel="0" collapsed="false">
      <c r="D601" s="110"/>
    </row>
    <row r="602" customFormat="false" ht="12.75" hidden="false" customHeight="false" outlineLevel="0" collapsed="false">
      <c r="D602" s="110"/>
    </row>
    <row r="603" customFormat="false" ht="12.75" hidden="false" customHeight="false" outlineLevel="0" collapsed="false">
      <c r="D603" s="110"/>
    </row>
    <row r="604" customFormat="false" ht="12.75" hidden="false" customHeight="false" outlineLevel="0" collapsed="false">
      <c r="D604" s="110"/>
    </row>
    <row r="605" customFormat="false" ht="12.75" hidden="false" customHeight="false" outlineLevel="0" collapsed="false">
      <c r="D605" s="110"/>
    </row>
    <row r="606" customFormat="false" ht="12.75" hidden="false" customHeight="false" outlineLevel="0" collapsed="false">
      <c r="D606" s="110"/>
    </row>
    <row r="607" customFormat="false" ht="12.75" hidden="false" customHeight="false" outlineLevel="0" collapsed="false">
      <c r="D607" s="110"/>
    </row>
    <row r="608" customFormat="false" ht="12.75" hidden="false" customHeight="false" outlineLevel="0" collapsed="false">
      <c r="D608" s="110"/>
    </row>
    <row r="609" customFormat="false" ht="12.75" hidden="false" customHeight="false" outlineLevel="0" collapsed="false">
      <c r="D609" s="110"/>
    </row>
    <row r="610" customFormat="false" ht="12.75" hidden="false" customHeight="false" outlineLevel="0" collapsed="false">
      <c r="D610" s="110"/>
    </row>
    <row r="611" customFormat="false" ht="12.75" hidden="false" customHeight="false" outlineLevel="0" collapsed="false">
      <c r="D611" s="110"/>
    </row>
    <row r="612" customFormat="false" ht="12.75" hidden="false" customHeight="false" outlineLevel="0" collapsed="false">
      <c r="D612" s="110"/>
    </row>
    <row r="613" customFormat="false" ht="12.75" hidden="false" customHeight="false" outlineLevel="0" collapsed="false">
      <c r="D613" s="110"/>
    </row>
    <row r="614" customFormat="false" ht="12.75" hidden="false" customHeight="false" outlineLevel="0" collapsed="false">
      <c r="D614" s="110"/>
    </row>
    <row r="615" customFormat="false" ht="12.75" hidden="false" customHeight="false" outlineLevel="0" collapsed="false">
      <c r="D615" s="110"/>
    </row>
    <row r="616" customFormat="false" ht="12.75" hidden="false" customHeight="false" outlineLevel="0" collapsed="false">
      <c r="D616" s="110"/>
    </row>
    <row r="617" customFormat="false" ht="12.75" hidden="false" customHeight="false" outlineLevel="0" collapsed="false">
      <c r="D617" s="110"/>
    </row>
    <row r="618" customFormat="false" ht="12.75" hidden="false" customHeight="false" outlineLevel="0" collapsed="false">
      <c r="D618" s="110"/>
    </row>
    <row r="619" customFormat="false" ht="12.75" hidden="false" customHeight="false" outlineLevel="0" collapsed="false">
      <c r="D619" s="110"/>
    </row>
    <row r="620" customFormat="false" ht="12.75" hidden="false" customHeight="false" outlineLevel="0" collapsed="false">
      <c r="D620" s="110"/>
    </row>
    <row r="621" customFormat="false" ht="12.75" hidden="false" customHeight="false" outlineLevel="0" collapsed="false">
      <c r="D621" s="110"/>
    </row>
    <row r="622" customFormat="false" ht="12.75" hidden="false" customHeight="false" outlineLevel="0" collapsed="false">
      <c r="D622" s="110"/>
    </row>
    <row r="623" customFormat="false" ht="12.75" hidden="false" customHeight="false" outlineLevel="0" collapsed="false">
      <c r="D623" s="110"/>
    </row>
    <row r="624" customFormat="false" ht="12.75" hidden="false" customHeight="false" outlineLevel="0" collapsed="false">
      <c r="D624" s="110"/>
    </row>
    <row r="625" customFormat="false" ht="12.75" hidden="false" customHeight="false" outlineLevel="0" collapsed="false">
      <c r="D625" s="110"/>
    </row>
    <row r="626" customFormat="false" ht="12.75" hidden="false" customHeight="false" outlineLevel="0" collapsed="false">
      <c r="D626" s="110"/>
    </row>
    <row r="627" customFormat="false" ht="12.75" hidden="false" customHeight="false" outlineLevel="0" collapsed="false">
      <c r="D627" s="110"/>
    </row>
    <row r="628" customFormat="false" ht="12.75" hidden="false" customHeight="false" outlineLevel="0" collapsed="false">
      <c r="D628" s="110"/>
    </row>
    <row r="629" customFormat="false" ht="12.75" hidden="false" customHeight="false" outlineLevel="0" collapsed="false">
      <c r="D629" s="110"/>
    </row>
    <row r="630" customFormat="false" ht="12.75" hidden="false" customHeight="false" outlineLevel="0" collapsed="false">
      <c r="D630" s="110"/>
    </row>
    <row r="631" customFormat="false" ht="12.75" hidden="false" customHeight="false" outlineLevel="0" collapsed="false">
      <c r="D631" s="110"/>
    </row>
    <row r="632" customFormat="false" ht="12.75" hidden="false" customHeight="false" outlineLevel="0" collapsed="false">
      <c r="D632" s="110"/>
    </row>
    <row r="633" customFormat="false" ht="12.75" hidden="false" customHeight="false" outlineLevel="0" collapsed="false">
      <c r="D633" s="110"/>
    </row>
    <row r="634" customFormat="false" ht="12.75" hidden="false" customHeight="false" outlineLevel="0" collapsed="false">
      <c r="D634" s="110"/>
    </row>
    <row r="635" customFormat="false" ht="12.75" hidden="false" customHeight="false" outlineLevel="0" collapsed="false">
      <c r="D635" s="110"/>
    </row>
    <row r="636" customFormat="false" ht="12.75" hidden="false" customHeight="false" outlineLevel="0" collapsed="false">
      <c r="D636" s="110"/>
    </row>
    <row r="637" customFormat="false" ht="12.75" hidden="false" customHeight="false" outlineLevel="0" collapsed="false">
      <c r="D637" s="110"/>
    </row>
    <row r="638" customFormat="false" ht="12.75" hidden="false" customHeight="false" outlineLevel="0" collapsed="false">
      <c r="D638" s="110"/>
    </row>
    <row r="639" customFormat="false" ht="12.75" hidden="false" customHeight="false" outlineLevel="0" collapsed="false">
      <c r="D639" s="110"/>
    </row>
    <row r="640" customFormat="false" ht="12.75" hidden="false" customHeight="false" outlineLevel="0" collapsed="false">
      <c r="D640" s="110"/>
    </row>
    <row r="641" customFormat="false" ht="12.75" hidden="false" customHeight="false" outlineLevel="0" collapsed="false">
      <c r="D641" s="110"/>
    </row>
    <row r="642" customFormat="false" ht="12.75" hidden="false" customHeight="false" outlineLevel="0" collapsed="false">
      <c r="D642" s="110"/>
    </row>
    <row r="643" customFormat="false" ht="12.75" hidden="false" customHeight="false" outlineLevel="0" collapsed="false">
      <c r="D643" s="110"/>
    </row>
    <row r="644" customFormat="false" ht="12.75" hidden="false" customHeight="false" outlineLevel="0" collapsed="false">
      <c r="D644" s="110"/>
    </row>
    <row r="645" customFormat="false" ht="12.75" hidden="false" customHeight="false" outlineLevel="0" collapsed="false">
      <c r="D645" s="110"/>
    </row>
    <row r="646" customFormat="false" ht="12.75" hidden="false" customHeight="false" outlineLevel="0" collapsed="false">
      <c r="D646" s="110"/>
    </row>
    <row r="647" customFormat="false" ht="12.75" hidden="false" customHeight="false" outlineLevel="0" collapsed="false">
      <c r="D647" s="110"/>
    </row>
    <row r="648" customFormat="false" ht="12.75" hidden="false" customHeight="false" outlineLevel="0" collapsed="false">
      <c r="D648" s="110"/>
    </row>
    <row r="649" customFormat="false" ht="12.75" hidden="false" customHeight="false" outlineLevel="0" collapsed="false">
      <c r="D649" s="110"/>
    </row>
    <row r="650" customFormat="false" ht="12.75" hidden="false" customHeight="false" outlineLevel="0" collapsed="false">
      <c r="D650" s="110"/>
    </row>
    <row r="651" customFormat="false" ht="12.75" hidden="false" customHeight="false" outlineLevel="0" collapsed="false">
      <c r="D651" s="110"/>
    </row>
    <row r="652" customFormat="false" ht="12.75" hidden="false" customHeight="false" outlineLevel="0" collapsed="false">
      <c r="D652" s="110"/>
    </row>
    <row r="653" customFormat="false" ht="12.75" hidden="false" customHeight="false" outlineLevel="0" collapsed="false">
      <c r="D653" s="110"/>
    </row>
    <row r="654" customFormat="false" ht="12.75" hidden="false" customHeight="false" outlineLevel="0" collapsed="false">
      <c r="D654" s="110"/>
    </row>
    <row r="655" customFormat="false" ht="12.75" hidden="false" customHeight="false" outlineLevel="0" collapsed="false">
      <c r="D655" s="110"/>
    </row>
    <row r="656" customFormat="false" ht="12.75" hidden="false" customHeight="false" outlineLevel="0" collapsed="false">
      <c r="D656" s="110"/>
    </row>
    <row r="657" customFormat="false" ht="12.75" hidden="false" customHeight="false" outlineLevel="0" collapsed="false">
      <c r="D657" s="110"/>
    </row>
    <row r="658" customFormat="false" ht="12.75" hidden="false" customHeight="false" outlineLevel="0" collapsed="false">
      <c r="D658" s="110"/>
    </row>
    <row r="659" customFormat="false" ht="12.75" hidden="false" customHeight="false" outlineLevel="0" collapsed="false">
      <c r="D659" s="110"/>
    </row>
    <row r="660" customFormat="false" ht="12.75" hidden="false" customHeight="false" outlineLevel="0" collapsed="false">
      <c r="D660" s="110"/>
    </row>
    <row r="661" customFormat="false" ht="12.75" hidden="false" customHeight="false" outlineLevel="0" collapsed="false">
      <c r="D661" s="110"/>
    </row>
    <row r="662" customFormat="false" ht="12.75" hidden="false" customHeight="false" outlineLevel="0" collapsed="false">
      <c r="D662" s="110"/>
    </row>
    <row r="663" customFormat="false" ht="12.75" hidden="false" customHeight="false" outlineLevel="0" collapsed="false">
      <c r="D663" s="110"/>
    </row>
    <row r="664" customFormat="false" ht="12.75" hidden="false" customHeight="false" outlineLevel="0" collapsed="false">
      <c r="D664" s="110"/>
    </row>
    <row r="665" customFormat="false" ht="12.75" hidden="false" customHeight="false" outlineLevel="0" collapsed="false">
      <c r="D665" s="110"/>
    </row>
    <row r="666" customFormat="false" ht="12.75" hidden="false" customHeight="false" outlineLevel="0" collapsed="false">
      <c r="D666" s="110"/>
    </row>
    <row r="667" customFormat="false" ht="12.75" hidden="false" customHeight="false" outlineLevel="0" collapsed="false">
      <c r="D667" s="110"/>
    </row>
    <row r="668" customFormat="false" ht="12.75" hidden="false" customHeight="false" outlineLevel="0" collapsed="false">
      <c r="D668" s="110"/>
    </row>
    <row r="669" customFormat="false" ht="12.75" hidden="false" customHeight="false" outlineLevel="0" collapsed="false">
      <c r="D669" s="110"/>
    </row>
    <row r="670" customFormat="false" ht="12.75" hidden="false" customHeight="false" outlineLevel="0" collapsed="false">
      <c r="D670" s="110"/>
    </row>
    <row r="671" customFormat="false" ht="12.75" hidden="false" customHeight="false" outlineLevel="0" collapsed="false">
      <c r="D671" s="110"/>
    </row>
    <row r="672" customFormat="false" ht="12.75" hidden="false" customHeight="false" outlineLevel="0" collapsed="false">
      <c r="D672" s="110"/>
    </row>
    <row r="673" customFormat="false" ht="12.75" hidden="false" customHeight="false" outlineLevel="0" collapsed="false">
      <c r="D673" s="110"/>
    </row>
    <row r="674" customFormat="false" ht="12.75" hidden="false" customHeight="false" outlineLevel="0" collapsed="false">
      <c r="D674" s="110"/>
    </row>
    <row r="675" customFormat="false" ht="12.75" hidden="false" customHeight="false" outlineLevel="0" collapsed="false">
      <c r="D675" s="110"/>
    </row>
    <row r="676" customFormat="false" ht="12.75" hidden="false" customHeight="false" outlineLevel="0" collapsed="false">
      <c r="D676" s="110"/>
    </row>
    <row r="677" customFormat="false" ht="12.75" hidden="false" customHeight="false" outlineLevel="0" collapsed="false">
      <c r="D677" s="110"/>
    </row>
    <row r="678" customFormat="false" ht="12.75" hidden="false" customHeight="false" outlineLevel="0" collapsed="false">
      <c r="D678" s="110"/>
    </row>
    <row r="679" customFormat="false" ht="12.75" hidden="false" customHeight="false" outlineLevel="0" collapsed="false">
      <c r="D679" s="110"/>
    </row>
    <row r="680" customFormat="false" ht="12.75" hidden="false" customHeight="false" outlineLevel="0" collapsed="false">
      <c r="D680" s="110"/>
    </row>
    <row r="681" customFormat="false" ht="12.75" hidden="false" customHeight="false" outlineLevel="0" collapsed="false">
      <c r="D681" s="110"/>
    </row>
    <row r="682" customFormat="false" ht="12.75" hidden="false" customHeight="false" outlineLevel="0" collapsed="false">
      <c r="D682" s="110"/>
    </row>
    <row r="683" customFormat="false" ht="12.75" hidden="false" customHeight="false" outlineLevel="0" collapsed="false">
      <c r="D683" s="110"/>
    </row>
    <row r="684" customFormat="false" ht="12.75" hidden="false" customHeight="false" outlineLevel="0" collapsed="false">
      <c r="D684" s="110"/>
    </row>
    <row r="685" customFormat="false" ht="12.75" hidden="false" customHeight="false" outlineLevel="0" collapsed="false">
      <c r="D685" s="110"/>
    </row>
    <row r="686" customFormat="false" ht="12.75" hidden="false" customHeight="false" outlineLevel="0" collapsed="false">
      <c r="D686" s="110"/>
    </row>
    <row r="687" customFormat="false" ht="12.75" hidden="false" customHeight="false" outlineLevel="0" collapsed="false">
      <c r="D687" s="110"/>
    </row>
    <row r="688" customFormat="false" ht="12.75" hidden="false" customHeight="false" outlineLevel="0" collapsed="false">
      <c r="D688" s="110"/>
    </row>
    <row r="689" customFormat="false" ht="12.75" hidden="false" customHeight="false" outlineLevel="0" collapsed="false">
      <c r="D689" s="110"/>
    </row>
    <row r="690" customFormat="false" ht="12.75" hidden="false" customHeight="false" outlineLevel="0" collapsed="false">
      <c r="D690" s="110"/>
    </row>
    <row r="691" customFormat="false" ht="12.75" hidden="false" customHeight="false" outlineLevel="0" collapsed="false">
      <c r="D691" s="110"/>
    </row>
    <row r="692" customFormat="false" ht="12.75" hidden="false" customHeight="false" outlineLevel="0" collapsed="false">
      <c r="D692" s="110"/>
    </row>
    <row r="693" customFormat="false" ht="12.75" hidden="false" customHeight="false" outlineLevel="0" collapsed="false">
      <c r="D693" s="110"/>
    </row>
    <row r="694" customFormat="false" ht="12.75" hidden="false" customHeight="false" outlineLevel="0" collapsed="false">
      <c r="D694" s="110"/>
    </row>
    <row r="695" customFormat="false" ht="12.75" hidden="false" customHeight="false" outlineLevel="0" collapsed="false">
      <c r="D695" s="110"/>
    </row>
    <row r="696" customFormat="false" ht="12.75" hidden="false" customHeight="false" outlineLevel="0" collapsed="false">
      <c r="D696" s="110"/>
    </row>
    <row r="697" customFormat="false" ht="12.75" hidden="false" customHeight="false" outlineLevel="0" collapsed="false">
      <c r="D697" s="110"/>
    </row>
    <row r="698" customFormat="false" ht="12.75" hidden="false" customHeight="false" outlineLevel="0" collapsed="false">
      <c r="D698" s="110"/>
    </row>
    <row r="699" customFormat="false" ht="12.75" hidden="false" customHeight="false" outlineLevel="0" collapsed="false">
      <c r="D699" s="110"/>
    </row>
    <row r="700" customFormat="false" ht="12.75" hidden="false" customHeight="false" outlineLevel="0" collapsed="false">
      <c r="D700" s="110"/>
    </row>
    <row r="701" customFormat="false" ht="12.75" hidden="false" customHeight="false" outlineLevel="0" collapsed="false">
      <c r="D701" s="110"/>
    </row>
    <row r="702" customFormat="false" ht="12.75" hidden="false" customHeight="false" outlineLevel="0" collapsed="false">
      <c r="D702" s="110"/>
    </row>
    <row r="703" customFormat="false" ht="12.75" hidden="false" customHeight="false" outlineLevel="0" collapsed="false">
      <c r="D703" s="110"/>
    </row>
    <row r="704" customFormat="false" ht="12.75" hidden="false" customHeight="false" outlineLevel="0" collapsed="false">
      <c r="D704" s="110"/>
    </row>
    <row r="705" customFormat="false" ht="12.75" hidden="false" customHeight="false" outlineLevel="0" collapsed="false">
      <c r="D705" s="110"/>
    </row>
    <row r="706" customFormat="false" ht="12.75" hidden="false" customHeight="false" outlineLevel="0" collapsed="false">
      <c r="D706" s="110"/>
    </row>
    <row r="707" customFormat="false" ht="12.75" hidden="false" customHeight="false" outlineLevel="0" collapsed="false">
      <c r="D707" s="110"/>
    </row>
    <row r="708" customFormat="false" ht="12.75" hidden="false" customHeight="false" outlineLevel="0" collapsed="false">
      <c r="D708" s="110"/>
    </row>
    <row r="709" customFormat="false" ht="12.75" hidden="false" customHeight="false" outlineLevel="0" collapsed="false">
      <c r="D709" s="110"/>
    </row>
    <row r="710" customFormat="false" ht="12.75" hidden="false" customHeight="false" outlineLevel="0" collapsed="false">
      <c r="D710" s="110"/>
    </row>
    <row r="711" customFormat="false" ht="12.75" hidden="false" customHeight="false" outlineLevel="0" collapsed="false">
      <c r="D711" s="110"/>
    </row>
    <row r="712" customFormat="false" ht="12.75" hidden="false" customHeight="false" outlineLevel="0" collapsed="false">
      <c r="D712" s="110"/>
    </row>
    <row r="713" customFormat="false" ht="12.75" hidden="false" customHeight="false" outlineLevel="0" collapsed="false">
      <c r="D713" s="110"/>
    </row>
    <row r="714" customFormat="false" ht="12.75" hidden="false" customHeight="false" outlineLevel="0" collapsed="false">
      <c r="D714" s="110"/>
    </row>
    <row r="715" customFormat="false" ht="12.75" hidden="false" customHeight="false" outlineLevel="0" collapsed="false">
      <c r="D715" s="110"/>
    </row>
    <row r="716" customFormat="false" ht="12.75" hidden="false" customHeight="false" outlineLevel="0" collapsed="false">
      <c r="D716" s="110"/>
    </row>
    <row r="717" customFormat="false" ht="12.75" hidden="false" customHeight="false" outlineLevel="0" collapsed="false">
      <c r="D717" s="110"/>
    </row>
    <row r="718" customFormat="false" ht="12.75" hidden="false" customHeight="false" outlineLevel="0" collapsed="false">
      <c r="D718" s="110"/>
    </row>
    <row r="719" customFormat="false" ht="12.75" hidden="false" customHeight="false" outlineLevel="0" collapsed="false">
      <c r="D719" s="110"/>
    </row>
    <row r="720" customFormat="false" ht="12.75" hidden="false" customHeight="false" outlineLevel="0" collapsed="false">
      <c r="D720" s="110"/>
    </row>
    <row r="721" customFormat="false" ht="12.75" hidden="false" customHeight="false" outlineLevel="0" collapsed="false">
      <c r="D721" s="110"/>
    </row>
    <row r="722" customFormat="false" ht="12.75" hidden="false" customHeight="false" outlineLevel="0" collapsed="false">
      <c r="D722" s="110"/>
    </row>
    <row r="723" customFormat="false" ht="12.75" hidden="false" customHeight="false" outlineLevel="0" collapsed="false">
      <c r="D723" s="110"/>
    </row>
    <row r="724" customFormat="false" ht="12.75" hidden="false" customHeight="false" outlineLevel="0" collapsed="false">
      <c r="D724" s="110"/>
    </row>
    <row r="725" customFormat="false" ht="12.75" hidden="false" customHeight="false" outlineLevel="0" collapsed="false">
      <c r="D725" s="110"/>
    </row>
    <row r="726" customFormat="false" ht="12.75" hidden="false" customHeight="false" outlineLevel="0" collapsed="false">
      <c r="D726" s="110"/>
    </row>
    <row r="727" customFormat="false" ht="12.75" hidden="false" customHeight="false" outlineLevel="0" collapsed="false">
      <c r="D727" s="110"/>
    </row>
    <row r="728" customFormat="false" ht="12.75" hidden="false" customHeight="false" outlineLevel="0" collapsed="false">
      <c r="D728" s="110"/>
    </row>
    <row r="729" customFormat="false" ht="12.75" hidden="false" customHeight="false" outlineLevel="0" collapsed="false">
      <c r="D729" s="110"/>
    </row>
    <row r="730" customFormat="false" ht="12.75" hidden="false" customHeight="false" outlineLevel="0" collapsed="false">
      <c r="D730" s="110"/>
    </row>
    <row r="731" customFormat="false" ht="12.75" hidden="false" customHeight="false" outlineLevel="0" collapsed="false">
      <c r="D731" s="110"/>
    </row>
    <row r="732" customFormat="false" ht="12.75" hidden="false" customHeight="false" outlineLevel="0" collapsed="false">
      <c r="D732" s="110"/>
    </row>
    <row r="733" customFormat="false" ht="12.75" hidden="false" customHeight="false" outlineLevel="0" collapsed="false">
      <c r="D733" s="110"/>
    </row>
    <row r="734" customFormat="false" ht="12.75" hidden="false" customHeight="false" outlineLevel="0" collapsed="false">
      <c r="D734" s="110"/>
    </row>
    <row r="735" customFormat="false" ht="12.75" hidden="false" customHeight="false" outlineLevel="0" collapsed="false">
      <c r="D735" s="110"/>
    </row>
    <row r="736" customFormat="false" ht="12.75" hidden="false" customHeight="false" outlineLevel="0" collapsed="false">
      <c r="D736" s="110"/>
    </row>
    <row r="737" customFormat="false" ht="12.75" hidden="false" customHeight="false" outlineLevel="0" collapsed="false">
      <c r="D737" s="110"/>
    </row>
    <row r="738" customFormat="false" ht="12.75" hidden="false" customHeight="false" outlineLevel="0" collapsed="false">
      <c r="D738" s="110"/>
    </row>
    <row r="739" customFormat="false" ht="12.75" hidden="false" customHeight="false" outlineLevel="0" collapsed="false">
      <c r="D739" s="110"/>
    </row>
    <row r="740" customFormat="false" ht="12.75" hidden="false" customHeight="false" outlineLevel="0" collapsed="false">
      <c r="D740" s="110"/>
    </row>
    <row r="741" customFormat="false" ht="12.75" hidden="false" customHeight="false" outlineLevel="0" collapsed="false">
      <c r="D741" s="110"/>
    </row>
    <row r="742" customFormat="false" ht="12.75" hidden="false" customHeight="false" outlineLevel="0" collapsed="false">
      <c r="D742" s="110"/>
    </row>
    <row r="743" customFormat="false" ht="12.75" hidden="false" customHeight="false" outlineLevel="0" collapsed="false">
      <c r="D743" s="110"/>
    </row>
    <row r="744" customFormat="false" ht="12.75" hidden="false" customHeight="false" outlineLevel="0" collapsed="false">
      <c r="D744" s="110"/>
    </row>
    <row r="745" customFormat="false" ht="12.75" hidden="false" customHeight="false" outlineLevel="0" collapsed="false">
      <c r="D745" s="110"/>
    </row>
    <row r="746" customFormat="false" ht="12.75" hidden="false" customHeight="false" outlineLevel="0" collapsed="false">
      <c r="D746" s="110"/>
    </row>
    <row r="747" customFormat="false" ht="12.75" hidden="false" customHeight="false" outlineLevel="0" collapsed="false">
      <c r="D747" s="110"/>
    </row>
    <row r="748" customFormat="false" ht="12.75" hidden="false" customHeight="false" outlineLevel="0" collapsed="false">
      <c r="D748" s="110"/>
    </row>
    <row r="749" customFormat="false" ht="12.75" hidden="false" customHeight="false" outlineLevel="0" collapsed="false">
      <c r="D749" s="110"/>
    </row>
    <row r="750" customFormat="false" ht="12.75" hidden="false" customHeight="false" outlineLevel="0" collapsed="false">
      <c r="D750" s="110"/>
    </row>
    <row r="751" customFormat="false" ht="12.75" hidden="false" customHeight="false" outlineLevel="0" collapsed="false">
      <c r="D751" s="110"/>
    </row>
    <row r="752" customFormat="false" ht="12.75" hidden="false" customHeight="false" outlineLevel="0" collapsed="false">
      <c r="D752" s="110"/>
    </row>
    <row r="753" customFormat="false" ht="12.75" hidden="false" customHeight="false" outlineLevel="0" collapsed="false">
      <c r="D753" s="110"/>
    </row>
    <row r="754" customFormat="false" ht="12.75" hidden="false" customHeight="false" outlineLevel="0" collapsed="false">
      <c r="D754" s="110"/>
    </row>
    <row r="755" customFormat="false" ht="12.75" hidden="false" customHeight="false" outlineLevel="0" collapsed="false">
      <c r="D755" s="110"/>
    </row>
    <row r="756" customFormat="false" ht="12.75" hidden="false" customHeight="false" outlineLevel="0" collapsed="false">
      <c r="D756" s="110"/>
    </row>
    <row r="757" customFormat="false" ht="12.75" hidden="false" customHeight="false" outlineLevel="0" collapsed="false">
      <c r="D757" s="110"/>
    </row>
    <row r="758" customFormat="false" ht="12.75" hidden="false" customHeight="false" outlineLevel="0" collapsed="false">
      <c r="D758" s="110"/>
    </row>
    <row r="759" customFormat="false" ht="12.75" hidden="false" customHeight="false" outlineLevel="0" collapsed="false">
      <c r="D759" s="110"/>
    </row>
    <row r="760" customFormat="false" ht="12.75" hidden="false" customHeight="false" outlineLevel="0" collapsed="false">
      <c r="D760" s="110"/>
    </row>
    <row r="761" customFormat="false" ht="12.75" hidden="false" customHeight="false" outlineLevel="0" collapsed="false">
      <c r="D761" s="110"/>
    </row>
    <row r="762" customFormat="false" ht="12.75" hidden="false" customHeight="false" outlineLevel="0" collapsed="false">
      <c r="D762" s="110"/>
    </row>
    <row r="763" customFormat="false" ht="12.75" hidden="false" customHeight="false" outlineLevel="0" collapsed="false">
      <c r="D763" s="110"/>
    </row>
    <row r="764" customFormat="false" ht="12.75" hidden="false" customHeight="false" outlineLevel="0" collapsed="false">
      <c r="D764" s="110"/>
    </row>
    <row r="765" customFormat="false" ht="12.75" hidden="false" customHeight="false" outlineLevel="0" collapsed="false">
      <c r="D765" s="110"/>
    </row>
    <row r="766" customFormat="false" ht="12.75" hidden="false" customHeight="false" outlineLevel="0" collapsed="false">
      <c r="D766" s="110"/>
    </row>
    <row r="767" customFormat="false" ht="12.75" hidden="false" customHeight="false" outlineLevel="0" collapsed="false">
      <c r="D767" s="110"/>
    </row>
    <row r="768" customFormat="false" ht="12.75" hidden="false" customHeight="false" outlineLevel="0" collapsed="false">
      <c r="D768" s="110"/>
    </row>
    <row r="769" customFormat="false" ht="12.75" hidden="false" customHeight="false" outlineLevel="0" collapsed="false">
      <c r="D769" s="110"/>
    </row>
    <row r="770" customFormat="false" ht="12.75" hidden="false" customHeight="false" outlineLevel="0" collapsed="false">
      <c r="D770" s="110"/>
    </row>
    <row r="771" customFormat="false" ht="12.75" hidden="false" customHeight="false" outlineLevel="0" collapsed="false">
      <c r="D771" s="110"/>
    </row>
    <row r="772" customFormat="false" ht="12.75" hidden="false" customHeight="false" outlineLevel="0" collapsed="false">
      <c r="D772" s="110"/>
    </row>
    <row r="773" customFormat="false" ht="12.75" hidden="false" customHeight="false" outlineLevel="0" collapsed="false">
      <c r="D773" s="110"/>
    </row>
    <row r="774" customFormat="false" ht="12.75" hidden="false" customHeight="false" outlineLevel="0" collapsed="false">
      <c r="D774" s="110"/>
    </row>
    <row r="775" customFormat="false" ht="12.75" hidden="false" customHeight="false" outlineLevel="0" collapsed="false">
      <c r="D775" s="110"/>
    </row>
    <row r="776" customFormat="false" ht="12.75" hidden="false" customHeight="false" outlineLevel="0" collapsed="false">
      <c r="D776" s="110"/>
    </row>
    <row r="777" customFormat="false" ht="12.75" hidden="false" customHeight="false" outlineLevel="0" collapsed="false">
      <c r="D777" s="110"/>
    </row>
    <row r="778" customFormat="false" ht="12.75" hidden="false" customHeight="false" outlineLevel="0" collapsed="false">
      <c r="D778" s="110"/>
    </row>
    <row r="779" customFormat="false" ht="12.75" hidden="false" customHeight="false" outlineLevel="0" collapsed="false">
      <c r="D779" s="110"/>
    </row>
    <row r="780" customFormat="false" ht="12.75" hidden="false" customHeight="false" outlineLevel="0" collapsed="false">
      <c r="D780" s="110"/>
    </row>
    <row r="781" customFormat="false" ht="12.75" hidden="false" customHeight="false" outlineLevel="0" collapsed="false">
      <c r="D781" s="110"/>
    </row>
    <row r="782" customFormat="false" ht="12.75" hidden="false" customHeight="false" outlineLevel="0" collapsed="false">
      <c r="D782" s="110"/>
    </row>
    <row r="783" customFormat="false" ht="12.75" hidden="false" customHeight="false" outlineLevel="0" collapsed="false">
      <c r="D783" s="110"/>
    </row>
    <row r="784" customFormat="false" ht="12.75" hidden="false" customHeight="false" outlineLevel="0" collapsed="false">
      <c r="D784" s="110"/>
    </row>
    <row r="785" customFormat="false" ht="12.75" hidden="false" customHeight="false" outlineLevel="0" collapsed="false">
      <c r="D785" s="110"/>
    </row>
    <row r="786" customFormat="false" ht="12.75" hidden="false" customHeight="false" outlineLevel="0" collapsed="false">
      <c r="D786" s="110"/>
    </row>
    <row r="787" customFormat="false" ht="12.75" hidden="false" customHeight="false" outlineLevel="0" collapsed="false">
      <c r="D787" s="110"/>
    </row>
    <row r="788" customFormat="false" ht="12.75" hidden="false" customHeight="false" outlineLevel="0" collapsed="false">
      <c r="D788" s="110"/>
    </row>
    <row r="789" customFormat="false" ht="12.75" hidden="false" customHeight="false" outlineLevel="0" collapsed="false">
      <c r="D789" s="110"/>
    </row>
    <row r="790" customFormat="false" ht="12.75" hidden="false" customHeight="false" outlineLevel="0" collapsed="false">
      <c r="D790" s="110"/>
    </row>
    <row r="791" customFormat="false" ht="12.75" hidden="false" customHeight="false" outlineLevel="0" collapsed="false">
      <c r="D791" s="110"/>
    </row>
    <row r="792" customFormat="false" ht="12.75" hidden="false" customHeight="false" outlineLevel="0" collapsed="false">
      <c r="D792" s="110"/>
    </row>
    <row r="793" customFormat="false" ht="12.75" hidden="false" customHeight="false" outlineLevel="0" collapsed="false">
      <c r="D793" s="110"/>
    </row>
    <row r="794" customFormat="false" ht="12.75" hidden="false" customHeight="false" outlineLevel="0" collapsed="false">
      <c r="D794" s="110"/>
    </row>
    <row r="795" customFormat="false" ht="12.75" hidden="false" customHeight="false" outlineLevel="0" collapsed="false">
      <c r="D795" s="110"/>
    </row>
    <row r="796" customFormat="false" ht="12.75" hidden="false" customHeight="false" outlineLevel="0" collapsed="false">
      <c r="D796" s="110"/>
    </row>
    <row r="797" customFormat="false" ht="12.75" hidden="false" customHeight="false" outlineLevel="0" collapsed="false">
      <c r="D797" s="110"/>
    </row>
    <row r="798" customFormat="false" ht="12.75" hidden="false" customHeight="false" outlineLevel="0" collapsed="false">
      <c r="D798" s="110"/>
    </row>
    <row r="799" customFormat="false" ht="12.75" hidden="false" customHeight="false" outlineLevel="0" collapsed="false">
      <c r="D799" s="110"/>
    </row>
    <row r="800" customFormat="false" ht="12.75" hidden="false" customHeight="false" outlineLevel="0" collapsed="false">
      <c r="D800" s="110"/>
    </row>
    <row r="801" customFormat="false" ht="12.75" hidden="false" customHeight="false" outlineLevel="0" collapsed="false">
      <c r="D801" s="110"/>
    </row>
    <row r="802" customFormat="false" ht="12.75" hidden="false" customHeight="false" outlineLevel="0" collapsed="false">
      <c r="D802" s="110"/>
    </row>
    <row r="803" customFormat="false" ht="12.75" hidden="false" customHeight="false" outlineLevel="0" collapsed="false">
      <c r="D803" s="110"/>
    </row>
    <row r="804" customFormat="false" ht="12.75" hidden="false" customHeight="false" outlineLevel="0" collapsed="false">
      <c r="D804" s="110"/>
    </row>
    <row r="805" customFormat="false" ht="12.75" hidden="false" customHeight="false" outlineLevel="0" collapsed="false">
      <c r="D805" s="110"/>
    </row>
    <row r="806" customFormat="false" ht="12.75" hidden="false" customHeight="false" outlineLevel="0" collapsed="false">
      <c r="D806" s="110"/>
    </row>
    <row r="807" customFormat="false" ht="12.75" hidden="false" customHeight="false" outlineLevel="0" collapsed="false">
      <c r="D807" s="110"/>
    </row>
    <row r="808" customFormat="false" ht="12.75" hidden="false" customHeight="false" outlineLevel="0" collapsed="false">
      <c r="D808" s="110"/>
    </row>
    <row r="809" customFormat="false" ht="12.75" hidden="false" customHeight="false" outlineLevel="0" collapsed="false">
      <c r="D809" s="110"/>
    </row>
    <row r="810" customFormat="false" ht="12.75" hidden="false" customHeight="false" outlineLevel="0" collapsed="false">
      <c r="D810" s="110"/>
    </row>
    <row r="811" customFormat="false" ht="12.75" hidden="false" customHeight="false" outlineLevel="0" collapsed="false">
      <c r="D811" s="110"/>
    </row>
    <row r="812" customFormat="false" ht="12.75" hidden="false" customHeight="false" outlineLevel="0" collapsed="false">
      <c r="D812" s="110"/>
    </row>
    <row r="813" customFormat="false" ht="12.75" hidden="false" customHeight="false" outlineLevel="0" collapsed="false">
      <c r="D813" s="110"/>
    </row>
    <row r="814" customFormat="false" ht="12.75" hidden="false" customHeight="false" outlineLevel="0" collapsed="false">
      <c r="D814" s="110"/>
    </row>
    <row r="815" customFormat="false" ht="12.75" hidden="false" customHeight="false" outlineLevel="0" collapsed="false">
      <c r="D815" s="110"/>
    </row>
    <row r="816" customFormat="false" ht="12.75" hidden="false" customHeight="false" outlineLevel="0" collapsed="false">
      <c r="D816" s="110"/>
    </row>
    <row r="817" customFormat="false" ht="12.75" hidden="false" customHeight="false" outlineLevel="0" collapsed="false">
      <c r="D817" s="110"/>
    </row>
    <row r="818" customFormat="false" ht="12.75" hidden="false" customHeight="false" outlineLevel="0" collapsed="false">
      <c r="D818" s="110"/>
    </row>
    <row r="819" customFormat="false" ht="12.75" hidden="false" customHeight="false" outlineLevel="0" collapsed="false">
      <c r="D819" s="110"/>
    </row>
    <row r="820" customFormat="false" ht="12.75" hidden="false" customHeight="false" outlineLevel="0" collapsed="false">
      <c r="D820" s="110"/>
    </row>
    <row r="821" customFormat="false" ht="12.75" hidden="false" customHeight="false" outlineLevel="0" collapsed="false">
      <c r="D821" s="110"/>
    </row>
    <row r="822" customFormat="false" ht="12.75" hidden="false" customHeight="false" outlineLevel="0" collapsed="false">
      <c r="D822" s="110"/>
    </row>
    <row r="823" customFormat="false" ht="12.75" hidden="false" customHeight="false" outlineLevel="0" collapsed="false">
      <c r="D823" s="110"/>
    </row>
    <row r="824" customFormat="false" ht="12.75" hidden="false" customHeight="false" outlineLevel="0" collapsed="false">
      <c r="D824" s="110"/>
    </row>
    <row r="825" customFormat="false" ht="12.75" hidden="false" customHeight="false" outlineLevel="0" collapsed="false">
      <c r="D825" s="110"/>
    </row>
    <row r="826" customFormat="false" ht="12.75" hidden="false" customHeight="false" outlineLevel="0" collapsed="false">
      <c r="D826" s="110"/>
    </row>
    <row r="827" customFormat="false" ht="12.75" hidden="false" customHeight="false" outlineLevel="0" collapsed="false">
      <c r="D827" s="110"/>
    </row>
    <row r="828" customFormat="false" ht="12.75" hidden="false" customHeight="false" outlineLevel="0" collapsed="false">
      <c r="D828" s="110"/>
    </row>
    <row r="829" customFormat="false" ht="12.75" hidden="false" customHeight="false" outlineLevel="0" collapsed="false">
      <c r="D829" s="110"/>
    </row>
    <row r="830" customFormat="false" ht="12.75" hidden="false" customHeight="false" outlineLevel="0" collapsed="false">
      <c r="D830" s="110"/>
    </row>
    <row r="831" customFormat="false" ht="12.75" hidden="false" customHeight="false" outlineLevel="0" collapsed="false">
      <c r="D831" s="110"/>
    </row>
    <row r="832" customFormat="false" ht="12.75" hidden="false" customHeight="false" outlineLevel="0" collapsed="false">
      <c r="D832" s="110"/>
    </row>
    <row r="833" customFormat="false" ht="12.75" hidden="false" customHeight="false" outlineLevel="0" collapsed="false">
      <c r="D833" s="110"/>
    </row>
    <row r="834" customFormat="false" ht="12.75" hidden="false" customHeight="false" outlineLevel="0" collapsed="false">
      <c r="D834" s="110"/>
    </row>
    <row r="835" customFormat="false" ht="12.75" hidden="false" customHeight="false" outlineLevel="0" collapsed="false">
      <c r="D835" s="110"/>
    </row>
    <row r="836" customFormat="false" ht="12.75" hidden="false" customHeight="false" outlineLevel="0" collapsed="false">
      <c r="D836" s="110"/>
    </row>
    <row r="837" customFormat="false" ht="12.75" hidden="false" customHeight="false" outlineLevel="0" collapsed="false">
      <c r="D837" s="110"/>
    </row>
    <row r="838" customFormat="false" ht="12.75" hidden="false" customHeight="false" outlineLevel="0" collapsed="false">
      <c r="D838" s="110"/>
    </row>
    <row r="839" customFormat="false" ht="12.75" hidden="false" customHeight="false" outlineLevel="0" collapsed="false">
      <c r="D839" s="110"/>
    </row>
    <row r="840" customFormat="false" ht="12.75" hidden="false" customHeight="false" outlineLevel="0" collapsed="false">
      <c r="D840" s="110"/>
    </row>
    <row r="841" customFormat="false" ht="12.75" hidden="false" customHeight="false" outlineLevel="0" collapsed="false">
      <c r="D841" s="110"/>
    </row>
    <row r="842" customFormat="false" ht="12.75" hidden="false" customHeight="false" outlineLevel="0" collapsed="false">
      <c r="D842" s="110"/>
    </row>
    <row r="843" customFormat="false" ht="12.75" hidden="false" customHeight="false" outlineLevel="0" collapsed="false">
      <c r="D843" s="110"/>
    </row>
    <row r="844" customFormat="false" ht="12.75" hidden="false" customHeight="false" outlineLevel="0" collapsed="false">
      <c r="D844" s="110"/>
    </row>
    <row r="845" customFormat="false" ht="12.75" hidden="false" customHeight="false" outlineLevel="0" collapsed="false">
      <c r="D845" s="110"/>
    </row>
    <row r="846" customFormat="false" ht="12.75" hidden="false" customHeight="false" outlineLevel="0" collapsed="false">
      <c r="D846" s="110"/>
    </row>
    <row r="847" customFormat="false" ht="12.75" hidden="false" customHeight="false" outlineLevel="0" collapsed="false">
      <c r="D847" s="110"/>
    </row>
    <row r="848" customFormat="false" ht="12.75" hidden="false" customHeight="false" outlineLevel="0" collapsed="false">
      <c r="D848" s="110"/>
    </row>
    <row r="849" customFormat="false" ht="12.75" hidden="false" customHeight="false" outlineLevel="0" collapsed="false">
      <c r="D849" s="110"/>
    </row>
    <row r="850" customFormat="false" ht="12.75" hidden="false" customHeight="false" outlineLevel="0" collapsed="false">
      <c r="D850" s="110"/>
    </row>
    <row r="851" customFormat="false" ht="12.75" hidden="false" customHeight="false" outlineLevel="0" collapsed="false">
      <c r="D851" s="110"/>
    </row>
    <row r="852" customFormat="false" ht="12.75" hidden="false" customHeight="false" outlineLevel="0" collapsed="false">
      <c r="D852" s="110"/>
    </row>
    <row r="853" customFormat="false" ht="12.75" hidden="false" customHeight="false" outlineLevel="0" collapsed="false">
      <c r="D853" s="110"/>
    </row>
    <row r="854" customFormat="false" ht="12.75" hidden="false" customHeight="false" outlineLevel="0" collapsed="false">
      <c r="D854" s="110"/>
    </row>
    <row r="855" customFormat="false" ht="12.75" hidden="false" customHeight="false" outlineLevel="0" collapsed="false">
      <c r="D855" s="110"/>
    </row>
    <row r="856" customFormat="false" ht="12.75" hidden="false" customHeight="false" outlineLevel="0" collapsed="false">
      <c r="D856" s="110"/>
    </row>
    <row r="857" customFormat="false" ht="12.75" hidden="false" customHeight="false" outlineLevel="0" collapsed="false">
      <c r="D857" s="110"/>
    </row>
    <row r="858" customFormat="false" ht="12.75" hidden="false" customHeight="false" outlineLevel="0" collapsed="false">
      <c r="D858" s="110"/>
    </row>
    <row r="859" customFormat="false" ht="12.75" hidden="false" customHeight="false" outlineLevel="0" collapsed="false">
      <c r="D859" s="110"/>
    </row>
    <row r="860" customFormat="false" ht="12.75" hidden="false" customHeight="false" outlineLevel="0" collapsed="false">
      <c r="D860" s="110"/>
    </row>
    <row r="861" customFormat="false" ht="12.75" hidden="false" customHeight="false" outlineLevel="0" collapsed="false">
      <c r="D861" s="110"/>
    </row>
    <row r="862" customFormat="false" ht="12.75" hidden="false" customHeight="false" outlineLevel="0" collapsed="false">
      <c r="D862" s="110"/>
    </row>
    <row r="863" customFormat="false" ht="12.75" hidden="false" customHeight="false" outlineLevel="0" collapsed="false">
      <c r="D863" s="110"/>
    </row>
    <row r="864" customFormat="false" ht="12.75" hidden="false" customHeight="false" outlineLevel="0" collapsed="false">
      <c r="D864" s="110"/>
    </row>
    <row r="865" customFormat="false" ht="12.75" hidden="false" customHeight="false" outlineLevel="0" collapsed="false">
      <c r="D865" s="110"/>
    </row>
    <row r="866" customFormat="false" ht="12.75" hidden="false" customHeight="false" outlineLevel="0" collapsed="false">
      <c r="D866" s="110"/>
    </row>
    <row r="867" customFormat="false" ht="12.75" hidden="false" customHeight="false" outlineLevel="0" collapsed="false">
      <c r="D867" s="110"/>
    </row>
    <row r="868" customFormat="false" ht="12.75" hidden="false" customHeight="false" outlineLevel="0" collapsed="false">
      <c r="D868" s="110"/>
    </row>
    <row r="869" customFormat="false" ht="12.75" hidden="false" customHeight="false" outlineLevel="0" collapsed="false">
      <c r="D869" s="110"/>
    </row>
    <row r="870" customFormat="false" ht="12.75" hidden="false" customHeight="false" outlineLevel="0" collapsed="false">
      <c r="D870" s="110"/>
    </row>
    <row r="871" customFormat="false" ht="12.75" hidden="false" customHeight="false" outlineLevel="0" collapsed="false">
      <c r="D871" s="110"/>
    </row>
    <row r="872" customFormat="false" ht="12.75" hidden="false" customHeight="false" outlineLevel="0" collapsed="false">
      <c r="D872" s="110"/>
    </row>
    <row r="873" customFormat="false" ht="12.75" hidden="false" customHeight="false" outlineLevel="0" collapsed="false">
      <c r="D873" s="110"/>
    </row>
    <row r="874" customFormat="false" ht="12.75" hidden="false" customHeight="false" outlineLevel="0" collapsed="false">
      <c r="D874" s="110"/>
    </row>
    <row r="875" customFormat="false" ht="12.75" hidden="false" customHeight="false" outlineLevel="0" collapsed="false">
      <c r="D875" s="110"/>
    </row>
    <row r="876" customFormat="false" ht="12.75" hidden="false" customHeight="false" outlineLevel="0" collapsed="false">
      <c r="D876" s="110"/>
    </row>
    <row r="877" customFormat="false" ht="12.75" hidden="false" customHeight="false" outlineLevel="0" collapsed="false">
      <c r="D877" s="110"/>
    </row>
    <row r="878" customFormat="false" ht="12.75" hidden="false" customHeight="false" outlineLevel="0" collapsed="false">
      <c r="D878" s="110"/>
    </row>
    <row r="879" customFormat="false" ht="12.75" hidden="false" customHeight="false" outlineLevel="0" collapsed="false">
      <c r="D879" s="110"/>
    </row>
    <row r="880" customFormat="false" ht="12.75" hidden="false" customHeight="false" outlineLevel="0" collapsed="false">
      <c r="D880" s="110"/>
    </row>
    <row r="881" customFormat="false" ht="12.75" hidden="false" customHeight="false" outlineLevel="0" collapsed="false">
      <c r="D881" s="110"/>
    </row>
    <row r="882" customFormat="false" ht="12.75" hidden="false" customHeight="false" outlineLevel="0" collapsed="false">
      <c r="D882" s="110"/>
    </row>
    <row r="883" customFormat="false" ht="12.75" hidden="false" customHeight="false" outlineLevel="0" collapsed="false">
      <c r="D883" s="110"/>
    </row>
    <row r="884" customFormat="false" ht="12.75" hidden="false" customHeight="false" outlineLevel="0" collapsed="false">
      <c r="D884" s="110"/>
    </row>
    <row r="885" customFormat="false" ht="12.75" hidden="false" customHeight="false" outlineLevel="0" collapsed="false">
      <c r="D885" s="110"/>
    </row>
    <row r="886" customFormat="false" ht="12.75" hidden="false" customHeight="false" outlineLevel="0" collapsed="false">
      <c r="D886" s="110"/>
    </row>
    <row r="887" customFormat="false" ht="12.75" hidden="false" customHeight="false" outlineLevel="0" collapsed="false">
      <c r="D887" s="110"/>
    </row>
    <row r="888" customFormat="false" ht="12.75" hidden="false" customHeight="false" outlineLevel="0" collapsed="false">
      <c r="D888" s="110"/>
    </row>
    <row r="889" customFormat="false" ht="12.75" hidden="false" customHeight="false" outlineLevel="0" collapsed="false">
      <c r="D889" s="110"/>
    </row>
    <row r="890" customFormat="false" ht="12.75" hidden="false" customHeight="false" outlineLevel="0" collapsed="false">
      <c r="D890" s="110"/>
    </row>
    <row r="891" customFormat="false" ht="12.75" hidden="false" customHeight="false" outlineLevel="0" collapsed="false">
      <c r="D891" s="110"/>
    </row>
    <row r="892" customFormat="false" ht="12.75" hidden="false" customHeight="false" outlineLevel="0" collapsed="false">
      <c r="D892" s="110"/>
    </row>
    <row r="893" customFormat="false" ht="12.75" hidden="false" customHeight="false" outlineLevel="0" collapsed="false">
      <c r="D893" s="110"/>
    </row>
    <row r="894" customFormat="false" ht="12.75" hidden="false" customHeight="false" outlineLevel="0" collapsed="false">
      <c r="D894" s="110"/>
    </row>
    <row r="895" customFormat="false" ht="12.75" hidden="false" customHeight="false" outlineLevel="0" collapsed="false">
      <c r="D895" s="110"/>
    </row>
    <row r="896" customFormat="false" ht="12.75" hidden="false" customHeight="false" outlineLevel="0" collapsed="false">
      <c r="D896" s="110"/>
    </row>
    <row r="897" customFormat="false" ht="12.75" hidden="false" customHeight="false" outlineLevel="0" collapsed="false">
      <c r="D897" s="110"/>
    </row>
    <row r="898" customFormat="false" ht="12.75" hidden="false" customHeight="false" outlineLevel="0" collapsed="false">
      <c r="D898" s="110"/>
    </row>
    <row r="899" customFormat="false" ht="12.75" hidden="false" customHeight="false" outlineLevel="0" collapsed="false">
      <c r="D899" s="110"/>
    </row>
    <row r="900" customFormat="false" ht="12.75" hidden="false" customHeight="false" outlineLevel="0" collapsed="false">
      <c r="D900" s="110"/>
    </row>
    <row r="901" customFormat="false" ht="12.75" hidden="false" customHeight="false" outlineLevel="0" collapsed="false">
      <c r="D901" s="110"/>
    </row>
    <row r="902" customFormat="false" ht="12.75" hidden="false" customHeight="false" outlineLevel="0" collapsed="false">
      <c r="D902" s="110"/>
    </row>
    <row r="903" customFormat="false" ht="12.75" hidden="false" customHeight="false" outlineLevel="0" collapsed="false">
      <c r="D903" s="110"/>
    </row>
    <row r="904" customFormat="false" ht="12.75" hidden="false" customHeight="false" outlineLevel="0" collapsed="false">
      <c r="D904" s="110"/>
    </row>
    <row r="905" customFormat="false" ht="12.75" hidden="false" customHeight="false" outlineLevel="0" collapsed="false">
      <c r="D905" s="110"/>
    </row>
    <row r="906" customFormat="false" ht="12.75" hidden="false" customHeight="false" outlineLevel="0" collapsed="false">
      <c r="D906" s="110"/>
    </row>
    <row r="907" customFormat="false" ht="12.75" hidden="false" customHeight="false" outlineLevel="0" collapsed="false">
      <c r="D907" s="110"/>
    </row>
    <row r="908" customFormat="false" ht="12.75" hidden="false" customHeight="false" outlineLevel="0" collapsed="false">
      <c r="D908" s="110"/>
    </row>
    <row r="909" customFormat="false" ht="12.75" hidden="false" customHeight="false" outlineLevel="0" collapsed="false">
      <c r="D909" s="110"/>
    </row>
    <row r="910" customFormat="false" ht="12.75" hidden="false" customHeight="false" outlineLevel="0" collapsed="false">
      <c r="D910" s="110"/>
    </row>
    <row r="911" customFormat="false" ht="12.75" hidden="false" customHeight="false" outlineLevel="0" collapsed="false">
      <c r="D911" s="110"/>
    </row>
    <row r="912" customFormat="false" ht="12.75" hidden="false" customHeight="false" outlineLevel="0" collapsed="false">
      <c r="D912" s="110"/>
    </row>
    <row r="913" customFormat="false" ht="12.75" hidden="false" customHeight="false" outlineLevel="0" collapsed="false">
      <c r="D913" s="110"/>
    </row>
    <row r="914" customFormat="false" ht="12.75" hidden="false" customHeight="false" outlineLevel="0" collapsed="false">
      <c r="D914" s="110"/>
    </row>
    <row r="915" customFormat="false" ht="12.75" hidden="false" customHeight="false" outlineLevel="0" collapsed="false">
      <c r="D915" s="110"/>
    </row>
    <row r="916" customFormat="false" ht="12.75" hidden="false" customHeight="false" outlineLevel="0" collapsed="false">
      <c r="D916" s="110"/>
    </row>
    <row r="917" customFormat="false" ht="12.75" hidden="false" customHeight="false" outlineLevel="0" collapsed="false">
      <c r="D917" s="110"/>
    </row>
    <row r="918" customFormat="false" ht="12.75" hidden="false" customHeight="false" outlineLevel="0" collapsed="false">
      <c r="D918" s="110"/>
    </row>
    <row r="919" customFormat="false" ht="12.75" hidden="false" customHeight="false" outlineLevel="0" collapsed="false">
      <c r="D919" s="110"/>
    </row>
    <row r="920" customFormat="false" ht="12.75" hidden="false" customHeight="false" outlineLevel="0" collapsed="false">
      <c r="D920" s="110"/>
    </row>
    <row r="921" customFormat="false" ht="12.75" hidden="false" customHeight="false" outlineLevel="0" collapsed="false">
      <c r="D921" s="110"/>
    </row>
    <row r="922" customFormat="false" ht="12.75" hidden="false" customHeight="false" outlineLevel="0" collapsed="false">
      <c r="D922" s="110"/>
    </row>
    <row r="923" customFormat="false" ht="12.75" hidden="false" customHeight="false" outlineLevel="0" collapsed="false">
      <c r="D923" s="110"/>
    </row>
    <row r="924" customFormat="false" ht="12.75" hidden="false" customHeight="false" outlineLevel="0" collapsed="false">
      <c r="D924" s="110"/>
    </row>
    <row r="925" customFormat="false" ht="12.75" hidden="false" customHeight="false" outlineLevel="0" collapsed="false">
      <c r="D925" s="110"/>
    </row>
    <row r="926" customFormat="false" ht="12.75" hidden="false" customHeight="false" outlineLevel="0" collapsed="false">
      <c r="D926" s="110"/>
    </row>
    <row r="927" customFormat="false" ht="12.75" hidden="false" customHeight="false" outlineLevel="0" collapsed="false">
      <c r="D927" s="110"/>
    </row>
    <row r="928" customFormat="false" ht="12.75" hidden="false" customHeight="false" outlineLevel="0" collapsed="false">
      <c r="D928" s="110"/>
    </row>
    <row r="929" customFormat="false" ht="12.75" hidden="false" customHeight="false" outlineLevel="0" collapsed="false">
      <c r="D929" s="110"/>
    </row>
    <row r="930" customFormat="false" ht="12.75" hidden="false" customHeight="false" outlineLevel="0" collapsed="false">
      <c r="D930" s="110"/>
    </row>
    <row r="931" customFormat="false" ht="12.75" hidden="false" customHeight="false" outlineLevel="0" collapsed="false">
      <c r="D931" s="110"/>
    </row>
    <row r="932" customFormat="false" ht="12.75" hidden="false" customHeight="false" outlineLevel="0" collapsed="false">
      <c r="D932" s="110"/>
    </row>
    <row r="933" customFormat="false" ht="12.75" hidden="false" customHeight="false" outlineLevel="0" collapsed="false">
      <c r="D933" s="110"/>
    </row>
    <row r="934" customFormat="false" ht="12.75" hidden="false" customHeight="false" outlineLevel="0" collapsed="false">
      <c r="D934" s="110"/>
    </row>
    <row r="935" customFormat="false" ht="12.75" hidden="false" customHeight="false" outlineLevel="0" collapsed="false">
      <c r="D935" s="110"/>
    </row>
    <row r="936" customFormat="false" ht="12.75" hidden="false" customHeight="false" outlineLevel="0" collapsed="false">
      <c r="D936" s="110"/>
    </row>
    <row r="937" customFormat="false" ht="12.75" hidden="false" customHeight="false" outlineLevel="0" collapsed="false">
      <c r="D937" s="110"/>
    </row>
    <row r="938" customFormat="false" ht="12.75" hidden="false" customHeight="false" outlineLevel="0" collapsed="false">
      <c r="D938" s="110"/>
    </row>
    <row r="939" customFormat="false" ht="12.75" hidden="false" customHeight="false" outlineLevel="0" collapsed="false">
      <c r="D939" s="110"/>
    </row>
    <row r="940" customFormat="false" ht="12.75" hidden="false" customHeight="false" outlineLevel="0" collapsed="false">
      <c r="D940" s="110"/>
    </row>
    <row r="941" customFormat="false" ht="12.75" hidden="false" customHeight="false" outlineLevel="0" collapsed="false">
      <c r="D941" s="110"/>
    </row>
    <row r="942" customFormat="false" ht="12.75" hidden="false" customHeight="false" outlineLevel="0" collapsed="false">
      <c r="D942" s="110"/>
    </row>
    <row r="943" customFormat="false" ht="12.75" hidden="false" customHeight="false" outlineLevel="0" collapsed="false">
      <c r="D943" s="110"/>
    </row>
    <row r="944" customFormat="false" ht="12.75" hidden="false" customHeight="false" outlineLevel="0" collapsed="false">
      <c r="D944" s="110"/>
    </row>
    <row r="945" customFormat="false" ht="12.75" hidden="false" customHeight="false" outlineLevel="0" collapsed="false">
      <c r="D945" s="110"/>
    </row>
    <row r="946" customFormat="false" ht="12.75" hidden="false" customHeight="false" outlineLevel="0" collapsed="false">
      <c r="D946" s="110"/>
    </row>
    <row r="947" customFormat="false" ht="12.75" hidden="false" customHeight="false" outlineLevel="0" collapsed="false">
      <c r="D947" s="110"/>
    </row>
    <row r="948" customFormat="false" ht="12.75" hidden="false" customHeight="false" outlineLevel="0" collapsed="false">
      <c r="D948" s="110"/>
    </row>
    <row r="949" customFormat="false" ht="12.75" hidden="false" customHeight="false" outlineLevel="0" collapsed="false">
      <c r="D949" s="110"/>
    </row>
    <row r="950" customFormat="false" ht="12.75" hidden="false" customHeight="false" outlineLevel="0" collapsed="false">
      <c r="D950" s="110"/>
    </row>
    <row r="951" customFormat="false" ht="12.75" hidden="false" customHeight="false" outlineLevel="0" collapsed="false">
      <c r="D951" s="110"/>
    </row>
    <row r="952" customFormat="false" ht="12.75" hidden="false" customHeight="false" outlineLevel="0" collapsed="false">
      <c r="D952" s="110"/>
    </row>
    <row r="953" customFormat="false" ht="12.75" hidden="false" customHeight="false" outlineLevel="0" collapsed="false">
      <c r="D953" s="110"/>
    </row>
    <row r="954" customFormat="false" ht="12.75" hidden="false" customHeight="false" outlineLevel="0" collapsed="false">
      <c r="D954" s="110"/>
    </row>
    <row r="955" customFormat="false" ht="12.75" hidden="false" customHeight="false" outlineLevel="0" collapsed="false">
      <c r="D955" s="110"/>
    </row>
    <row r="956" customFormat="false" ht="12.75" hidden="false" customHeight="false" outlineLevel="0" collapsed="false">
      <c r="D956" s="110"/>
    </row>
    <row r="957" customFormat="false" ht="12.75" hidden="false" customHeight="false" outlineLevel="0" collapsed="false">
      <c r="D957" s="110"/>
    </row>
    <row r="958" customFormat="false" ht="12.75" hidden="false" customHeight="false" outlineLevel="0" collapsed="false">
      <c r="D958" s="110"/>
    </row>
    <row r="959" customFormat="false" ht="12.75" hidden="false" customHeight="false" outlineLevel="0" collapsed="false">
      <c r="D959" s="110"/>
    </row>
    <row r="960" customFormat="false" ht="12.75" hidden="false" customHeight="false" outlineLevel="0" collapsed="false">
      <c r="D960" s="110"/>
    </row>
    <row r="961" customFormat="false" ht="12.75" hidden="false" customHeight="false" outlineLevel="0" collapsed="false">
      <c r="D961" s="110"/>
    </row>
    <row r="962" customFormat="false" ht="12.75" hidden="false" customHeight="false" outlineLevel="0" collapsed="false">
      <c r="D962" s="110"/>
    </row>
    <row r="963" customFormat="false" ht="12.75" hidden="false" customHeight="false" outlineLevel="0" collapsed="false">
      <c r="D963" s="110"/>
    </row>
    <row r="964" customFormat="false" ht="12.75" hidden="false" customHeight="false" outlineLevel="0" collapsed="false">
      <c r="D964" s="110"/>
    </row>
    <row r="965" customFormat="false" ht="12.75" hidden="false" customHeight="false" outlineLevel="0" collapsed="false">
      <c r="D965" s="110"/>
    </row>
    <row r="966" customFormat="false" ht="12.75" hidden="false" customHeight="false" outlineLevel="0" collapsed="false">
      <c r="D966" s="110"/>
    </row>
    <row r="967" customFormat="false" ht="12.75" hidden="false" customHeight="false" outlineLevel="0" collapsed="false">
      <c r="D967" s="110"/>
    </row>
    <row r="968" customFormat="false" ht="12.75" hidden="false" customHeight="false" outlineLevel="0" collapsed="false">
      <c r="D968" s="110"/>
    </row>
    <row r="969" customFormat="false" ht="12.75" hidden="false" customHeight="false" outlineLevel="0" collapsed="false">
      <c r="D969" s="110"/>
    </row>
    <row r="970" customFormat="false" ht="12.75" hidden="false" customHeight="false" outlineLevel="0" collapsed="false">
      <c r="D970" s="110"/>
    </row>
    <row r="971" customFormat="false" ht="12.75" hidden="false" customHeight="false" outlineLevel="0" collapsed="false">
      <c r="D971" s="110"/>
    </row>
    <row r="972" customFormat="false" ht="12.75" hidden="false" customHeight="false" outlineLevel="0" collapsed="false">
      <c r="D972" s="110"/>
    </row>
    <row r="973" customFormat="false" ht="12.75" hidden="false" customHeight="false" outlineLevel="0" collapsed="false">
      <c r="D973" s="110"/>
    </row>
    <row r="974" customFormat="false" ht="12.75" hidden="false" customHeight="false" outlineLevel="0" collapsed="false">
      <c r="D974" s="110"/>
    </row>
    <row r="975" customFormat="false" ht="12.75" hidden="false" customHeight="false" outlineLevel="0" collapsed="false">
      <c r="D975" s="110"/>
    </row>
    <row r="976" customFormat="false" ht="12.75" hidden="false" customHeight="false" outlineLevel="0" collapsed="false">
      <c r="D976" s="110"/>
    </row>
    <row r="977" customFormat="false" ht="12.75" hidden="false" customHeight="false" outlineLevel="0" collapsed="false">
      <c r="D977" s="110"/>
    </row>
    <row r="978" customFormat="false" ht="12.75" hidden="false" customHeight="false" outlineLevel="0" collapsed="false">
      <c r="D978" s="110"/>
    </row>
    <row r="979" customFormat="false" ht="12.75" hidden="false" customHeight="false" outlineLevel="0" collapsed="false">
      <c r="D979" s="110"/>
    </row>
    <row r="980" customFormat="false" ht="12.75" hidden="false" customHeight="false" outlineLevel="0" collapsed="false">
      <c r="D980" s="110"/>
    </row>
    <row r="981" customFormat="false" ht="12.75" hidden="false" customHeight="false" outlineLevel="0" collapsed="false">
      <c r="D981" s="110"/>
    </row>
    <row r="982" customFormat="false" ht="12.75" hidden="false" customHeight="false" outlineLevel="0" collapsed="false">
      <c r="D982" s="110"/>
    </row>
    <row r="983" customFormat="false" ht="12.75" hidden="false" customHeight="false" outlineLevel="0" collapsed="false">
      <c r="D983" s="110"/>
    </row>
    <row r="984" customFormat="false" ht="12.75" hidden="false" customHeight="false" outlineLevel="0" collapsed="false">
      <c r="D984" s="110"/>
    </row>
    <row r="985" customFormat="false" ht="12.75" hidden="false" customHeight="false" outlineLevel="0" collapsed="false">
      <c r="D985" s="110"/>
    </row>
    <row r="986" customFormat="false" ht="12.75" hidden="false" customHeight="false" outlineLevel="0" collapsed="false">
      <c r="D986" s="110"/>
    </row>
    <row r="987" customFormat="false" ht="12.75" hidden="false" customHeight="false" outlineLevel="0" collapsed="false">
      <c r="D987" s="110"/>
    </row>
    <row r="988" customFormat="false" ht="12.75" hidden="false" customHeight="false" outlineLevel="0" collapsed="false">
      <c r="D988" s="110"/>
    </row>
    <row r="989" customFormat="false" ht="12.75" hidden="false" customHeight="false" outlineLevel="0" collapsed="false">
      <c r="D989" s="110"/>
    </row>
    <row r="990" customFormat="false" ht="12.75" hidden="false" customHeight="false" outlineLevel="0" collapsed="false">
      <c r="D990" s="110"/>
    </row>
    <row r="991" customFormat="false" ht="12.75" hidden="false" customHeight="false" outlineLevel="0" collapsed="false">
      <c r="D991" s="110"/>
    </row>
    <row r="992" customFormat="false" ht="12.75" hidden="false" customHeight="false" outlineLevel="0" collapsed="false">
      <c r="D992" s="110"/>
    </row>
    <row r="993" customFormat="false" ht="12.75" hidden="false" customHeight="false" outlineLevel="0" collapsed="false">
      <c r="D993" s="110"/>
    </row>
    <row r="994" customFormat="false" ht="12.75" hidden="false" customHeight="false" outlineLevel="0" collapsed="false">
      <c r="D994" s="110"/>
    </row>
    <row r="995" customFormat="false" ht="12.75" hidden="false" customHeight="false" outlineLevel="0" collapsed="false">
      <c r="D995" s="110"/>
    </row>
    <row r="996" customFormat="false" ht="12.75" hidden="false" customHeight="false" outlineLevel="0" collapsed="false">
      <c r="D996" s="110"/>
    </row>
    <row r="997" customFormat="false" ht="12.75" hidden="false" customHeight="false" outlineLevel="0" collapsed="false">
      <c r="D997" s="110"/>
    </row>
    <row r="998" customFormat="false" ht="12.75" hidden="false" customHeight="false" outlineLevel="0" collapsed="false">
      <c r="D998" s="110"/>
    </row>
    <row r="999" customFormat="false" ht="12.75" hidden="false" customHeight="false" outlineLevel="0" collapsed="false">
      <c r="D999" s="110"/>
    </row>
    <row r="1000" customFormat="false" ht="12.75" hidden="false" customHeight="false" outlineLevel="0" collapsed="false">
      <c r="D1000" s="110"/>
    </row>
    <row r="1001" customFormat="false" ht="12.75" hidden="false" customHeight="false" outlineLevel="0" collapsed="false">
      <c r="D1001" s="110"/>
    </row>
    <row r="1002" customFormat="false" ht="12.75" hidden="false" customHeight="false" outlineLevel="0" collapsed="false">
      <c r="D1002" s="110"/>
    </row>
    <row r="1003" customFormat="false" ht="12.75" hidden="false" customHeight="false" outlineLevel="0" collapsed="false">
      <c r="D1003" s="110"/>
    </row>
    <row r="1004" customFormat="false" ht="12.75" hidden="false" customHeight="false" outlineLevel="0" collapsed="false">
      <c r="D1004" s="110"/>
    </row>
    <row r="1005" customFormat="false" ht="12.75" hidden="false" customHeight="false" outlineLevel="0" collapsed="false">
      <c r="D1005" s="110"/>
    </row>
    <row r="1006" customFormat="false" ht="12.75" hidden="false" customHeight="false" outlineLevel="0" collapsed="false">
      <c r="D1006" s="110"/>
    </row>
    <row r="1007" customFormat="false" ht="12.75" hidden="false" customHeight="false" outlineLevel="0" collapsed="false">
      <c r="D1007" s="110"/>
    </row>
    <row r="1008" customFormat="false" ht="12.75" hidden="false" customHeight="false" outlineLevel="0" collapsed="false">
      <c r="D1008" s="110"/>
    </row>
    <row r="1009" customFormat="false" ht="12.75" hidden="false" customHeight="false" outlineLevel="0" collapsed="false">
      <c r="D1009" s="110"/>
    </row>
    <row r="1010" customFormat="false" ht="12.75" hidden="false" customHeight="false" outlineLevel="0" collapsed="false">
      <c r="D1010" s="110"/>
    </row>
    <row r="1011" customFormat="false" ht="12.75" hidden="false" customHeight="false" outlineLevel="0" collapsed="false">
      <c r="D1011" s="110"/>
    </row>
    <row r="1012" customFormat="false" ht="12.75" hidden="false" customHeight="false" outlineLevel="0" collapsed="false">
      <c r="D1012" s="110"/>
    </row>
    <row r="1013" customFormat="false" ht="12.75" hidden="false" customHeight="false" outlineLevel="0" collapsed="false">
      <c r="D1013" s="110"/>
    </row>
    <row r="1014" customFormat="false" ht="12.75" hidden="false" customHeight="false" outlineLevel="0" collapsed="false">
      <c r="D1014" s="110"/>
    </row>
    <row r="1015" customFormat="false" ht="12.75" hidden="false" customHeight="false" outlineLevel="0" collapsed="false">
      <c r="D1015" s="110"/>
    </row>
    <row r="1016" customFormat="false" ht="12.75" hidden="false" customHeight="false" outlineLevel="0" collapsed="false">
      <c r="D1016" s="110"/>
    </row>
    <row r="1017" customFormat="false" ht="12.75" hidden="false" customHeight="false" outlineLevel="0" collapsed="false">
      <c r="D1017" s="110"/>
    </row>
    <row r="1018" customFormat="false" ht="12.75" hidden="false" customHeight="false" outlineLevel="0" collapsed="false">
      <c r="D1018" s="110"/>
    </row>
    <row r="1019" customFormat="false" ht="12.75" hidden="false" customHeight="false" outlineLevel="0" collapsed="false">
      <c r="D1019" s="110"/>
    </row>
    <row r="1020" customFormat="false" ht="12.75" hidden="false" customHeight="false" outlineLevel="0" collapsed="false">
      <c r="D1020" s="110"/>
    </row>
    <row r="1021" customFormat="false" ht="12.75" hidden="false" customHeight="false" outlineLevel="0" collapsed="false">
      <c r="D1021" s="110"/>
    </row>
    <row r="1022" customFormat="false" ht="12.75" hidden="false" customHeight="false" outlineLevel="0" collapsed="false">
      <c r="D1022" s="110"/>
    </row>
    <row r="1023" customFormat="false" ht="12.75" hidden="false" customHeight="false" outlineLevel="0" collapsed="false">
      <c r="D1023" s="110"/>
    </row>
    <row r="1024" customFormat="false" ht="12.75" hidden="false" customHeight="false" outlineLevel="0" collapsed="false">
      <c r="D1024" s="110"/>
    </row>
    <row r="1025" customFormat="false" ht="12.75" hidden="false" customHeight="false" outlineLevel="0" collapsed="false">
      <c r="D1025" s="110"/>
    </row>
    <row r="1026" customFormat="false" ht="12.75" hidden="false" customHeight="false" outlineLevel="0" collapsed="false">
      <c r="D1026" s="110"/>
    </row>
    <row r="1027" customFormat="false" ht="12.75" hidden="false" customHeight="false" outlineLevel="0" collapsed="false">
      <c r="D1027" s="110"/>
    </row>
    <row r="1028" customFormat="false" ht="12.75" hidden="false" customHeight="false" outlineLevel="0" collapsed="false">
      <c r="D1028" s="110"/>
    </row>
    <row r="1029" customFormat="false" ht="12.75" hidden="false" customHeight="false" outlineLevel="0" collapsed="false">
      <c r="D1029" s="110"/>
    </row>
    <row r="1030" customFormat="false" ht="12.75" hidden="false" customHeight="false" outlineLevel="0" collapsed="false">
      <c r="D1030" s="110"/>
    </row>
    <row r="1031" customFormat="false" ht="12.75" hidden="false" customHeight="false" outlineLevel="0" collapsed="false">
      <c r="D1031" s="110"/>
    </row>
    <row r="1032" customFormat="false" ht="12.75" hidden="false" customHeight="false" outlineLevel="0" collapsed="false">
      <c r="D1032" s="110"/>
    </row>
    <row r="1033" customFormat="false" ht="12.75" hidden="false" customHeight="false" outlineLevel="0" collapsed="false">
      <c r="D1033" s="110"/>
    </row>
    <row r="1034" customFormat="false" ht="12.75" hidden="false" customHeight="false" outlineLevel="0" collapsed="false">
      <c r="D1034" s="110"/>
    </row>
    <row r="1035" customFormat="false" ht="12.75" hidden="false" customHeight="false" outlineLevel="0" collapsed="false">
      <c r="D1035" s="110"/>
    </row>
    <row r="1036" customFormat="false" ht="12.75" hidden="false" customHeight="false" outlineLevel="0" collapsed="false">
      <c r="D1036" s="110"/>
    </row>
  </sheetData>
  <sheetProtection algorithmName="SHA-512" hashValue="HtKU6wxIKNcRozEdbV17X1zVdTwNQq26hW9bKXq+P0PhHOJVZvygbjpVTYPFPqRg/CKvFpMhFVmYboJcxqxsVg==" saltValue="xVvRdMgcGhyKmKa+w6iXGQ==" spinCount="100000" sheet="true" objects="true" scenarios="tru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0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C38" activeCellId="0" sqref="C38"/>
    </sheetView>
  </sheetViews>
  <sheetFormatPr defaultColWidth="8.6875"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75" width="12.71"/>
    <col collapsed="false" customWidth="true" hidden="false" outlineLevel="0" max="3" min="3" style="175" width="63.29"/>
    <col collapsed="false" customWidth="true" hidden="false" outlineLevel="0" max="4" min="4" style="0" width="4.86"/>
    <col collapsed="false" customWidth="true" hidden="false" outlineLevel="0" max="5" min="5" style="0" width="10.71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4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6" t="s">
        <v>179</v>
      </c>
      <c r="B1" s="176"/>
      <c r="C1" s="176"/>
      <c r="D1" s="176"/>
      <c r="E1" s="176"/>
      <c r="F1" s="176"/>
      <c r="G1" s="176"/>
      <c r="AG1" s="0" t="s">
        <v>180</v>
      </c>
    </row>
    <row r="2" customFormat="false" ht="25.15" hidden="false" customHeight="true" outlineLevel="0" collapsed="false">
      <c r="A2" s="169" t="s">
        <v>176</v>
      </c>
      <c r="B2" s="170" t="s">
        <v>5</v>
      </c>
      <c r="C2" s="177" t="s">
        <v>6</v>
      </c>
      <c r="D2" s="177"/>
      <c r="E2" s="177"/>
      <c r="F2" s="177"/>
      <c r="G2" s="177"/>
      <c r="AG2" s="0" t="s">
        <v>181</v>
      </c>
    </row>
    <row r="3" customFormat="false" ht="25.15" hidden="false" customHeight="true" outlineLevel="0" collapsed="false">
      <c r="A3" s="169" t="s">
        <v>177</v>
      </c>
      <c r="B3" s="170" t="s">
        <v>45</v>
      </c>
      <c r="C3" s="177" t="s">
        <v>46</v>
      </c>
      <c r="D3" s="177"/>
      <c r="E3" s="177"/>
      <c r="F3" s="177"/>
      <c r="G3" s="177"/>
      <c r="AC3" s="175" t="s">
        <v>181</v>
      </c>
      <c r="AG3" s="0" t="s">
        <v>182</v>
      </c>
    </row>
    <row r="4" customFormat="false" ht="25.15" hidden="false" customHeight="true" outlineLevel="0" collapsed="false">
      <c r="A4" s="178" t="s">
        <v>178</v>
      </c>
      <c r="B4" s="179" t="s">
        <v>62</v>
      </c>
      <c r="C4" s="180" t="s">
        <v>63</v>
      </c>
      <c r="D4" s="180"/>
      <c r="E4" s="180"/>
      <c r="F4" s="180"/>
      <c r="G4" s="180"/>
      <c r="AG4" s="0" t="s">
        <v>183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81" t="s">
        <v>184</v>
      </c>
      <c r="B6" s="182" t="s">
        <v>185</v>
      </c>
      <c r="C6" s="182" t="s">
        <v>186</v>
      </c>
      <c r="D6" s="183" t="s">
        <v>187</v>
      </c>
      <c r="E6" s="181" t="s">
        <v>188</v>
      </c>
      <c r="F6" s="184" t="s">
        <v>189</v>
      </c>
      <c r="G6" s="181" t="s">
        <v>14</v>
      </c>
      <c r="H6" s="185" t="s">
        <v>190</v>
      </c>
      <c r="I6" s="185" t="s">
        <v>191</v>
      </c>
      <c r="J6" s="185" t="s">
        <v>192</v>
      </c>
      <c r="K6" s="185" t="s">
        <v>193</v>
      </c>
      <c r="L6" s="185" t="s">
        <v>194</v>
      </c>
      <c r="M6" s="185" t="s">
        <v>195</v>
      </c>
      <c r="N6" s="185" t="s">
        <v>196</v>
      </c>
      <c r="O6" s="185" t="s">
        <v>197</v>
      </c>
      <c r="P6" s="185" t="s">
        <v>198</v>
      </c>
      <c r="Q6" s="185" t="s">
        <v>199</v>
      </c>
      <c r="R6" s="185" t="s">
        <v>200</v>
      </c>
      <c r="S6" s="185" t="s">
        <v>201</v>
      </c>
      <c r="T6" s="185" t="s">
        <v>202</v>
      </c>
      <c r="U6" s="185" t="s">
        <v>203</v>
      </c>
      <c r="V6" s="185" t="s">
        <v>204</v>
      </c>
      <c r="W6" s="185" t="s">
        <v>205</v>
      </c>
      <c r="X6" s="185" t="s">
        <v>206</v>
      </c>
    </row>
    <row r="7" customFormat="false" ht="12.75" hidden="true" customHeight="false" outlineLevel="0" collapsed="false">
      <c r="A7" s="166"/>
      <c r="B7" s="172"/>
      <c r="C7" s="172"/>
      <c r="D7" s="174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customFormat="false" ht="12.75" hidden="false" customHeight="false" outlineLevel="0" collapsed="false">
      <c r="A8" s="188" t="s">
        <v>207</v>
      </c>
      <c r="B8" s="189" t="s">
        <v>149</v>
      </c>
      <c r="C8" s="190" t="s">
        <v>150</v>
      </c>
      <c r="D8" s="191"/>
      <c r="E8" s="192"/>
      <c r="F8" s="193"/>
      <c r="G8" s="193" t="n">
        <f aca="false">SUMIF(AG9:AG14,"&lt;&gt;NOR",G9:G14)</f>
        <v>0</v>
      </c>
      <c r="H8" s="193"/>
      <c r="I8" s="193" t="n">
        <f aca="false">SUM(I9:I14)</f>
        <v>0</v>
      </c>
      <c r="J8" s="193"/>
      <c r="K8" s="193" t="n">
        <f aca="false">SUM(K9:K14)</f>
        <v>0</v>
      </c>
      <c r="L8" s="193"/>
      <c r="M8" s="193" t="n">
        <f aca="false">SUM(M9:M14)</f>
        <v>0</v>
      </c>
      <c r="N8" s="193"/>
      <c r="O8" s="193" t="n">
        <f aca="false">SUM(O9:O14)</f>
        <v>0</v>
      </c>
      <c r="P8" s="193"/>
      <c r="Q8" s="193" t="n">
        <f aca="false">SUM(Q9:Q14)</f>
        <v>0</v>
      </c>
      <c r="R8" s="193"/>
      <c r="S8" s="193"/>
      <c r="T8" s="194"/>
      <c r="U8" s="195"/>
      <c r="V8" s="195" t="n">
        <f aca="false">SUM(V9:V14)</f>
        <v>0</v>
      </c>
      <c r="W8" s="195"/>
      <c r="X8" s="195"/>
      <c r="AG8" s="0" t="s">
        <v>208</v>
      </c>
    </row>
    <row r="9" customFormat="false" ht="12.75" hidden="false" customHeight="false" outlineLevel="1" collapsed="false">
      <c r="A9" s="214" t="n">
        <v>1</v>
      </c>
      <c r="B9" s="215" t="s">
        <v>1810</v>
      </c>
      <c r="C9" s="216" t="s">
        <v>1934</v>
      </c>
      <c r="D9" s="217" t="s">
        <v>380</v>
      </c>
      <c r="E9" s="218" t="n">
        <v>120</v>
      </c>
      <c r="F9" s="219"/>
      <c r="G9" s="220" t="n">
        <f aca="false">ROUND(E9*F9,2)</f>
        <v>0</v>
      </c>
      <c r="H9" s="219"/>
      <c r="I9" s="220" t="n">
        <f aca="false">ROUND(E9*H9,2)</f>
        <v>0</v>
      </c>
      <c r="J9" s="219"/>
      <c r="K9" s="220" t="n">
        <f aca="false">ROUND(E9*J9,2)</f>
        <v>0</v>
      </c>
      <c r="L9" s="220" t="n">
        <v>21</v>
      </c>
      <c r="M9" s="220" t="n">
        <f aca="false">G9*(1+L9/100)</f>
        <v>0</v>
      </c>
      <c r="N9" s="220" t="n">
        <v>0</v>
      </c>
      <c r="O9" s="220" t="n">
        <f aca="false">ROUND(E9*N9,2)</f>
        <v>0</v>
      </c>
      <c r="P9" s="220" t="n">
        <v>0</v>
      </c>
      <c r="Q9" s="220" t="n">
        <f aca="false">ROUND(E9*P9,2)</f>
        <v>0</v>
      </c>
      <c r="R9" s="220"/>
      <c r="S9" s="220" t="s">
        <v>213</v>
      </c>
      <c r="T9" s="221" t="s">
        <v>418</v>
      </c>
      <c r="U9" s="204" t="n">
        <v>0</v>
      </c>
      <c r="V9" s="204" t="n">
        <f aca="false">ROUND(E9*U9,2)</f>
        <v>0</v>
      </c>
      <c r="W9" s="204"/>
      <c r="X9" s="204" t="s">
        <v>165</v>
      </c>
      <c r="Y9" s="205"/>
      <c r="Z9" s="205"/>
      <c r="AA9" s="205"/>
      <c r="AB9" s="205"/>
      <c r="AC9" s="205"/>
      <c r="AD9" s="205"/>
      <c r="AE9" s="205"/>
      <c r="AF9" s="205"/>
      <c r="AG9" s="205" t="s">
        <v>1268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customFormat="false" ht="12.75" hidden="false" customHeight="false" outlineLevel="1" collapsed="false">
      <c r="A10" s="214" t="n">
        <v>2</v>
      </c>
      <c r="B10" s="215" t="s">
        <v>1814</v>
      </c>
      <c r="C10" s="216" t="s">
        <v>1935</v>
      </c>
      <c r="D10" s="217" t="s">
        <v>380</v>
      </c>
      <c r="E10" s="218" t="n">
        <v>53</v>
      </c>
      <c r="F10" s="219"/>
      <c r="G10" s="220" t="n">
        <f aca="false">ROUND(E10*F10,2)</f>
        <v>0</v>
      </c>
      <c r="H10" s="219"/>
      <c r="I10" s="220" t="n">
        <f aca="false">ROUND(E10*H10,2)</f>
        <v>0</v>
      </c>
      <c r="J10" s="219"/>
      <c r="K10" s="220" t="n">
        <f aca="false">ROUND(E10*J10,2)</f>
        <v>0</v>
      </c>
      <c r="L10" s="220" t="n">
        <v>21</v>
      </c>
      <c r="M10" s="220" t="n">
        <f aca="false">G10*(1+L10/100)</f>
        <v>0</v>
      </c>
      <c r="N10" s="220" t="n">
        <v>0</v>
      </c>
      <c r="O10" s="220" t="n">
        <f aca="false">ROUND(E10*N10,2)</f>
        <v>0</v>
      </c>
      <c r="P10" s="220" t="n">
        <v>0</v>
      </c>
      <c r="Q10" s="220" t="n">
        <f aca="false">ROUND(E10*P10,2)</f>
        <v>0</v>
      </c>
      <c r="R10" s="220"/>
      <c r="S10" s="220" t="s">
        <v>213</v>
      </c>
      <c r="T10" s="221" t="s">
        <v>418</v>
      </c>
      <c r="U10" s="204" t="n">
        <v>0</v>
      </c>
      <c r="V10" s="204" t="n">
        <f aca="false">ROUND(E10*U10,2)</f>
        <v>0</v>
      </c>
      <c r="W10" s="204"/>
      <c r="X10" s="204" t="s">
        <v>165</v>
      </c>
      <c r="Y10" s="205"/>
      <c r="Z10" s="205"/>
      <c r="AA10" s="205"/>
      <c r="AB10" s="205"/>
      <c r="AC10" s="205"/>
      <c r="AD10" s="205"/>
      <c r="AE10" s="205"/>
      <c r="AF10" s="205"/>
      <c r="AG10" s="205" t="s">
        <v>1268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customFormat="false" ht="12.75" hidden="false" customHeight="false" outlineLevel="1" collapsed="false">
      <c r="A11" s="214" t="n">
        <v>3</v>
      </c>
      <c r="B11" s="215" t="s">
        <v>1904</v>
      </c>
      <c r="C11" s="216" t="s">
        <v>1936</v>
      </c>
      <c r="D11" s="217" t="s">
        <v>380</v>
      </c>
      <c r="E11" s="218" t="n">
        <v>12</v>
      </c>
      <c r="F11" s="219"/>
      <c r="G11" s="220" t="n">
        <f aca="false">ROUND(E11*F11,2)</f>
        <v>0</v>
      </c>
      <c r="H11" s="219"/>
      <c r="I11" s="220" t="n">
        <f aca="false">ROUND(E11*H11,2)</f>
        <v>0</v>
      </c>
      <c r="J11" s="219"/>
      <c r="K11" s="220" t="n">
        <f aca="false">ROUND(E11*J11,2)</f>
        <v>0</v>
      </c>
      <c r="L11" s="220" t="n">
        <v>21</v>
      </c>
      <c r="M11" s="220" t="n">
        <f aca="false">G11*(1+L11/100)</f>
        <v>0</v>
      </c>
      <c r="N11" s="220" t="n">
        <v>0</v>
      </c>
      <c r="O11" s="220" t="n">
        <f aca="false">ROUND(E11*N11,2)</f>
        <v>0</v>
      </c>
      <c r="P11" s="220" t="n">
        <v>0</v>
      </c>
      <c r="Q11" s="220" t="n">
        <f aca="false">ROUND(E11*P11,2)</f>
        <v>0</v>
      </c>
      <c r="R11" s="220"/>
      <c r="S11" s="220" t="s">
        <v>417</v>
      </c>
      <c r="T11" s="221" t="s">
        <v>418</v>
      </c>
      <c r="U11" s="204" t="n">
        <v>0</v>
      </c>
      <c r="V11" s="204" t="n">
        <f aca="false">ROUND(E11*U11,2)</f>
        <v>0</v>
      </c>
      <c r="W11" s="204"/>
      <c r="X11" s="204" t="s">
        <v>165</v>
      </c>
      <c r="Y11" s="205"/>
      <c r="Z11" s="205"/>
      <c r="AA11" s="205"/>
      <c r="AB11" s="205"/>
      <c r="AC11" s="205"/>
      <c r="AD11" s="205"/>
      <c r="AE11" s="205"/>
      <c r="AF11" s="205"/>
      <c r="AG11" s="205" t="s">
        <v>1268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customFormat="false" ht="12.75" hidden="false" customHeight="false" outlineLevel="1" collapsed="false">
      <c r="A12" s="214" t="n">
        <v>4</v>
      </c>
      <c r="B12" s="215" t="s">
        <v>1906</v>
      </c>
      <c r="C12" s="216" t="s">
        <v>1937</v>
      </c>
      <c r="D12" s="217" t="s">
        <v>380</v>
      </c>
      <c r="E12" s="218" t="n">
        <v>80</v>
      </c>
      <c r="F12" s="219"/>
      <c r="G12" s="220" t="n">
        <f aca="false">ROUND(E12*F12,2)</f>
        <v>0</v>
      </c>
      <c r="H12" s="219"/>
      <c r="I12" s="220" t="n">
        <f aca="false">ROUND(E12*H12,2)</f>
        <v>0</v>
      </c>
      <c r="J12" s="219"/>
      <c r="K12" s="220" t="n">
        <f aca="false">ROUND(E12*J12,2)</f>
        <v>0</v>
      </c>
      <c r="L12" s="220" t="n">
        <v>21</v>
      </c>
      <c r="M12" s="220" t="n">
        <f aca="false">G12*(1+L12/100)</f>
        <v>0</v>
      </c>
      <c r="N12" s="220" t="n">
        <v>0</v>
      </c>
      <c r="O12" s="220" t="n">
        <f aca="false">ROUND(E12*N12,2)</f>
        <v>0</v>
      </c>
      <c r="P12" s="220" t="n">
        <v>0</v>
      </c>
      <c r="Q12" s="220" t="n">
        <f aca="false">ROUND(E12*P12,2)</f>
        <v>0</v>
      </c>
      <c r="R12" s="220"/>
      <c r="S12" s="220" t="s">
        <v>417</v>
      </c>
      <c r="T12" s="221" t="s">
        <v>418</v>
      </c>
      <c r="U12" s="204" t="n">
        <v>0</v>
      </c>
      <c r="V12" s="204" t="n">
        <f aca="false">ROUND(E12*U12,2)</f>
        <v>0</v>
      </c>
      <c r="W12" s="204"/>
      <c r="X12" s="204" t="s">
        <v>165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1268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customFormat="false" ht="12.75" hidden="false" customHeight="false" outlineLevel="1" collapsed="false">
      <c r="A13" s="214" t="n">
        <v>5</v>
      </c>
      <c r="B13" s="215" t="s">
        <v>1821</v>
      </c>
      <c r="C13" s="216" t="s">
        <v>1938</v>
      </c>
      <c r="D13" s="217" t="s">
        <v>380</v>
      </c>
      <c r="E13" s="218" t="n">
        <v>120</v>
      </c>
      <c r="F13" s="219"/>
      <c r="G13" s="220" t="n">
        <f aca="false">ROUND(E13*F13,2)</f>
        <v>0</v>
      </c>
      <c r="H13" s="219"/>
      <c r="I13" s="220" t="n">
        <f aca="false">ROUND(E13*H13,2)</f>
        <v>0</v>
      </c>
      <c r="J13" s="219"/>
      <c r="K13" s="220" t="n">
        <f aca="false">ROUND(E13*J13,2)</f>
        <v>0</v>
      </c>
      <c r="L13" s="220" t="n">
        <v>21</v>
      </c>
      <c r="M13" s="220" t="n">
        <f aca="false">G13*(1+L13/100)</f>
        <v>0</v>
      </c>
      <c r="N13" s="220" t="n">
        <v>0</v>
      </c>
      <c r="O13" s="220" t="n">
        <f aca="false">ROUND(E13*N13,2)</f>
        <v>0</v>
      </c>
      <c r="P13" s="220" t="n">
        <v>0</v>
      </c>
      <c r="Q13" s="220" t="n">
        <f aca="false">ROUND(E13*P13,2)</f>
        <v>0</v>
      </c>
      <c r="R13" s="220"/>
      <c r="S13" s="220" t="s">
        <v>417</v>
      </c>
      <c r="T13" s="221" t="s">
        <v>418</v>
      </c>
      <c r="U13" s="204" t="n">
        <v>0</v>
      </c>
      <c r="V13" s="204" t="n">
        <f aca="false">ROUND(E13*U13,2)</f>
        <v>0</v>
      </c>
      <c r="W13" s="204"/>
      <c r="X13" s="204" t="s">
        <v>165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1268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customFormat="false" ht="12.75" hidden="false" customHeight="false" outlineLevel="1" collapsed="false">
      <c r="A14" s="214" t="n">
        <v>6</v>
      </c>
      <c r="B14" s="215" t="s">
        <v>1909</v>
      </c>
      <c r="C14" s="216" t="s">
        <v>1939</v>
      </c>
      <c r="D14" s="217" t="s">
        <v>380</v>
      </c>
      <c r="E14" s="218" t="n">
        <v>27</v>
      </c>
      <c r="F14" s="219"/>
      <c r="G14" s="220" t="n">
        <f aca="false">ROUND(E14*F14,2)</f>
        <v>0</v>
      </c>
      <c r="H14" s="219"/>
      <c r="I14" s="220" t="n">
        <f aca="false">ROUND(E14*H14,2)</f>
        <v>0</v>
      </c>
      <c r="J14" s="219"/>
      <c r="K14" s="220" t="n">
        <f aca="false">ROUND(E14*J14,2)</f>
        <v>0</v>
      </c>
      <c r="L14" s="220" t="n">
        <v>21</v>
      </c>
      <c r="M14" s="220" t="n">
        <f aca="false">G14*(1+L14/100)</f>
        <v>0</v>
      </c>
      <c r="N14" s="220" t="n">
        <v>0</v>
      </c>
      <c r="O14" s="220" t="n">
        <f aca="false">ROUND(E14*N14,2)</f>
        <v>0</v>
      </c>
      <c r="P14" s="220" t="n">
        <v>0</v>
      </c>
      <c r="Q14" s="220" t="n">
        <f aca="false">ROUND(E14*P14,2)</f>
        <v>0</v>
      </c>
      <c r="R14" s="220"/>
      <c r="S14" s="220" t="s">
        <v>213</v>
      </c>
      <c r="T14" s="221" t="s">
        <v>418</v>
      </c>
      <c r="U14" s="204" t="n">
        <v>0</v>
      </c>
      <c r="V14" s="204" t="n">
        <f aca="false">ROUND(E14*U14,2)</f>
        <v>0</v>
      </c>
      <c r="W14" s="204"/>
      <c r="X14" s="204" t="s">
        <v>165</v>
      </c>
      <c r="Y14" s="205"/>
      <c r="Z14" s="205"/>
      <c r="AA14" s="205"/>
      <c r="AB14" s="205"/>
      <c r="AC14" s="205"/>
      <c r="AD14" s="205"/>
      <c r="AE14" s="205"/>
      <c r="AF14" s="205"/>
      <c r="AG14" s="205" t="s">
        <v>1268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customFormat="false" ht="12.75" hidden="false" customHeight="false" outlineLevel="0" collapsed="false">
      <c r="A15" s="188" t="s">
        <v>207</v>
      </c>
      <c r="B15" s="189" t="s">
        <v>151</v>
      </c>
      <c r="C15" s="190" t="s">
        <v>152</v>
      </c>
      <c r="D15" s="191"/>
      <c r="E15" s="192"/>
      <c r="F15" s="193"/>
      <c r="G15" s="193" t="n">
        <f aca="false">SUMIF(AG16:AG19,"&lt;&gt;NOR",G16:G19)</f>
        <v>0</v>
      </c>
      <c r="H15" s="193"/>
      <c r="I15" s="193" t="n">
        <f aca="false">SUM(I16:I19)</f>
        <v>0</v>
      </c>
      <c r="J15" s="193"/>
      <c r="K15" s="193" t="n">
        <f aca="false">SUM(K16:K19)</f>
        <v>0</v>
      </c>
      <c r="L15" s="193"/>
      <c r="M15" s="193" t="n">
        <f aca="false">SUM(M16:M19)</f>
        <v>0</v>
      </c>
      <c r="N15" s="193"/>
      <c r="O15" s="193" t="n">
        <f aca="false">SUM(O16:O19)</f>
        <v>0</v>
      </c>
      <c r="P15" s="193"/>
      <c r="Q15" s="193" t="n">
        <f aca="false">SUM(Q16:Q19)</f>
        <v>0</v>
      </c>
      <c r="R15" s="193"/>
      <c r="S15" s="193"/>
      <c r="T15" s="194"/>
      <c r="U15" s="195"/>
      <c r="V15" s="195" t="n">
        <f aca="false">SUM(V16:V19)</f>
        <v>0</v>
      </c>
      <c r="W15" s="195"/>
      <c r="X15" s="195"/>
      <c r="AG15" s="0" t="s">
        <v>208</v>
      </c>
    </row>
    <row r="16" customFormat="false" ht="12.75" hidden="false" customHeight="false" outlineLevel="1" collapsed="false">
      <c r="A16" s="214" t="n">
        <v>7</v>
      </c>
      <c r="B16" s="215" t="s">
        <v>1825</v>
      </c>
      <c r="C16" s="216" t="s">
        <v>1940</v>
      </c>
      <c r="D16" s="217" t="s">
        <v>380</v>
      </c>
      <c r="E16" s="218" t="n">
        <v>65</v>
      </c>
      <c r="F16" s="219"/>
      <c r="G16" s="220" t="n">
        <f aca="false">ROUND(E16*F16,2)</f>
        <v>0</v>
      </c>
      <c r="H16" s="219"/>
      <c r="I16" s="220" t="n">
        <f aca="false">ROUND(E16*H16,2)</f>
        <v>0</v>
      </c>
      <c r="J16" s="219"/>
      <c r="K16" s="220" t="n">
        <f aca="false">ROUND(E16*J16,2)</f>
        <v>0</v>
      </c>
      <c r="L16" s="220" t="n">
        <v>21</v>
      </c>
      <c r="M16" s="220" t="n">
        <f aca="false">G16*(1+L16/100)</f>
        <v>0</v>
      </c>
      <c r="N16" s="220" t="n">
        <v>0</v>
      </c>
      <c r="O16" s="220" t="n">
        <f aca="false">ROUND(E16*N16,2)</f>
        <v>0</v>
      </c>
      <c r="P16" s="220" t="n">
        <v>0</v>
      </c>
      <c r="Q16" s="220" t="n">
        <f aca="false">ROUND(E16*P16,2)</f>
        <v>0</v>
      </c>
      <c r="R16" s="220"/>
      <c r="S16" s="220" t="s">
        <v>213</v>
      </c>
      <c r="T16" s="221" t="s">
        <v>418</v>
      </c>
      <c r="U16" s="204" t="n">
        <v>0</v>
      </c>
      <c r="V16" s="204" t="n">
        <f aca="false">ROUND(E16*U16,2)</f>
        <v>0</v>
      </c>
      <c r="W16" s="204"/>
      <c r="X16" s="204" t="s">
        <v>165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1268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customFormat="false" ht="12.75" hidden="false" customHeight="false" outlineLevel="1" collapsed="false">
      <c r="A17" s="214" t="n">
        <v>8</v>
      </c>
      <c r="B17" s="215" t="s">
        <v>1827</v>
      </c>
      <c r="C17" s="216" t="s">
        <v>1941</v>
      </c>
      <c r="D17" s="217" t="s">
        <v>380</v>
      </c>
      <c r="E17" s="218" t="n">
        <v>45</v>
      </c>
      <c r="F17" s="219"/>
      <c r="G17" s="220" t="n">
        <f aca="false">ROUND(E17*F17,2)</f>
        <v>0</v>
      </c>
      <c r="H17" s="219"/>
      <c r="I17" s="220" t="n">
        <f aca="false">ROUND(E17*H17,2)</f>
        <v>0</v>
      </c>
      <c r="J17" s="219"/>
      <c r="K17" s="220" t="n">
        <f aca="false">ROUND(E17*J17,2)</f>
        <v>0</v>
      </c>
      <c r="L17" s="220" t="n">
        <v>21</v>
      </c>
      <c r="M17" s="220" t="n">
        <f aca="false">G17*(1+L17/100)</f>
        <v>0</v>
      </c>
      <c r="N17" s="220" t="n">
        <v>0</v>
      </c>
      <c r="O17" s="220" t="n">
        <f aca="false">ROUND(E17*N17,2)</f>
        <v>0</v>
      </c>
      <c r="P17" s="220" t="n">
        <v>0</v>
      </c>
      <c r="Q17" s="220" t="n">
        <f aca="false">ROUND(E17*P17,2)</f>
        <v>0</v>
      </c>
      <c r="R17" s="220"/>
      <c r="S17" s="220" t="s">
        <v>213</v>
      </c>
      <c r="T17" s="221" t="s">
        <v>418</v>
      </c>
      <c r="U17" s="204" t="n">
        <v>0</v>
      </c>
      <c r="V17" s="204" t="n">
        <f aca="false">ROUND(E17*U17,2)</f>
        <v>0</v>
      </c>
      <c r="W17" s="204"/>
      <c r="X17" s="204" t="s">
        <v>165</v>
      </c>
      <c r="Y17" s="205"/>
      <c r="Z17" s="205"/>
      <c r="AA17" s="205"/>
      <c r="AB17" s="205"/>
      <c r="AC17" s="205"/>
      <c r="AD17" s="205"/>
      <c r="AE17" s="205"/>
      <c r="AF17" s="205"/>
      <c r="AG17" s="205" t="s">
        <v>1268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customFormat="false" ht="12.75" hidden="false" customHeight="false" outlineLevel="1" collapsed="false">
      <c r="A18" s="214" t="n">
        <v>9</v>
      </c>
      <c r="B18" s="215" t="s">
        <v>1829</v>
      </c>
      <c r="C18" s="216" t="s">
        <v>1942</v>
      </c>
      <c r="D18" s="217" t="s">
        <v>380</v>
      </c>
      <c r="E18" s="218" t="n">
        <v>30</v>
      </c>
      <c r="F18" s="219"/>
      <c r="G18" s="220" t="n">
        <f aca="false">ROUND(E18*F18,2)</f>
        <v>0</v>
      </c>
      <c r="H18" s="219"/>
      <c r="I18" s="220" t="n">
        <f aca="false">ROUND(E18*H18,2)</f>
        <v>0</v>
      </c>
      <c r="J18" s="219"/>
      <c r="K18" s="220" t="n">
        <f aca="false">ROUND(E18*J18,2)</f>
        <v>0</v>
      </c>
      <c r="L18" s="220" t="n">
        <v>21</v>
      </c>
      <c r="M18" s="220" t="n">
        <f aca="false">G18*(1+L18/100)</f>
        <v>0</v>
      </c>
      <c r="N18" s="220" t="n">
        <v>0</v>
      </c>
      <c r="O18" s="220" t="n">
        <f aca="false">ROUND(E18*N18,2)</f>
        <v>0</v>
      </c>
      <c r="P18" s="220" t="n">
        <v>0</v>
      </c>
      <c r="Q18" s="220" t="n">
        <f aca="false">ROUND(E18*P18,2)</f>
        <v>0</v>
      </c>
      <c r="R18" s="220"/>
      <c r="S18" s="220" t="s">
        <v>213</v>
      </c>
      <c r="T18" s="221" t="s">
        <v>418</v>
      </c>
      <c r="U18" s="204" t="n">
        <v>0</v>
      </c>
      <c r="V18" s="204" t="n">
        <f aca="false">ROUND(E18*U18,2)</f>
        <v>0</v>
      </c>
      <c r="W18" s="204"/>
      <c r="X18" s="204" t="s">
        <v>165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1268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customFormat="false" ht="12.75" hidden="false" customHeight="false" outlineLevel="1" collapsed="false">
      <c r="A19" s="214" t="n">
        <v>10</v>
      </c>
      <c r="B19" s="215" t="s">
        <v>1943</v>
      </c>
      <c r="C19" s="216" t="s">
        <v>1944</v>
      </c>
      <c r="D19" s="217" t="s">
        <v>1812</v>
      </c>
      <c r="E19" s="218" t="n">
        <v>3</v>
      </c>
      <c r="F19" s="219"/>
      <c r="G19" s="220" t="n">
        <f aca="false">ROUND(E19*F19,2)</f>
        <v>0</v>
      </c>
      <c r="H19" s="219"/>
      <c r="I19" s="220" t="n">
        <f aca="false">ROUND(E19*H19,2)</f>
        <v>0</v>
      </c>
      <c r="J19" s="219"/>
      <c r="K19" s="220" t="n">
        <f aca="false">ROUND(E19*J19,2)</f>
        <v>0</v>
      </c>
      <c r="L19" s="220" t="n">
        <v>21</v>
      </c>
      <c r="M19" s="220" t="n">
        <f aca="false">G19*(1+L19/100)</f>
        <v>0</v>
      </c>
      <c r="N19" s="220" t="n">
        <v>0</v>
      </c>
      <c r="O19" s="220" t="n">
        <f aca="false">ROUND(E19*N19,2)</f>
        <v>0</v>
      </c>
      <c r="P19" s="220" t="n">
        <v>0</v>
      </c>
      <c r="Q19" s="220" t="n">
        <f aca="false">ROUND(E19*P19,2)</f>
        <v>0</v>
      </c>
      <c r="R19" s="220"/>
      <c r="S19" s="220" t="s">
        <v>417</v>
      </c>
      <c r="T19" s="221" t="s">
        <v>418</v>
      </c>
      <c r="U19" s="204" t="n">
        <v>0</v>
      </c>
      <c r="V19" s="204" t="n">
        <f aca="false">ROUND(E19*U19,2)</f>
        <v>0</v>
      </c>
      <c r="W19" s="204"/>
      <c r="X19" s="204" t="s">
        <v>165</v>
      </c>
      <c r="Y19" s="205"/>
      <c r="Z19" s="205"/>
      <c r="AA19" s="205"/>
      <c r="AB19" s="205"/>
      <c r="AC19" s="205"/>
      <c r="AD19" s="205"/>
      <c r="AE19" s="205"/>
      <c r="AF19" s="205"/>
      <c r="AG19" s="205" t="s">
        <v>1268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customFormat="false" ht="12.75" hidden="false" customHeight="false" outlineLevel="0" collapsed="false">
      <c r="A20" s="188" t="s">
        <v>207</v>
      </c>
      <c r="B20" s="189" t="s">
        <v>153</v>
      </c>
      <c r="C20" s="190" t="s">
        <v>155</v>
      </c>
      <c r="D20" s="191"/>
      <c r="E20" s="192"/>
      <c r="F20" s="193"/>
      <c r="G20" s="193" t="n">
        <f aca="false">SUMIF(AG21:AG22,"&lt;&gt;NOR",G21:G22)</f>
        <v>0</v>
      </c>
      <c r="H20" s="193"/>
      <c r="I20" s="193" t="n">
        <f aca="false">SUM(I21:I22)</f>
        <v>0</v>
      </c>
      <c r="J20" s="193"/>
      <c r="K20" s="193" t="n">
        <f aca="false">SUM(K21:K22)</f>
        <v>0</v>
      </c>
      <c r="L20" s="193"/>
      <c r="M20" s="193" t="n">
        <f aca="false">SUM(M21:M22)</f>
        <v>0</v>
      </c>
      <c r="N20" s="193"/>
      <c r="O20" s="193" t="n">
        <f aca="false">SUM(O21:O22)</f>
        <v>5.34</v>
      </c>
      <c r="P20" s="193"/>
      <c r="Q20" s="193" t="n">
        <f aca="false">SUM(Q21:Q22)</f>
        <v>0</v>
      </c>
      <c r="R20" s="193"/>
      <c r="S20" s="193"/>
      <c r="T20" s="194"/>
      <c r="U20" s="195"/>
      <c r="V20" s="195" t="n">
        <f aca="false">SUM(V21:V22)</f>
        <v>0</v>
      </c>
      <c r="W20" s="195"/>
      <c r="X20" s="195"/>
      <c r="AG20" s="0" t="s">
        <v>208</v>
      </c>
    </row>
    <row r="21" customFormat="false" ht="12.75" hidden="false" customHeight="false" outlineLevel="1" collapsed="false">
      <c r="A21" s="214" t="n">
        <v>11</v>
      </c>
      <c r="B21" s="215" t="s">
        <v>1833</v>
      </c>
      <c r="C21" s="216" t="s">
        <v>1945</v>
      </c>
      <c r="D21" s="217" t="s">
        <v>1812</v>
      </c>
      <c r="E21" s="218" t="n">
        <v>3</v>
      </c>
      <c r="F21" s="219"/>
      <c r="G21" s="220" t="n">
        <f aca="false">ROUND(E21*F21,2)</f>
        <v>0</v>
      </c>
      <c r="H21" s="219"/>
      <c r="I21" s="220" t="n">
        <f aca="false">ROUND(E21*H21,2)</f>
        <v>0</v>
      </c>
      <c r="J21" s="219"/>
      <c r="K21" s="220" t="n">
        <f aca="false">ROUND(E21*J21,2)</f>
        <v>0</v>
      </c>
      <c r="L21" s="220" t="n">
        <v>21</v>
      </c>
      <c r="M21" s="220" t="n">
        <f aca="false">G21*(1+L21/100)</f>
        <v>0</v>
      </c>
      <c r="N21" s="220" t="n">
        <v>1.78164</v>
      </c>
      <c r="O21" s="220" t="n">
        <f aca="false">ROUND(E21*N21,2)</f>
        <v>5.34</v>
      </c>
      <c r="P21" s="220" t="n">
        <v>0</v>
      </c>
      <c r="Q21" s="220" t="n">
        <f aca="false">ROUND(E21*P21,2)</f>
        <v>0</v>
      </c>
      <c r="R21" s="220"/>
      <c r="S21" s="220" t="s">
        <v>213</v>
      </c>
      <c r="T21" s="221" t="s">
        <v>418</v>
      </c>
      <c r="U21" s="204" t="n">
        <v>0</v>
      </c>
      <c r="V21" s="204" t="n">
        <f aca="false">ROUND(E21*U21,2)</f>
        <v>0</v>
      </c>
      <c r="W21" s="204"/>
      <c r="X21" s="204" t="s">
        <v>165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1268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customFormat="false" ht="12.75" hidden="false" customHeight="false" outlineLevel="1" collapsed="false">
      <c r="A22" s="214" t="n">
        <v>12</v>
      </c>
      <c r="B22" s="215" t="s">
        <v>1835</v>
      </c>
      <c r="C22" s="216" t="s">
        <v>1946</v>
      </c>
      <c r="D22" s="217" t="s">
        <v>1812</v>
      </c>
      <c r="E22" s="218" t="n">
        <v>3</v>
      </c>
      <c r="F22" s="219"/>
      <c r="G22" s="220" t="n">
        <f aca="false">ROUND(E22*F22,2)</f>
        <v>0</v>
      </c>
      <c r="H22" s="219"/>
      <c r="I22" s="220" t="n">
        <f aca="false">ROUND(E22*H22,2)</f>
        <v>0</v>
      </c>
      <c r="J22" s="219"/>
      <c r="K22" s="220" t="n">
        <f aca="false">ROUND(E22*J22,2)</f>
        <v>0</v>
      </c>
      <c r="L22" s="220" t="n">
        <v>21</v>
      </c>
      <c r="M22" s="220" t="n">
        <f aca="false">G22*(1+L22/100)</f>
        <v>0</v>
      </c>
      <c r="N22" s="220" t="n">
        <v>0</v>
      </c>
      <c r="O22" s="220" t="n">
        <f aca="false">ROUND(E22*N22,2)</f>
        <v>0</v>
      </c>
      <c r="P22" s="220" t="n">
        <v>0</v>
      </c>
      <c r="Q22" s="220" t="n">
        <f aca="false">ROUND(E22*P22,2)</f>
        <v>0</v>
      </c>
      <c r="R22" s="220"/>
      <c r="S22" s="220" t="s">
        <v>417</v>
      </c>
      <c r="T22" s="221" t="s">
        <v>418</v>
      </c>
      <c r="U22" s="204" t="n">
        <v>0</v>
      </c>
      <c r="V22" s="204" t="n">
        <f aca="false">ROUND(E22*U22,2)</f>
        <v>0</v>
      </c>
      <c r="W22" s="204"/>
      <c r="X22" s="204" t="s">
        <v>165</v>
      </c>
      <c r="Y22" s="205"/>
      <c r="Z22" s="205"/>
      <c r="AA22" s="205"/>
      <c r="AB22" s="205"/>
      <c r="AC22" s="205"/>
      <c r="AD22" s="205"/>
      <c r="AE22" s="205"/>
      <c r="AF22" s="205"/>
      <c r="AG22" s="205" t="s">
        <v>1268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customFormat="false" ht="12.75" hidden="false" customHeight="false" outlineLevel="0" collapsed="false">
      <c r="A23" s="188" t="s">
        <v>207</v>
      </c>
      <c r="B23" s="189" t="s">
        <v>156</v>
      </c>
      <c r="C23" s="190" t="s">
        <v>157</v>
      </c>
      <c r="D23" s="191"/>
      <c r="E23" s="192"/>
      <c r="F23" s="193"/>
      <c r="G23" s="193" t="n">
        <f aca="false">SUMIF(AG24:AG26,"&lt;&gt;NOR",G24:G26)</f>
        <v>0</v>
      </c>
      <c r="H23" s="193"/>
      <c r="I23" s="193" t="n">
        <f aca="false">SUM(I24:I26)</f>
        <v>0</v>
      </c>
      <c r="J23" s="193"/>
      <c r="K23" s="193" t="n">
        <f aca="false">SUM(K24:K26)</f>
        <v>0</v>
      </c>
      <c r="L23" s="193"/>
      <c r="M23" s="193" t="n">
        <f aca="false">SUM(M24:M26)</f>
        <v>0</v>
      </c>
      <c r="N23" s="193"/>
      <c r="O23" s="193" t="n">
        <f aca="false">SUM(O24:O26)</f>
        <v>13.19</v>
      </c>
      <c r="P23" s="193"/>
      <c r="Q23" s="193" t="n">
        <f aca="false">SUM(Q24:Q26)</f>
        <v>0</v>
      </c>
      <c r="R23" s="193"/>
      <c r="S23" s="193"/>
      <c r="T23" s="194"/>
      <c r="U23" s="195"/>
      <c r="V23" s="195" t="n">
        <f aca="false">SUM(V24:V26)</f>
        <v>0</v>
      </c>
      <c r="W23" s="195"/>
      <c r="X23" s="195"/>
      <c r="AG23" s="0" t="s">
        <v>208</v>
      </c>
    </row>
    <row r="24" customFormat="false" ht="12.75" hidden="false" customHeight="false" outlineLevel="1" collapsed="false">
      <c r="A24" s="214" t="n">
        <v>13</v>
      </c>
      <c r="B24" s="215" t="s">
        <v>1837</v>
      </c>
      <c r="C24" s="216" t="s">
        <v>1947</v>
      </c>
      <c r="D24" s="217" t="s">
        <v>1812</v>
      </c>
      <c r="E24" s="218" t="n">
        <v>11</v>
      </c>
      <c r="F24" s="219"/>
      <c r="G24" s="220" t="n">
        <f aca="false">ROUND(E24*F24,2)</f>
        <v>0</v>
      </c>
      <c r="H24" s="219"/>
      <c r="I24" s="220" t="n">
        <f aca="false">ROUND(E24*H24,2)</f>
        <v>0</v>
      </c>
      <c r="J24" s="219"/>
      <c r="K24" s="220" t="n">
        <f aca="false">ROUND(E24*J24,2)</f>
        <v>0</v>
      </c>
      <c r="L24" s="220" t="n">
        <v>21</v>
      </c>
      <c r="M24" s="220" t="n">
        <f aca="false">G24*(1+L24/100)</f>
        <v>0</v>
      </c>
      <c r="N24" s="220" t="n">
        <v>1.05702</v>
      </c>
      <c r="O24" s="220" t="n">
        <f aca="false">ROUND(E24*N24,2)</f>
        <v>11.63</v>
      </c>
      <c r="P24" s="220" t="n">
        <v>0</v>
      </c>
      <c r="Q24" s="220" t="n">
        <f aca="false">ROUND(E24*P24,2)</f>
        <v>0</v>
      </c>
      <c r="R24" s="220"/>
      <c r="S24" s="220" t="s">
        <v>213</v>
      </c>
      <c r="T24" s="221" t="s">
        <v>418</v>
      </c>
      <c r="U24" s="204" t="n">
        <v>0</v>
      </c>
      <c r="V24" s="204" t="n">
        <f aca="false">ROUND(E24*U24,2)</f>
        <v>0</v>
      </c>
      <c r="W24" s="204"/>
      <c r="X24" s="204" t="s">
        <v>165</v>
      </c>
      <c r="Y24" s="205"/>
      <c r="Z24" s="205"/>
      <c r="AA24" s="205"/>
      <c r="AB24" s="205"/>
      <c r="AC24" s="205"/>
      <c r="AD24" s="205"/>
      <c r="AE24" s="205"/>
      <c r="AF24" s="205"/>
      <c r="AG24" s="205" t="s">
        <v>1268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customFormat="false" ht="22.5" hidden="false" customHeight="false" outlineLevel="1" collapsed="false">
      <c r="A25" s="214" t="n">
        <v>14</v>
      </c>
      <c r="B25" s="215" t="s">
        <v>1839</v>
      </c>
      <c r="C25" s="216" t="s">
        <v>1948</v>
      </c>
      <c r="D25" s="217" t="s">
        <v>1812</v>
      </c>
      <c r="E25" s="218" t="n">
        <v>3</v>
      </c>
      <c r="F25" s="219"/>
      <c r="G25" s="220" t="n">
        <f aca="false">ROUND(E25*F25,2)</f>
        <v>0</v>
      </c>
      <c r="H25" s="219"/>
      <c r="I25" s="220" t="n">
        <f aca="false">ROUND(E25*H25,2)</f>
        <v>0</v>
      </c>
      <c r="J25" s="219"/>
      <c r="K25" s="220" t="n">
        <f aca="false">ROUND(E25*J25,2)</f>
        <v>0</v>
      </c>
      <c r="L25" s="220" t="n">
        <v>21</v>
      </c>
      <c r="M25" s="220" t="n">
        <f aca="false">G25*(1+L25/100)</f>
        <v>0</v>
      </c>
      <c r="N25" s="220" t="n">
        <v>0</v>
      </c>
      <c r="O25" s="220" t="n">
        <f aca="false">ROUND(E25*N25,2)</f>
        <v>0</v>
      </c>
      <c r="P25" s="220" t="n">
        <v>0</v>
      </c>
      <c r="Q25" s="220" t="n">
        <f aca="false">ROUND(E25*P25,2)</f>
        <v>0</v>
      </c>
      <c r="R25" s="220"/>
      <c r="S25" s="220" t="s">
        <v>417</v>
      </c>
      <c r="T25" s="221" t="s">
        <v>418</v>
      </c>
      <c r="U25" s="204" t="n">
        <v>0</v>
      </c>
      <c r="V25" s="204" t="n">
        <f aca="false">ROUND(E25*U25,2)</f>
        <v>0</v>
      </c>
      <c r="W25" s="204"/>
      <c r="X25" s="204" t="s">
        <v>165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1268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customFormat="false" ht="12.75" hidden="false" customHeight="false" outlineLevel="1" collapsed="false">
      <c r="A26" s="214" t="n">
        <v>15</v>
      </c>
      <c r="B26" s="215" t="s">
        <v>1841</v>
      </c>
      <c r="C26" s="216" t="s">
        <v>1949</v>
      </c>
      <c r="D26" s="217" t="s">
        <v>1812</v>
      </c>
      <c r="E26" s="218" t="n">
        <v>3</v>
      </c>
      <c r="F26" s="219"/>
      <c r="G26" s="220" t="n">
        <f aca="false">ROUND(E26*F26,2)</f>
        <v>0</v>
      </c>
      <c r="H26" s="219"/>
      <c r="I26" s="220" t="n">
        <f aca="false">ROUND(E26*H26,2)</f>
        <v>0</v>
      </c>
      <c r="J26" s="219"/>
      <c r="K26" s="220" t="n">
        <f aca="false">ROUND(E26*J26,2)</f>
        <v>0</v>
      </c>
      <c r="L26" s="220" t="n">
        <v>21</v>
      </c>
      <c r="M26" s="220" t="n">
        <f aca="false">G26*(1+L26/100)</f>
        <v>0</v>
      </c>
      <c r="N26" s="220" t="n">
        <v>0.52</v>
      </c>
      <c r="O26" s="220" t="n">
        <f aca="false">ROUND(E26*N26,2)</f>
        <v>1.56</v>
      </c>
      <c r="P26" s="220" t="n">
        <v>0</v>
      </c>
      <c r="Q26" s="220" t="n">
        <f aca="false">ROUND(E26*P26,2)</f>
        <v>0</v>
      </c>
      <c r="R26" s="220"/>
      <c r="S26" s="220" t="s">
        <v>213</v>
      </c>
      <c r="T26" s="221" t="s">
        <v>418</v>
      </c>
      <c r="U26" s="204" t="n">
        <v>0</v>
      </c>
      <c r="V26" s="204" t="n">
        <f aca="false">ROUND(E26*U26,2)</f>
        <v>0</v>
      </c>
      <c r="W26" s="204"/>
      <c r="X26" s="204" t="s">
        <v>165</v>
      </c>
      <c r="Y26" s="205"/>
      <c r="Z26" s="205"/>
      <c r="AA26" s="205"/>
      <c r="AB26" s="205"/>
      <c r="AC26" s="205"/>
      <c r="AD26" s="205"/>
      <c r="AE26" s="205"/>
      <c r="AF26" s="205"/>
      <c r="AG26" s="205" t="s">
        <v>1268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customFormat="false" ht="12.75" hidden="false" customHeight="false" outlineLevel="0" collapsed="false">
      <c r="A27" s="188" t="s">
        <v>207</v>
      </c>
      <c r="B27" s="189" t="s">
        <v>159</v>
      </c>
      <c r="C27" s="190" t="s">
        <v>161</v>
      </c>
      <c r="D27" s="191"/>
      <c r="E27" s="192"/>
      <c r="F27" s="193"/>
      <c r="G27" s="193" t="n">
        <f aca="false">SUMIF(AG28:AG29,"&lt;&gt;NOR",G28:G29)</f>
        <v>0</v>
      </c>
      <c r="H27" s="193"/>
      <c r="I27" s="193" t="n">
        <f aca="false">SUM(I28:I29)</f>
        <v>0</v>
      </c>
      <c r="J27" s="193"/>
      <c r="K27" s="193" t="n">
        <f aca="false">SUM(K28:K29)</f>
        <v>0</v>
      </c>
      <c r="L27" s="193"/>
      <c r="M27" s="193" t="n">
        <f aca="false">SUM(M28:M29)</f>
        <v>0</v>
      </c>
      <c r="N27" s="193"/>
      <c r="O27" s="193" t="n">
        <f aca="false">SUM(O28:O29)</f>
        <v>1.98</v>
      </c>
      <c r="P27" s="193"/>
      <c r="Q27" s="193" t="n">
        <f aca="false">SUM(Q28:Q29)</f>
        <v>0</v>
      </c>
      <c r="R27" s="193"/>
      <c r="S27" s="193"/>
      <c r="T27" s="194"/>
      <c r="U27" s="195"/>
      <c r="V27" s="195" t="n">
        <f aca="false">SUM(V28:V29)</f>
        <v>0</v>
      </c>
      <c r="W27" s="195"/>
      <c r="X27" s="195"/>
      <c r="AG27" s="0" t="s">
        <v>208</v>
      </c>
    </row>
    <row r="28" customFormat="false" ht="12.75" hidden="false" customHeight="false" outlineLevel="1" collapsed="false">
      <c r="A28" s="214" t="n">
        <v>16</v>
      </c>
      <c r="B28" s="215" t="s">
        <v>1843</v>
      </c>
      <c r="C28" s="216" t="s">
        <v>1950</v>
      </c>
      <c r="D28" s="217" t="s">
        <v>1812</v>
      </c>
      <c r="E28" s="218" t="n">
        <v>2</v>
      </c>
      <c r="F28" s="219"/>
      <c r="G28" s="220" t="n">
        <f aca="false">ROUND(E28*F28,2)</f>
        <v>0</v>
      </c>
      <c r="H28" s="219"/>
      <c r="I28" s="220" t="n">
        <f aca="false">ROUND(E28*H28,2)</f>
        <v>0</v>
      </c>
      <c r="J28" s="219"/>
      <c r="K28" s="220" t="n">
        <f aca="false">ROUND(E28*J28,2)</f>
        <v>0</v>
      </c>
      <c r="L28" s="220" t="n">
        <v>21</v>
      </c>
      <c r="M28" s="220" t="n">
        <f aca="false">G28*(1+L28/100)</f>
        <v>0</v>
      </c>
      <c r="N28" s="220" t="n">
        <v>0.08965</v>
      </c>
      <c r="O28" s="220" t="n">
        <f aca="false">ROUND(E28*N28,2)</f>
        <v>0.18</v>
      </c>
      <c r="P28" s="220" t="n">
        <v>0</v>
      </c>
      <c r="Q28" s="220" t="n">
        <f aca="false">ROUND(E28*P28,2)</f>
        <v>0</v>
      </c>
      <c r="R28" s="220"/>
      <c r="S28" s="220" t="s">
        <v>213</v>
      </c>
      <c r="T28" s="221" t="s">
        <v>418</v>
      </c>
      <c r="U28" s="204" t="n">
        <v>0</v>
      </c>
      <c r="V28" s="204" t="n">
        <f aca="false">ROUND(E28*U28,2)</f>
        <v>0</v>
      </c>
      <c r="W28" s="204"/>
      <c r="X28" s="204" t="s">
        <v>165</v>
      </c>
      <c r="Y28" s="205"/>
      <c r="Z28" s="205"/>
      <c r="AA28" s="205"/>
      <c r="AB28" s="205"/>
      <c r="AC28" s="205"/>
      <c r="AD28" s="205"/>
      <c r="AE28" s="205"/>
      <c r="AF28" s="205"/>
      <c r="AG28" s="205" t="s">
        <v>1268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customFormat="false" ht="12.75" hidden="false" customHeight="false" outlineLevel="1" collapsed="false">
      <c r="A29" s="214" t="n">
        <v>17</v>
      </c>
      <c r="B29" s="215" t="s">
        <v>1845</v>
      </c>
      <c r="C29" s="216" t="s">
        <v>1951</v>
      </c>
      <c r="D29" s="217" t="s">
        <v>1812</v>
      </c>
      <c r="E29" s="218" t="n">
        <v>1</v>
      </c>
      <c r="F29" s="219"/>
      <c r="G29" s="220" t="n">
        <f aca="false">ROUND(E29*F29,2)</f>
        <v>0</v>
      </c>
      <c r="H29" s="219"/>
      <c r="I29" s="220" t="n">
        <f aca="false">ROUND(E29*H29,2)</f>
        <v>0</v>
      </c>
      <c r="J29" s="219"/>
      <c r="K29" s="220" t="n">
        <f aca="false">ROUND(E29*J29,2)</f>
        <v>0</v>
      </c>
      <c r="L29" s="220" t="n">
        <v>21</v>
      </c>
      <c r="M29" s="220" t="n">
        <f aca="false">G29*(1+L29/100)</f>
        <v>0</v>
      </c>
      <c r="N29" s="220" t="n">
        <v>1.796</v>
      </c>
      <c r="O29" s="220" t="n">
        <f aca="false">ROUND(E29*N29,2)</f>
        <v>1.8</v>
      </c>
      <c r="P29" s="220" t="n">
        <v>0</v>
      </c>
      <c r="Q29" s="220" t="n">
        <f aca="false">ROUND(E29*P29,2)</f>
        <v>0</v>
      </c>
      <c r="R29" s="220"/>
      <c r="S29" s="220" t="s">
        <v>213</v>
      </c>
      <c r="T29" s="221" t="s">
        <v>418</v>
      </c>
      <c r="U29" s="204" t="n">
        <v>0</v>
      </c>
      <c r="V29" s="204" t="n">
        <f aca="false">ROUND(E29*U29,2)</f>
        <v>0</v>
      </c>
      <c r="W29" s="204"/>
      <c r="X29" s="204" t="s">
        <v>165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1268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customFormat="false" ht="12.75" hidden="false" customHeight="false" outlineLevel="0" collapsed="false">
      <c r="A30" s="188" t="s">
        <v>207</v>
      </c>
      <c r="B30" s="189" t="s">
        <v>162</v>
      </c>
      <c r="C30" s="190" t="s">
        <v>163</v>
      </c>
      <c r="D30" s="191"/>
      <c r="E30" s="192"/>
      <c r="F30" s="193"/>
      <c r="G30" s="193" t="n">
        <f aca="false">SUMIF(AG31:AG31,"&lt;&gt;NOR",G31:G31)</f>
        <v>0</v>
      </c>
      <c r="H30" s="193"/>
      <c r="I30" s="193" t="n">
        <f aca="false">SUM(I31:I31)</f>
        <v>0</v>
      </c>
      <c r="J30" s="193"/>
      <c r="K30" s="193" t="n">
        <f aca="false">SUM(K31:K31)</f>
        <v>0</v>
      </c>
      <c r="L30" s="193"/>
      <c r="M30" s="193" t="n">
        <f aca="false">SUM(M31:M31)</f>
        <v>0</v>
      </c>
      <c r="N30" s="193"/>
      <c r="O30" s="193" t="n">
        <f aca="false">SUM(O31:O31)</f>
        <v>1.09</v>
      </c>
      <c r="P30" s="193"/>
      <c r="Q30" s="193" t="n">
        <f aca="false">SUM(Q31:Q31)</f>
        <v>0</v>
      </c>
      <c r="R30" s="193"/>
      <c r="S30" s="193"/>
      <c r="T30" s="194"/>
      <c r="U30" s="195"/>
      <c r="V30" s="195" t="n">
        <f aca="false">SUM(V31:V31)</f>
        <v>0</v>
      </c>
      <c r="W30" s="195"/>
      <c r="X30" s="195"/>
      <c r="AG30" s="0" t="s">
        <v>208</v>
      </c>
    </row>
    <row r="31" customFormat="false" ht="12.75" hidden="false" customHeight="false" outlineLevel="1" collapsed="false">
      <c r="A31" s="214" t="n">
        <v>18</v>
      </c>
      <c r="B31" s="215" t="s">
        <v>1847</v>
      </c>
      <c r="C31" s="216" t="s">
        <v>1952</v>
      </c>
      <c r="D31" s="217" t="s">
        <v>1812</v>
      </c>
      <c r="E31" s="218" t="n">
        <v>1</v>
      </c>
      <c r="F31" s="219"/>
      <c r="G31" s="220" t="n">
        <f aca="false">ROUND(E31*F31,2)</f>
        <v>0</v>
      </c>
      <c r="H31" s="219"/>
      <c r="I31" s="220" t="n">
        <f aca="false">ROUND(E31*H31,2)</f>
        <v>0</v>
      </c>
      <c r="J31" s="219"/>
      <c r="K31" s="220" t="n">
        <f aca="false">ROUND(E31*J31,2)</f>
        <v>0</v>
      </c>
      <c r="L31" s="220" t="n">
        <v>21</v>
      </c>
      <c r="M31" s="220" t="n">
        <f aca="false">G31*(1+L31/100)</f>
        <v>0</v>
      </c>
      <c r="N31" s="220" t="n">
        <v>1.09</v>
      </c>
      <c r="O31" s="220" t="n">
        <f aca="false">ROUND(E31*N31,2)</f>
        <v>1.09</v>
      </c>
      <c r="P31" s="220" t="n">
        <v>0</v>
      </c>
      <c r="Q31" s="220" t="n">
        <f aca="false">ROUND(E31*P31,2)</f>
        <v>0</v>
      </c>
      <c r="R31" s="220"/>
      <c r="S31" s="220" t="s">
        <v>213</v>
      </c>
      <c r="T31" s="221" t="s">
        <v>418</v>
      </c>
      <c r="U31" s="204" t="n">
        <v>0</v>
      </c>
      <c r="V31" s="204" t="n">
        <f aca="false">ROUND(E31*U31,2)</f>
        <v>0</v>
      </c>
      <c r="W31" s="204"/>
      <c r="X31" s="204" t="s">
        <v>165</v>
      </c>
      <c r="Y31" s="205"/>
      <c r="Z31" s="205"/>
      <c r="AA31" s="205"/>
      <c r="AB31" s="205"/>
      <c r="AC31" s="205"/>
      <c r="AD31" s="205"/>
      <c r="AE31" s="205"/>
      <c r="AF31" s="205"/>
      <c r="AG31" s="205" t="s">
        <v>1268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customFormat="false" ht="12.75" hidden="false" customHeight="false" outlineLevel="0" collapsed="false">
      <c r="A32" s="188" t="s">
        <v>207</v>
      </c>
      <c r="B32" s="189" t="s">
        <v>164</v>
      </c>
      <c r="C32" s="190" t="s">
        <v>165</v>
      </c>
      <c r="D32" s="191"/>
      <c r="E32" s="192"/>
      <c r="F32" s="193"/>
      <c r="G32" s="193" t="n">
        <f aca="false">SUMIF(AG33:AG38,"&lt;&gt;NOR",G33:G38)</f>
        <v>0</v>
      </c>
      <c r="H32" s="193"/>
      <c r="I32" s="193" t="n">
        <f aca="false">SUM(I33:I38)</f>
        <v>0</v>
      </c>
      <c r="J32" s="193"/>
      <c r="K32" s="193" t="n">
        <f aca="false">SUM(K33:K38)</f>
        <v>0</v>
      </c>
      <c r="L32" s="193"/>
      <c r="M32" s="193" t="n">
        <f aca="false">SUM(M33:M38)</f>
        <v>0</v>
      </c>
      <c r="N32" s="193"/>
      <c r="O32" s="193" t="n">
        <f aca="false">SUM(O33:O38)</f>
        <v>0.39</v>
      </c>
      <c r="P32" s="193"/>
      <c r="Q32" s="193" t="n">
        <f aca="false">SUM(Q33:Q38)</f>
        <v>0</v>
      </c>
      <c r="R32" s="193"/>
      <c r="S32" s="193"/>
      <c r="T32" s="194"/>
      <c r="U32" s="195"/>
      <c r="V32" s="195" t="n">
        <f aca="false">SUM(V33:V38)</f>
        <v>0</v>
      </c>
      <c r="W32" s="195"/>
      <c r="X32" s="195"/>
      <c r="AG32" s="0" t="s">
        <v>208</v>
      </c>
    </row>
    <row r="33" customFormat="false" ht="12.75" hidden="false" customHeight="false" outlineLevel="1" collapsed="false">
      <c r="A33" s="214" t="n">
        <v>19</v>
      </c>
      <c r="B33" s="215" t="s">
        <v>1849</v>
      </c>
      <c r="C33" s="216" t="s">
        <v>1953</v>
      </c>
      <c r="D33" s="217" t="s">
        <v>1812</v>
      </c>
      <c r="E33" s="218" t="n">
        <v>1</v>
      </c>
      <c r="F33" s="219"/>
      <c r="G33" s="220" t="n">
        <f aca="false">ROUND(E33*F33,2)</f>
        <v>0</v>
      </c>
      <c r="H33" s="219"/>
      <c r="I33" s="220" t="n">
        <f aca="false">ROUND(E33*H33,2)</f>
        <v>0</v>
      </c>
      <c r="J33" s="219"/>
      <c r="K33" s="220" t="n">
        <f aca="false">ROUND(E33*J33,2)</f>
        <v>0</v>
      </c>
      <c r="L33" s="220" t="n">
        <v>21</v>
      </c>
      <c r="M33" s="220" t="n">
        <f aca="false">G33*(1+L33/100)</f>
        <v>0</v>
      </c>
      <c r="N33" s="220" t="n">
        <v>0.11666</v>
      </c>
      <c r="O33" s="220" t="n">
        <f aca="false">ROUND(E33*N33,2)</f>
        <v>0.12</v>
      </c>
      <c r="P33" s="220" t="n">
        <v>0</v>
      </c>
      <c r="Q33" s="220" t="n">
        <f aca="false">ROUND(E33*P33,2)</f>
        <v>0</v>
      </c>
      <c r="R33" s="220"/>
      <c r="S33" s="220" t="s">
        <v>213</v>
      </c>
      <c r="T33" s="221" t="s">
        <v>418</v>
      </c>
      <c r="U33" s="204" t="n">
        <v>0</v>
      </c>
      <c r="V33" s="204" t="n">
        <f aca="false">ROUND(E33*U33,2)</f>
        <v>0</v>
      </c>
      <c r="W33" s="204"/>
      <c r="X33" s="204" t="s">
        <v>165</v>
      </c>
      <c r="Y33" s="205"/>
      <c r="Z33" s="205"/>
      <c r="AA33" s="205"/>
      <c r="AB33" s="205"/>
      <c r="AC33" s="205"/>
      <c r="AD33" s="205"/>
      <c r="AE33" s="205"/>
      <c r="AF33" s="205"/>
      <c r="AG33" s="205" t="s">
        <v>1268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customFormat="false" ht="12.75" hidden="false" customHeight="false" outlineLevel="1" collapsed="false">
      <c r="A34" s="214" t="n">
        <v>20</v>
      </c>
      <c r="B34" s="215" t="s">
        <v>1851</v>
      </c>
      <c r="C34" s="216" t="s">
        <v>1954</v>
      </c>
      <c r="D34" s="217" t="s">
        <v>1812</v>
      </c>
      <c r="E34" s="218" t="n">
        <v>1</v>
      </c>
      <c r="F34" s="219"/>
      <c r="G34" s="220" t="n">
        <f aca="false">ROUND(E34*F34,2)</f>
        <v>0</v>
      </c>
      <c r="H34" s="219"/>
      <c r="I34" s="220" t="n">
        <f aca="false">ROUND(E34*H34,2)</f>
        <v>0</v>
      </c>
      <c r="J34" s="219"/>
      <c r="K34" s="220" t="n">
        <f aca="false">ROUND(E34*J34,2)</f>
        <v>0</v>
      </c>
      <c r="L34" s="220" t="n">
        <v>21</v>
      </c>
      <c r="M34" s="220" t="n">
        <f aca="false">G34*(1+L34/100)</f>
        <v>0</v>
      </c>
      <c r="N34" s="220" t="n">
        <v>8E-005</v>
      </c>
      <c r="O34" s="220" t="n">
        <f aca="false">ROUND(E34*N34,2)</f>
        <v>0</v>
      </c>
      <c r="P34" s="220" t="n">
        <v>0</v>
      </c>
      <c r="Q34" s="220" t="n">
        <f aca="false">ROUND(E34*P34,2)</f>
        <v>0</v>
      </c>
      <c r="R34" s="220"/>
      <c r="S34" s="220" t="s">
        <v>213</v>
      </c>
      <c r="T34" s="221" t="s">
        <v>418</v>
      </c>
      <c r="U34" s="204" t="n">
        <v>0</v>
      </c>
      <c r="V34" s="204" t="n">
        <f aca="false">ROUND(E34*U34,2)</f>
        <v>0</v>
      </c>
      <c r="W34" s="204"/>
      <c r="X34" s="204" t="s">
        <v>165</v>
      </c>
      <c r="Y34" s="205"/>
      <c r="Z34" s="205"/>
      <c r="AA34" s="205"/>
      <c r="AB34" s="205"/>
      <c r="AC34" s="205"/>
      <c r="AD34" s="205"/>
      <c r="AE34" s="205"/>
      <c r="AF34" s="205"/>
      <c r="AG34" s="205" t="s">
        <v>1268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customFormat="false" ht="12.75" hidden="false" customHeight="false" outlineLevel="1" collapsed="false">
      <c r="A35" s="214" t="n">
        <v>21</v>
      </c>
      <c r="B35" s="215" t="s">
        <v>1928</v>
      </c>
      <c r="C35" s="216" t="s">
        <v>1955</v>
      </c>
      <c r="D35" s="217" t="s">
        <v>1812</v>
      </c>
      <c r="E35" s="218" t="n">
        <v>1</v>
      </c>
      <c r="F35" s="219"/>
      <c r="G35" s="220" t="n">
        <f aca="false">ROUND(E35*F35,2)</f>
        <v>0</v>
      </c>
      <c r="H35" s="219"/>
      <c r="I35" s="220" t="n">
        <f aca="false">ROUND(E35*H35,2)</f>
        <v>0</v>
      </c>
      <c r="J35" s="219"/>
      <c r="K35" s="220" t="n">
        <f aca="false">ROUND(E35*J35,2)</f>
        <v>0</v>
      </c>
      <c r="L35" s="220" t="n">
        <v>21</v>
      </c>
      <c r="M35" s="220" t="n">
        <f aca="false">G35*(1+L35/100)</f>
        <v>0</v>
      </c>
      <c r="N35" s="220" t="n">
        <v>0.00102</v>
      </c>
      <c r="O35" s="220" t="n">
        <f aca="false">ROUND(E35*N35,2)</f>
        <v>0</v>
      </c>
      <c r="P35" s="220" t="n">
        <v>0</v>
      </c>
      <c r="Q35" s="220" t="n">
        <f aca="false">ROUND(E35*P35,2)</f>
        <v>0</v>
      </c>
      <c r="R35" s="220"/>
      <c r="S35" s="220" t="s">
        <v>213</v>
      </c>
      <c r="T35" s="221" t="s">
        <v>418</v>
      </c>
      <c r="U35" s="204" t="n">
        <v>0</v>
      </c>
      <c r="V35" s="204" t="n">
        <f aca="false">ROUND(E35*U35,2)</f>
        <v>0</v>
      </c>
      <c r="W35" s="204"/>
      <c r="X35" s="204" t="s">
        <v>165</v>
      </c>
      <c r="Y35" s="205"/>
      <c r="Z35" s="205"/>
      <c r="AA35" s="205"/>
      <c r="AB35" s="205"/>
      <c r="AC35" s="205"/>
      <c r="AD35" s="205"/>
      <c r="AE35" s="205"/>
      <c r="AF35" s="205"/>
      <c r="AG35" s="205" t="s">
        <v>1268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customFormat="false" ht="12.75" hidden="false" customHeight="false" outlineLevel="1" collapsed="false">
      <c r="A36" s="214" t="n">
        <v>22</v>
      </c>
      <c r="B36" s="215" t="s">
        <v>1930</v>
      </c>
      <c r="C36" s="216" t="s">
        <v>1956</v>
      </c>
      <c r="D36" s="217" t="s">
        <v>1812</v>
      </c>
      <c r="E36" s="218" t="n">
        <v>1</v>
      </c>
      <c r="F36" s="219"/>
      <c r="G36" s="220" t="n">
        <f aca="false">ROUND(E36*F36,2)</f>
        <v>0</v>
      </c>
      <c r="H36" s="219"/>
      <c r="I36" s="220" t="n">
        <f aca="false">ROUND(E36*H36,2)</f>
        <v>0</v>
      </c>
      <c r="J36" s="219"/>
      <c r="K36" s="220" t="n">
        <f aca="false">ROUND(E36*J36,2)</f>
        <v>0</v>
      </c>
      <c r="L36" s="220" t="n">
        <v>21</v>
      </c>
      <c r="M36" s="220" t="n">
        <f aca="false">G36*(1+L36/100)</f>
        <v>0</v>
      </c>
      <c r="N36" s="220" t="n">
        <v>0.08732</v>
      </c>
      <c r="O36" s="220" t="n">
        <f aca="false">ROUND(E36*N36,2)</f>
        <v>0.09</v>
      </c>
      <c r="P36" s="220" t="n">
        <v>0</v>
      </c>
      <c r="Q36" s="220" t="n">
        <f aca="false">ROUND(E36*P36,2)</f>
        <v>0</v>
      </c>
      <c r="R36" s="220"/>
      <c r="S36" s="220" t="s">
        <v>213</v>
      </c>
      <c r="T36" s="221" t="s">
        <v>418</v>
      </c>
      <c r="U36" s="204" t="n">
        <v>0</v>
      </c>
      <c r="V36" s="204" t="n">
        <f aca="false">ROUND(E36*U36,2)</f>
        <v>0</v>
      </c>
      <c r="W36" s="204"/>
      <c r="X36" s="204" t="s">
        <v>165</v>
      </c>
      <c r="Y36" s="205"/>
      <c r="Z36" s="205"/>
      <c r="AA36" s="205"/>
      <c r="AB36" s="205"/>
      <c r="AC36" s="205"/>
      <c r="AD36" s="205"/>
      <c r="AE36" s="205"/>
      <c r="AF36" s="205"/>
      <c r="AG36" s="205" t="s">
        <v>1268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customFormat="false" ht="12.75" hidden="false" customHeight="false" outlineLevel="1" collapsed="false">
      <c r="A37" s="214" t="n">
        <v>23</v>
      </c>
      <c r="B37" s="215" t="s">
        <v>1957</v>
      </c>
      <c r="C37" s="216" t="s">
        <v>1958</v>
      </c>
      <c r="D37" s="217" t="s">
        <v>1812</v>
      </c>
      <c r="E37" s="218" t="n">
        <v>1</v>
      </c>
      <c r="F37" s="219"/>
      <c r="G37" s="220" t="n">
        <f aca="false">ROUND(E37*F37,2)</f>
        <v>0</v>
      </c>
      <c r="H37" s="219"/>
      <c r="I37" s="220" t="n">
        <f aca="false">ROUND(E37*H37,2)</f>
        <v>0</v>
      </c>
      <c r="J37" s="219"/>
      <c r="K37" s="220" t="n">
        <f aca="false">ROUND(E37*J37,2)</f>
        <v>0</v>
      </c>
      <c r="L37" s="220" t="n">
        <v>21</v>
      </c>
      <c r="M37" s="220" t="n">
        <f aca="false">G37*(1+L37/100)</f>
        <v>0</v>
      </c>
      <c r="N37" s="220" t="n">
        <v>0.18324</v>
      </c>
      <c r="O37" s="220" t="n">
        <f aca="false">ROUND(E37*N37,2)</f>
        <v>0.18</v>
      </c>
      <c r="P37" s="220" t="n">
        <v>0</v>
      </c>
      <c r="Q37" s="220" t="n">
        <f aca="false">ROUND(E37*P37,2)</f>
        <v>0</v>
      </c>
      <c r="R37" s="220"/>
      <c r="S37" s="220" t="s">
        <v>213</v>
      </c>
      <c r="T37" s="221" t="s">
        <v>418</v>
      </c>
      <c r="U37" s="204" t="n">
        <v>0</v>
      </c>
      <c r="V37" s="204" t="n">
        <f aca="false">ROUND(E37*U37,2)</f>
        <v>0</v>
      </c>
      <c r="W37" s="204"/>
      <c r="X37" s="204" t="s">
        <v>165</v>
      </c>
      <c r="Y37" s="205"/>
      <c r="Z37" s="205"/>
      <c r="AA37" s="205"/>
      <c r="AB37" s="205"/>
      <c r="AC37" s="205"/>
      <c r="AD37" s="205"/>
      <c r="AE37" s="205"/>
      <c r="AF37" s="205"/>
      <c r="AG37" s="205" t="s">
        <v>1268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customFormat="false" ht="12.75" hidden="false" customHeight="false" outlineLevel="1" collapsed="false">
      <c r="A38" s="196" t="n">
        <v>24</v>
      </c>
      <c r="B38" s="197" t="s">
        <v>1959</v>
      </c>
      <c r="C38" s="198" t="s">
        <v>1960</v>
      </c>
      <c r="D38" s="199" t="s">
        <v>1812</v>
      </c>
      <c r="E38" s="200" t="n">
        <v>1</v>
      </c>
      <c r="F38" s="201"/>
      <c r="G38" s="202" t="n">
        <f aca="false">ROUND(E38*F38,2)</f>
        <v>0</v>
      </c>
      <c r="H38" s="201"/>
      <c r="I38" s="202" t="n">
        <f aca="false">ROUND(E38*H38,2)</f>
        <v>0</v>
      </c>
      <c r="J38" s="201"/>
      <c r="K38" s="202" t="n">
        <f aca="false">ROUND(E38*J38,2)</f>
        <v>0</v>
      </c>
      <c r="L38" s="202" t="n">
        <v>21</v>
      </c>
      <c r="M38" s="202" t="n">
        <f aca="false">G38*(1+L38/100)</f>
        <v>0</v>
      </c>
      <c r="N38" s="202" t="n">
        <v>0</v>
      </c>
      <c r="O38" s="202" t="n">
        <f aca="false">ROUND(E38*N38,2)</f>
        <v>0</v>
      </c>
      <c r="P38" s="202" t="n">
        <v>0</v>
      </c>
      <c r="Q38" s="202" t="n">
        <f aca="false">ROUND(E38*P38,2)</f>
        <v>0</v>
      </c>
      <c r="R38" s="202"/>
      <c r="S38" s="202" t="s">
        <v>417</v>
      </c>
      <c r="T38" s="203" t="s">
        <v>418</v>
      </c>
      <c r="U38" s="204" t="n">
        <v>0</v>
      </c>
      <c r="V38" s="204" t="n">
        <f aca="false">ROUND(E38*U38,2)</f>
        <v>0</v>
      </c>
      <c r="W38" s="204"/>
      <c r="X38" s="204" t="s">
        <v>165</v>
      </c>
      <c r="Y38" s="205"/>
      <c r="Z38" s="205"/>
      <c r="AA38" s="205"/>
      <c r="AB38" s="205"/>
      <c r="AC38" s="205"/>
      <c r="AD38" s="205"/>
      <c r="AE38" s="205"/>
      <c r="AF38" s="205"/>
      <c r="AG38" s="205" t="s">
        <v>1268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customFormat="false" ht="12.75" hidden="false" customHeight="false" outlineLevel="0" collapsed="false">
      <c r="A39" s="166"/>
      <c r="B39" s="172"/>
      <c r="C39" s="224"/>
      <c r="D39" s="174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AE39" s="0" t="n">
        <v>15</v>
      </c>
      <c r="AF39" s="0" t="n">
        <v>21</v>
      </c>
      <c r="AG39" s="0" t="s">
        <v>194</v>
      </c>
    </row>
    <row r="40" customFormat="false" ht="12.75" hidden="false" customHeight="false" outlineLevel="0" collapsed="false">
      <c r="A40" s="225"/>
      <c r="B40" s="226" t="s">
        <v>14</v>
      </c>
      <c r="C40" s="227"/>
      <c r="D40" s="228"/>
      <c r="E40" s="229"/>
      <c r="F40" s="229"/>
      <c r="G40" s="230" t="n">
        <f aca="false">G8+G15+G20+G23+G27+G30+G32</f>
        <v>0</v>
      </c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AE40" s="0" t="n">
        <f aca="false">SUMIF(L7:L38,AE39,G7:G38)</f>
        <v>0</v>
      </c>
      <c r="AF40" s="0" t="n">
        <f aca="false">SUMIF(L7:L38,AF39,G7:G38)</f>
        <v>0</v>
      </c>
      <c r="AG40" s="0" t="s">
        <v>1273</v>
      </c>
    </row>
    <row r="41" customFormat="false" ht="12.75" hidden="false" customHeight="false" outlineLevel="0" collapsed="false">
      <c r="C41" s="231"/>
      <c r="D41" s="110"/>
      <c r="AG41" s="0" t="s">
        <v>1274</v>
      </c>
    </row>
    <row r="42" customFormat="false" ht="12.75" hidden="false" customHeight="false" outlineLevel="0" collapsed="false">
      <c r="D42" s="110"/>
    </row>
    <row r="43" customFormat="false" ht="12.75" hidden="false" customHeight="false" outlineLevel="0" collapsed="false">
      <c r="D43" s="110"/>
    </row>
    <row r="44" customFormat="false" ht="12.75" hidden="false" customHeight="false" outlineLevel="0" collapsed="false">
      <c r="D44" s="110"/>
    </row>
    <row r="45" customFormat="false" ht="12.75" hidden="false" customHeight="false" outlineLevel="0" collapsed="false">
      <c r="D45" s="110"/>
    </row>
    <row r="46" customFormat="false" ht="12.75" hidden="false" customHeight="false" outlineLevel="0" collapsed="false">
      <c r="D46" s="110"/>
    </row>
    <row r="47" customFormat="false" ht="12.75" hidden="false" customHeight="false" outlineLevel="0" collapsed="false">
      <c r="D47" s="110"/>
    </row>
    <row r="48" customFormat="false" ht="12.75" hidden="false" customHeight="false" outlineLevel="0" collapsed="false">
      <c r="D48" s="110"/>
    </row>
    <row r="49" customFormat="false" ht="12.75" hidden="false" customHeight="false" outlineLevel="0" collapsed="false">
      <c r="D49" s="110"/>
    </row>
    <row r="50" customFormat="false" ht="12.75" hidden="false" customHeight="false" outlineLevel="0" collapsed="false">
      <c r="D50" s="110"/>
    </row>
    <row r="51" customFormat="false" ht="12.75" hidden="false" customHeight="false" outlineLevel="0" collapsed="false">
      <c r="D51" s="110"/>
    </row>
    <row r="52" customFormat="false" ht="12.75" hidden="false" customHeight="false" outlineLevel="0" collapsed="false">
      <c r="D52" s="110"/>
    </row>
    <row r="53" customFormat="false" ht="12.75" hidden="false" customHeight="false" outlineLevel="0" collapsed="false">
      <c r="D53" s="110"/>
    </row>
    <row r="54" customFormat="false" ht="12.75" hidden="false" customHeight="false" outlineLevel="0" collapsed="false">
      <c r="D54" s="110"/>
    </row>
    <row r="55" customFormat="false" ht="12.75" hidden="false" customHeight="false" outlineLevel="0" collapsed="false">
      <c r="D55" s="110"/>
    </row>
    <row r="56" customFormat="false" ht="12.75" hidden="false" customHeight="false" outlineLevel="0" collapsed="false">
      <c r="D56" s="110"/>
    </row>
    <row r="57" customFormat="false" ht="12.75" hidden="false" customHeight="false" outlineLevel="0" collapsed="false">
      <c r="D57" s="110"/>
    </row>
    <row r="58" customFormat="false" ht="12.75" hidden="false" customHeight="false" outlineLevel="0" collapsed="false">
      <c r="D58" s="110"/>
    </row>
    <row r="59" customFormat="false" ht="12.75" hidden="false" customHeight="false" outlineLevel="0" collapsed="false">
      <c r="D59" s="110"/>
    </row>
    <row r="60" customFormat="false" ht="12.75" hidden="false" customHeight="false" outlineLevel="0" collapsed="false">
      <c r="D60" s="110"/>
    </row>
    <row r="61" customFormat="false" ht="12.75" hidden="false" customHeight="false" outlineLevel="0" collapsed="false">
      <c r="D61" s="110"/>
    </row>
    <row r="62" customFormat="false" ht="12.75" hidden="false" customHeight="false" outlineLevel="0" collapsed="false">
      <c r="D62" s="110"/>
    </row>
    <row r="63" customFormat="false" ht="12.75" hidden="false" customHeight="false" outlineLevel="0" collapsed="false">
      <c r="D63" s="110"/>
    </row>
    <row r="64" customFormat="false" ht="12.75" hidden="false" customHeight="false" outlineLevel="0" collapsed="false">
      <c r="D64" s="110"/>
    </row>
    <row r="65" customFormat="false" ht="12.75" hidden="false" customHeight="false" outlineLevel="0" collapsed="false">
      <c r="D65" s="110"/>
    </row>
    <row r="66" customFormat="false" ht="12.75" hidden="false" customHeight="false" outlineLevel="0" collapsed="false">
      <c r="D66" s="110"/>
    </row>
    <row r="67" customFormat="false" ht="12.75" hidden="false" customHeight="false" outlineLevel="0" collapsed="false">
      <c r="D67" s="110"/>
    </row>
    <row r="68" customFormat="false" ht="12.75" hidden="false" customHeight="false" outlineLevel="0" collapsed="false">
      <c r="D68" s="110"/>
    </row>
    <row r="69" customFormat="false" ht="12.75" hidden="false" customHeight="false" outlineLevel="0" collapsed="false">
      <c r="D69" s="110"/>
    </row>
    <row r="70" customFormat="false" ht="12.75" hidden="false" customHeight="false" outlineLevel="0" collapsed="false">
      <c r="D70" s="110"/>
    </row>
    <row r="71" customFormat="false" ht="12.75" hidden="false" customHeight="false" outlineLevel="0" collapsed="false">
      <c r="D71" s="110"/>
    </row>
    <row r="72" customFormat="false" ht="12.75" hidden="false" customHeight="false" outlineLevel="0" collapsed="false">
      <c r="D72" s="110"/>
    </row>
    <row r="73" customFormat="false" ht="12.75" hidden="false" customHeight="false" outlineLevel="0" collapsed="false">
      <c r="D73" s="110"/>
    </row>
    <row r="74" customFormat="false" ht="12.75" hidden="false" customHeight="false" outlineLevel="0" collapsed="false">
      <c r="D74" s="110"/>
    </row>
    <row r="75" customFormat="false" ht="12.75" hidden="false" customHeight="false" outlineLevel="0" collapsed="false">
      <c r="D75" s="110"/>
    </row>
    <row r="76" customFormat="false" ht="12.75" hidden="false" customHeight="false" outlineLevel="0" collapsed="false">
      <c r="D76" s="110"/>
    </row>
    <row r="77" customFormat="false" ht="12.75" hidden="false" customHeight="false" outlineLevel="0" collapsed="false">
      <c r="D77" s="110"/>
    </row>
    <row r="78" customFormat="false" ht="12.75" hidden="false" customHeight="false" outlineLevel="0" collapsed="false">
      <c r="D78" s="110"/>
    </row>
    <row r="79" customFormat="false" ht="12.75" hidden="false" customHeight="false" outlineLevel="0" collapsed="false">
      <c r="D79" s="110"/>
    </row>
    <row r="80" customFormat="false" ht="12.75" hidden="false" customHeight="false" outlineLevel="0" collapsed="false">
      <c r="D80" s="110"/>
    </row>
    <row r="81" customFormat="false" ht="12.75" hidden="false" customHeight="false" outlineLevel="0" collapsed="false">
      <c r="D81" s="110"/>
    </row>
    <row r="82" customFormat="false" ht="12.75" hidden="false" customHeight="false" outlineLevel="0" collapsed="false">
      <c r="D82" s="110"/>
    </row>
    <row r="83" customFormat="false" ht="12.75" hidden="false" customHeight="false" outlineLevel="0" collapsed="false">
      <c r="D83" s="110"/>
    </row>
    <row r="84" customFormat="false" ht="12.75" hidden="false" customHeight="false" outlineLevel="0" collapsed="false">
      <c r="D84" s="110"/>
    </row>
    <row r="85" customFormat="false" ht="12.75" hidden="false" customHeight="false" outlineLevel="0" collapsed="false">
      <c r="D85" s="110"/>
    </row>
    <row r="86" customFormat="false" ht="12.75" hidden="false" customHeight="false" outlineLevel="0" collapsed="false">
      <c r="D86" s="110"/>
    </row>
    <row r="87" customFormat="false" ht="12.75" hidden="false" customHeight="false" outlineLevel="0" collapsed="false">
      <c r="D87" s="110"/>
    </row>
    <row r="88" customFormat="false" ht="12.75" hidden="false" customHeight="false" outlineLevel="0" collapsed="false">
      <c r="D88" s="110"/>
    </row>
    <row r="89" customFormat="false" ht="12.75" hidden="false" customHeight="false" outlineLevel="0" collapsed="false">
      <c r="D89" s="110"/>
    </row>
    <row r="90" customFormat="false" ht="12.75" hidden="false" customHeight="false" outlineLevel="0" collapsed="false">
      <c r="D90" s="110"/>
    </row>
    <row r="91" customFormat="false" ht="12.75" hidden="false" customHeight="false" outlineLevel="0" collapsed="false">
      <c r="D91" s="110"/>
    </row>
    <row r="92" customFormat="false" ht="12.75" hidden="false" customHeight="false" outlineLevel="0" collapsed="false">
      <c r="D92" s="110"/>
    </row>
    <row r="93" customFormat="false" ht="12.75" hidden="false" customHeight="false" outlineLevel="0" collapsed="false">
      <c r="D93" s="110"/>
    </row>
    <row r="94" customFormat="false" ht="12.75" hidden="false" customHeight="false" outlineLevel="0" collapsed="false">
      <c r="D94" s="110"/>
    </row>
    <row r="95" customFormat="false" ht="12.75" hidden="false" customHeight="false" outlineLevel="0" collapsed="false">
      <c r="D95" s="110"/>
    </row>
    <row r="96" customFormat="false" ht="12.75" hidden="false" customHeight="false" outlineLevel="0" collapsed="false">
      <c r="D96" s="110"/>
    </row>
    <row r="97" customFormat="false" ht="12.75" hidden="false" customHeight="false" outlineLevel="0" collapsed="false">
      <c r="D97" s="110"/>
    </row>
    <row r="98" customFormat="false" ht="12.75" hidden="false" customHeight="false" outlineLevel="0" collapsed="false">
      <c r="D98" s="110"/>
    </row>
    <row r="99" customFormat="false" ht="12.75" hidden="false" customHeight="false" outlineLevel="0" collapsed="false">
      <c r="D99" s="110"/>
    </row>
    <row r="100" customFormat="false" ht="12.75" hidden="false" customHeight="false" outlineLevel="0" collapsed="false">
      <c r="D100" s="110"/>
    </row>
    <row r="101" customFormat="false" ht="12.75" hidden="false" customHeight="false" outlineLevel="0" collapsed="false">
      <c r="D101" s="110"/>
    </row>
    <row r="102" customFormat="false" ht="12.75" hidden="false" customHeight="false" outlineLevel="0" collapsed="false">
      <c r="D102" s="110"/>
    </row>
    <row r="103" customFormat="false" ht="12.75" hidden="false" customHeight="false" outlineLevel="0" collapsed="false">
      <c r="D103" s="110"/>
    </row>
    <row r="104" customFormat="false" ht="12.75" hidden="false" customHeight="false" outlineLevel="0" collapsed="false">
      <c r="D104" s="110"/>
    </row>
    <row r="105" customFormat="false" ht="12.75" hidden="false" customHeight="false" outlineLevel="0" collapsed="false">
      <c r="D105" s="110"/>
    </row>
    <row r="106" customFormat="false" ht="12.75" hidden="false" customHeight="false" outlineLevel="0" collapsed="false">
      <c r="D106" s="110"/>
    </row>
    <row r="107" customFormat="false" ht="12.75" hidden="false" customHeight="false" outlineLevel="0" collapsed="false">
      <c r="D107" s="110"/>
    </row>
    <row r="108" customFormat="false" ht="12.75" hidden="false" customHeight="false" outlineLevel="0" collapsed="false">
      <c r="D108" s="110"/>
    </row>
    <row r="109" customFormat="false" ht="12.75" hidden="false" customHeight="false" outlineLevel="0" collapsed="false">
      <c r="D109" s="110"/>
    </row>
    <row r="110" customFormat="false" ht="12.75" hidden="false" customHeight="false" outlineLevel="0" collapsed="false">
      <c r="D110" s="110"/>
    </row>
    <row r="111" customFormat="false" ht="12.75" hidden="false" customHeight="false" outlineLevel="0" collapsed="false">
      <c r="D111" s="110"/>
    </row>
    <row r="112" customFormat="false" ht="12.75" hidden="false" customHeight="false" outlineLevel="0" collapsed="false">
      <c r="D112" s="110"/>
    </row>
    <row r="113" customFormat="false" ht="12.75" hidden="false" customHeight="false" outlineLevel="0" collapsed="false">
      <c r="D113" s="110"/>
    </row>
    <row r="114" customFormat="false" ht="12.75" hidden="false" customHeight="false" outlineLevel="0" collapsed="false">
      <c r="D114" s="110"/>
    </row>
    <row r="115" customFormat="false" ht="12.75" hidden="false" customHeight="false" outlineLevel="0" collapsed="false">
      <c r="D115" s="110"/>
    </row>
    <row r="116" customFormat="false" ht="12.75" hidden="false" customHeight="false" outlineLevel="0" collapsed="false">
      <c r="D116" s="110"/>
    </row>
    <row r="117" customFormat="false" ht="12.75" hidden="false" customHeight="false" outlineLevel="0" collapsed="false">
      <c r="D117" s="110"/>
    </row>
    <row r="118" customFormat="false" ht="12.75" hidden="false" customHeight="false" outlineLevel="0" collapsed="false">
      <c r="D118" s="110"/>
    </row>
    <row r="119" customFormat="false" ht="12.75" hidden="false" customHeight="false" outlineLevel="0" collapsed="false">
      <c r="D119" s="110"/>
    </row>
    <row r="120" customFormat="false" ht="12.75" hidden="false" customHeight="false" outlineLevel="0" collapsed="false">
      <c r="D120" s="110"/>
    </row>
    <row r="121" customFormat="false" ht="12.75" hidden="false" customHeight="false" outlineLevel="0" collapsed="false">
      <c r="D121" s="110"/>
    </row>
    <row r="122" customFormat="false" ht="12.75" hidden="false" customHeight="false" outlineLevel="0" collapsed="false">
      <c r="D122" s="110"/>
    </row>
    <row r="123" customFormat="false" ht="12.75" hidden="false" customHeight="false" outlineLevel="0" collapsed="false">
      <c r="D123" s="110"/>
    </row>
    <row r="124" customFormat="false" ht="12.75" hidden="false" customHeight="false" outlineLevel="0" collapsed="false">
      <c r="D124" s="110"/>
    </row>
    <row r="125" customFormat="false" ht="12.75" hidden="false" customHeight="false" outlineLevel="0" collapsed="false">
      <c r="D125" s="110"/>
    </row>
    <row r="126" customFormat="false" ht="12.75" hidden="false" customHeight="false" outlineLevel="0" collapsed="false">
      <c r="D126" s="110"/>
    </row>
    <row r="127" customFormat="false" ht="12.75" hidden="false" customHeight="false" outlineLevel="0" collapsed="false">
      <c r="D127" s="110"/>
    </row>
    <row r="128" customFormat="false" ht="12.75" hidden="false" customHeight="false" outlineLevel="0" collapsed="false">
      <c r="D128" s="110"/>
    </row>
    <row r="129" customFormat="false" ht="12.75" hidden="false" customHeight="false" outlineLevel="0" collapsed="false">
      <c r="D129" s="110"/>
    </row>
    <row r="130" customFormat="false" ht="12.75" hidden="false" customHeight="false" outlineLevel="0" collapsed="false">
      <c r="D130" s="110"/>
    </row>
    <row r="131" customFormat="false" ht="12.75" hidden="false" customHeight="false" outlineLevel="0" collapsed="false">
      <c r="D131" s="110"/>
    </row>
    <row r="132" customFormat="false" ht="12.75" hidden="false" customHeight="false" outlineLevel="0" collapsed="false">
      <c r="D132" s="110"/>
    </row>
    <row r="133" customFormat="false" ht="12.75" hidden="false" customHeight="false" outlineLevel="0" collapsed="false">
      <c r="D133" s="110"/>
    </row>
    <row r="134" customFormat="false" ht="12.75" hidden="false" customHeight="false" outlineLevel="0" collapsed="false">
      <c r="D134" s="110"/>
    </row>
    <row r="135" customFormat="false" ht="12.75" hidden="false" customHeight="false" outlineLevel="0" collapsed="false">
      <c r="D135" s="110"/>
    </row>
    <row r="136" customFormat="false" ht="12.75" hidden="false" customHeight="false" outlineLevel="0" collapsed="false">
      <c r="D136" s="110"/>
    </row>
    <row r="137" customFormat="false" ht="12.75" hidden="false" customHeight="false" outlineLevel="0" collapsed="false">
      <c r="D137" s="110"/>
    </row>
    <row r="138" customFormat="false" ht="12.75" hidden="false" customHeight="false" outlineLevel="0" collapsed="false">
      <c r="D138" s="110"/>
    </row>
    <row r="139" customFormat="false" ht="12.75" hidden="false" customHeight="false" outlineLevel="0" collapsed="false">
      <c r="D139" s="110"/>
    </row>
    <row r="140" customFormat="false" ht="12.75" hidden="false" customHeight="false" outlineLevel="0" collapsed="false">
      <c r="D140" s="110"/>
    </row>
    <row r="141" customFormat="false" ht="12.75" hidden="false" customHeight="false" outlineLevel="0" collapsed="false">
      <c r="D141" s="110"/>
    </row>
    <row r="142" customFormat="false" ht="12.75" hidden="false" customHeight="false" outlineLevel="0" collapsed="false">
      <c r="D142" s="110"/>
    </row>
    <row r="143" customFormat="false" ht="12.75" hidden="false" customHeight="false" outlineLevel="0" collapsed="false">
      <c r="D143" s="110"/>
    </row>
    <row r="144" customFormat="false" ht="12.75" hidden="false" customHeight="false" outlineLevel="0" collapsed="false">
      <c r="D144" s="110"/>
    </row>
    <row r="145" customFormat="false" ht="12.75" hidden="false" customHeight="false" outlineLevel="0" collapsed="false">
      <c r="D145" s="110"/>
    </row>
    <row r="146" customFormat="false" ht="12.75" hidden="false" customHeight="false" outlineLevel="0" collapsed="false">
      <c r="D146" s="110"/>
    </row>
    <row r="147" customFormat="false" ht="12.75" hidden="false" customHeight="false" outlineLevel="0" collapsed="false">
      <c r="D147" s="110"/>
    </row>
    <row r="148" customFormat="false" ht="12.75" hidden="false" customHeight="false" outlineLevel="0" collapsed="false">
      <c r="D148" s="110"/>
    </row>
    <row r="149" customFormat="false" ht="12.75" hidden="false" customHeight="false" outlineLevel="0" collapsed="false">
      <c r="D149" s="110"/>
    </row>
    <row r="150" customFormat="false" ht="12.75" hidden="false" customHeight="false" outlineLevel="0" collapsed="false">
      <c r="D150" s="110"/>
    </row>
    <row r="151" customFormat="false" ht="12.75" hidden="false" customHeight="false" outlineLevel="0" collapsed="false">
      <c r="D151" s="110"/>
    </row>
    <row r="152" customFormat="false" ht="12.75" hidden="false" customHeight="false" outlineLevel="0" collapsed="false">
      <c r="D152" s="110"/>
    </row>
    <row r="153" customFormat="false" ht="12.75" hidden="false" customHeight="false" outlineLevel="0" collapsed="false">
      <c r="D153" s="110"/>
    </row>
    <row r="154" customFormat="false" ht="12.75" hidden="false" customHeight="false" outlineLevel="0" collapsed="false">
      <c r="D154" s="110"/>
    </row>
    <row r="155" customFormat="false" ht="12.75" hidden="false" customHeight="false" outlineLevel="0" collapsed="false">
      <c r="D155" s="110"/>
    </row>
    <row r="156" customFormat="false" ht="12.75" hidden="false" customHeight="false" outlineLevel="0" collapsed="false">
      <c r="D156" s="110"/>
    </row>
    <row r="157" customFormat="false" ht="12.75" hidden="false" customHeight="false" outlineLevel="0" collapsed="false">
      <c r="D157" s="110"/>
    </row>
    <row r="158" customFormat="false" ht="12.75" hidden="false" customHeight="false" outlineLevel="0" collapsed="false">
      <c r="D158" s="110"/>
    </row>
    <row r="159" customFormat="false" ht="12.75" hidden="false" customHeight="false" outlineLevel="0" collapsed="false">
      <c r="D159" s="110"/>
    </row>
    <row r="160" customFormat="false" ht="12.75" hidden="false" customHeight="false" outlineLevel="0" collapsed="false">
      <c r="D160" s="110"/>
    </row>
    <row r="161" customFormat="false" ht="12.75" hidden="false" customHeight="false" outlineLevel="0" collapsed="false">
      <c r="D161" s="110"/>
    </row>
    <row r="162" customFormat="false" ht="12.75" hidden="false" customHeight="false" outlineLevel="0" collapsed="false">
      <c r="D162" s="110"/>
    </row>
    <row r="163" customFormat="false" ht="12.75" hidden="false" customHeight="false" outlineLevel="0" collapsed="false">
      <c r="D163" s="110"/>
    </row>
    <row r="164" customFormat="false" ht="12.75" hidden="false" customHeight="false" outlineLevel="0" collapsed="false">
      <c r="D164" s="110"/>
    </row>
    <row r="165" customFormat="false" ht="12.75" hidden="false" customHeight="false" outlineLevel="0" collapsed="false">
      <c r="D165" s="110"/>
    </row>
    <row r="166" customFormat="false" ht="12.75" hidden="false" customHeight="false" outlineLevel="0" collapsed="false">
      <c r="D166" s="110"/>
    </row>
    <row r="167" customFormat="false" ht="12.75" hidden="false" customHeight="false" outlineLevel="0" collapsed="false">
      <c r="D167" s="110"/>
    </row>
    <row r="168" customFormat="false" ht="12.75" hidden="false" customHeight="false" outlineLevel="0" collapsed="false">
      <c r="D168" s="110"/>
    </row>
    <row r="169" customFormat="false" ht="12.75" hidden="false" customHeight="false" outlineLevel="0" collapsed="false">
      <c r="D169" s="110"/>
    </row>
    <row r="170" customFormat="false" ht="12.75" hidden="false" customHeight="false" outlineLevel="0" collapsed="false">
      <c r="D170" s="110"/>
    </row>
    <row r="171" customFormat="false" ht="12.75" hidden="false" customHeight="false" outlineLevel="0" collapsed="false">
      <c r="D171" s="110"/>
    </row>
    <row r="172" customFormat="false" ht="12.75" hidden="false" customHeight="false" outlineLevel="0" collapsed="false">
      <c r="D172" s="110"/>
    </row>
    <row r="173" customFormat="false" ht="12.75" hidden="false" customHeight="false" outlineLevel="0" collapsed="false">
      <c r="D173" s="110"/>
    </row>
    <row r="174" customFormat="false" ht="12.75" hidden="false" customHeight="false" outlineLevel="0" collapsed="false">
      <c r="D174" s="110"/>
    </row>
    <row r="175" customFormat="false" ht="12.75" hidden="false" customHeight="false" outlineLevel="0" collapsed="false">
      <c r="D175" s="110"/>
    </row>
    <row r="176" customFormat="false" ht="12.75" hidden="false" customHeight="false" outlineLevel="0" collapsed="false">
      <c r="D176" s="110"/>
    </row>
    <row r="177" customFormat="false" ht="12.75" hidden="false" customHeight="false" outlineLevel="0" collapsed="false">
      <c r="D177" s="110"/>
    </row>
    <row r="178" customFormat="false" ht="12.75" hidden="false" customHeight="false" outlineLevel="0" collapsed="false">
      <c r="D178" s="110"/>
    </row>
    <row r="179" customFormat="false" ht="12.75" hidden="false" customHeight="false" outlineLevel="0" collapsed="false">
      <c r="D179" s="110"/>
    </row>
    <row r="180" customFormat="false" ht="12.75" hidden="false" customHeight="false" outlineLevel="0" collapsed="false">
      <c r="D180" s="110"/>
    </row>
    <row r="181" customFormat="false" ht="12.75" hidden="false" customHeight="false" outlineLevel="0" collapsed="false">
      <c r="D181" s="110"/>
    </row>
    <row r="182" customFormat="false" ht="12.75" hidden="false" customHeight="false" outlineLevel="0" collapsed="false">
      <c r="D182" s="110"/>
    </row>
    <row r="183" customFormat="false" ht="12.75" hidden="false" customHeight="false" outlineLevel="0" collapsed="false">
      <c r="D183" s="110"/>
    </row>
    <row r="184" customFormat="false" ht="12.75" hidden="false" customHeight="false" outlineLevel="0" collapsed="false">
      <c r="D184" s="110"/>
    </row>
    <row r="185" customFormat="false" ht="12.75" hidden="false" customHeight="false" outlineLevel="0" collapsed="false">
      <c r="D185" s="110"/>
    </row>
    <row r="186" customFormat="false" ht="12.75" hidden="false" customHeight="false" outlineLevel="0" collapsed="false">
      <c r="D186" s="110"/>
    </row>
    <row r="187" customFormat="false" ht="12.75" hidden="false" customHeight="false" outlineLevel="0" collapsed="false">
      <c r="D187" s="110"/>
    </row>
    <row r="188" customFormat="false" ht="12.75" hidden="false" customHeight="false" outlineLevel="0" collapsed="false">
      <c r="D188" s="110"/>
    </row>
    <row r="189" customFormat="false" ht="12.75" hidden="false" customHeight="false" outlineLevel="0" collapsed="false">
      <c r="D189" s="110"/>
    </row>
    <row r="190" customFormat="false" ht="12.75" hidden="false" customHeight="false" outlineLevel="0" collapsed="false">
      <c r="D190" s="110"/>
    </row>
    <row r="191" customFormat="false" ht="12.75" hidden="false" customHeight="false" outlineLevel="0" collapsed="false">
      <c r="D191" s="110"/>
    </row>
    <row r="192" customFormat="false" ht="12.75" hidden="false" customHeight="false" outlineLevel="0" collapsed="false">
      <c r="D192" s="110"/>
    </row>
    <row r="193" customFormat="false" ht="12.75" hidden="false" customHeight="false" outlineLevel="0" collapsed="false">
      <c r="D193" s="110"/>
    </row>
    <row r="194" customFormat="false" ht="12.75" hidden="false" customHeight="false" outlineLevel="0" collapsed="false">
      <c r="D194" s="110"/>
    </row>
    <row r="195" customFormat="false" ht="12.75" hidden="false" customHeight="false" outlineLevel="0" collapsed="false">
      <c r="D195" s="110"/>
    </row>
    <row r="196" customFormat="false" ht="12.75" hidden="false" customHeight="false" outlineLevel="0" collapsed="false">
      <c r="D196" s="110"/>
    </row>
    <row r="197" customFormat="false" ht="12.75" hidden="false" customHeight="false" outlineLevel="0" collapsed="false">
      <c r="D197" s="110"/>
    </row>
    <row r="198" customFormat="false" ht="12.75" hidden="false" customHeight="false" outlineLevel="0" collapsed="false">
      <c r="D198" s="110"/>
    </row>
    <row r="199" customFormat="false" ht="12.75" hidden="false" customHeight="false" outlineLevel="0" collapsed="false">
      <c r="D199" s="110"/>
    </row>
    <row r="200" customFormat="false" ht="12.75" hidden="false" customHeight="false" outlineLevel="0" collapsed="false">
      <c r="D200" s="110"/>
    </row>
    <row r="201" customFormat="false" ht="12.75" hidden="false" customHeight="false" outlineLevel="0" collapsed="false">
      <c r="D201" s="110"/>
    </row>
    <row r="202" customFormat="false" ht="12.75" hidden="false" customHeight="false" outlineLevel="0" collapsed="false">
      <c r="D202" s="110"/>
    </row>
    <row r="203" customFormat="false" ht="12.75" hidden="false" customHeight="false" outlineLevel="0" collapsed="false">
      <c r="D203" s="110"/>
    </row>
    <row r="204" customFormat="false" ht="12.75" hidden="false" customHeight="false" outlineLevel="0" collapsed="false">
      <c r="D204" s="110"/>
    </row>
    <row r="205" customFormat="false" ht="12.75" hidden="false" customHeight="false" outlineLevel="0" collapsed="false">
      <c r="D205" s="110"/>
    </row>
    <row r="206" customFormat="false" ht="12.75" hidden="false" customHeight="false" outlineLevel="0" collapsed="false">
      <c r="D206" s="110"/>
    </row>
    <row r="207" customFormat="false" ht="12.75" hidden="false" customHeight="false" outlineLevel="0" collapsed="false">
      <c r="D207" s="110"/>
    </row>
    <row r="208" customFormat="false" ht="12.75" hidden="false" customHeight="false" outlineLevel="0" collapsed="false">
      <c r="D208" s="110"/>
    </row>
    <row r="209" customFormat="false" ht="12.75" hidden="false" customHeight="false" outlineLevel="0" collapsed="false">
      <c r="D209" s="110"/>
    </row>
    <row r="210" customFormat="false" ht="12.75" hidden="false" customHeight="false" outlineLevel="0" collapsed="false">
      <c r="D210" s="110"/>
    </row>
    <row r="211" customFormat="false" ht="12.75" hidden="false" customHeight="false" outlineLevel="0" collapsed="false">
      <c r="D211" s="110"/>
    </row>
    <row r="212" customFormat="false" ht="12.75" hidden="false" customHeight="false" outlineLevel="0" collapsed="false">
      <c r="D212" s="110"/>
    </row>
    <row r="213" customFormat="false" ht="12.75" hidden="false" customHeight="false" outlineLevel="0" collapsed="false">
      <c r="D213" s="110"/>
    </row>
    <row r="214" customFormat="false" ht="12.75" hidden="false" customHeight="false" outlineLevel="0" collapsed="false">
      <c r="D214" s="110"/>
    </row>
    <row r="215" customFormat="false" ht="12.75" hidden="false" customHeight="false" outlineLevel="0" collapsed="false">
      <c r="D215" s="110"/>
    </row>
    <row r="216" customFormat="false" ht="12.75" hidden="false" customHeight="false" outlineLevel="0" collapsed="false">
      <c r="D216" s="110"/>
    </row>
    <row r="217" customFormat="false" ht="12.75" hidden="false" customHeight="false" outlineLevel="0" collapsed="false">
      <c r="D217" s="110"/>
    </row>
    <row r="218" customFormat="false" ht="12.75" hidden="false" customHeight="false" outlineLevel="0" collapsed="false">
      <c r="D218" s="110"/>
    </row>
    <row r="219" customFormat="false" ht="12.75" hidden="false" customHeight="false" outlineLevel="0" collapsed="false">
      <c r="D219" s="110"/>
    </row>
    <row r="220" customFormat="false" ht="12.75" hidden="false" customHeight="false" outlineLevel="0" collapsed="false">
      <c r="D220" s="110"/>
    </row>
    <row r="221" customFormat="false" ht="12.75" hidden="false" customHeight="false" outlineLevel="0" collapsed="false">
      <c r="D221" s="110"/>
    </row>
    <row r="222" customFormat="false" ht="12.75" hidden="false" customHeight="false" outlineLevel="0" collapsed="false">
      <c r="D222" s="110"/>
    </row>
    <row r="223" customFormat="false" ht="12.75" hidden="false" customHeight="false" outlineLevel="0" collapsed="false">
      <c r="D223" s="110"/>
    </row>
    <row r="224" customFormat="false" ht="12.75" hidden="false" customHeight="false" outlineLevel="0" collapsed="false">
      <c r="D224" s="110"/>
    </row>
    <row r="225" customFormat="false" ht="12.75" hidden="false" customHeight="false" outlineLevel="0" collapsed="false">
      <c r="D225" s="110"/>
    </row>
    <row r="226" customFormat="false" ht="12.75" hidden="false" customHeight="false" outlineLevel="0" collapsed="false">
      <c r="D226" s="110"/>
    </row>
    <row r="227" customFormat="false" ht="12.75" hidden="false" customHeight="false" outlineLevel="0" collapsed="false">
      <c r="D227" s="110"/>
    </row>
    <row r="228" customFormat="false" ht="12.75" hidden="false" customHeight="false" outlineLevel="0" collapsed="false">
      <c r="D228" s="110"/>
    </row>
    <row r="229" customFormat="false" ht="12.75" hidden="false" customHeight="false" outlineLevel="0" collapsed="false">
      <c r="D229" s="110"/>
    </row>
    <row r="230" customFormat="false" ht="12.75" hidden="false" customHeight="false" outlineLevel="0" collapsed="false">
      <c r="D230" s="110"/>
    </row>
    <row r="231" customFormat="false" ht="12.75" hidden="false" customHeight="false" outlineLevel="0" collapsed="false">
      <c r="D231" s="110"/>
    </row>
    <row r="232" customFormat="false" ht="12.75" hidden="false" customHeight="false" outlineLevel="0" collapsed="false">
      <c r="D232" s="110"/>
    </row>
    <row r="233" customFormat="false" ht="12.75" hidden="false" customHeight="false" outlineLevel="0" collapsed="false">
      <c r="D233" s="110"/>
    </row>
    <row r="234" customFormat="false" ht="12.75" hidden="false" customHeight="false" outlineLevel="0" collapsed="false">
      <c r="D234" s="110"/>
    </row>
    <row r="235" customFormat="false" ht="12.75" hidden="false" customHeight="false" outlineLevel="0" collapsed="false">
      <c r="D235" s="110"/>
    </row>
    <row r="236" customFormat="false" ht="12.75" hidden="false" customHeight="false" outlineLevel="0" collapsed="false">
      <c r="D236" s="110"/>
    </row>
    <row r="237" customFormat="false" ht="12.75" hidden="false" customHeight="false" outlineLevel="0" collapsed="false">
      <c r="D237" s="110"/>
    </row>
    <row r="238" customFormat="false" ht="12.75" hidden="false" customHeight="false" outlineLevel="0" collapsed="false">
      <c r="D238" s="110"/>
    </row>
    <row r="239" customFormat="false" ht="12.75" hidden="false" customHeight="false" outlineLevel="0" collapsed="false">
      <c r="D239" s="110"/>
    </row>
    <row r="240" customFormat="false" ht="12.75" hidden="false" customHeight="false" outlineLevel="0" collapsed="false">
      <c r="D240" s="110"/>
    </row>
    <row r="241" customFormat="false" ht="12.75" hidden="false" customHeight="false" outlineLevel="0" collapsed="false">
      <c r="D241" s="110"/>
    </row>
    <row r="242" customFormat="false" ht="12.75" hidden="false" customHeight="false" outlineLevel="0" collapsed="false">
      <c r="D242" s="110"/>
    </row>
    <row r="243" customFormat="false" ht="12.75" hidden="false" customHeight="false" outlineLevel="0" collapsed="false">
      <c r="D243" s="110"/>
    </row>
    <row r="244" customFormat="false" ht="12.75" hidden="false" customHeight="false" outlineLevel="0" collapsed="false">
      <c r="D244" s="110"/>
    </row>
    <row r="245" customFormat="false" ht="12.75" hidden="false" customHeight="false" outlineLevel="0" collapsed="false">
      <c r="D245" s="110"/>
    </row>
    <row r="246" customFormat="false" ht="12.75" hidden="false" customHeight="false" outlineLevel="0" collapsed="false">
      <c r="D246" s="110"/>
    </row>
    <row r="247" customFormat="false" ht="12.75" hidden="false" customHeight="false" outlineLevel="0" collapsed="false">
      <c r="D247" s="110"/>
    </row>
    <row r="248" customFormat="false" ht="12.75" hidden="false" customHeight="false" outlineLevel="0" collapsed="false">
      <c r="D248" s="110"/>
    </row>
    <row r="249" customFormat="false" ht="12.75" hidden="false" customHeight="false" outlineLevel="0" collapsed="false">
      <c r="D249" s="110"/>
    </row>
    <row r="250" customFormat="false" ht="12.75" hidden="false" customHeight="false" outlineLevel="0" collapsed="false">
      <c r="D250" s="110"/>
    </row>
    <row r="251" customFormat="false" ht="12.75" hidden="false" customHeight="false" outlineLevel="0" collapsed="false">
      <c r="D251" s="110"/>
    </row>
    <row r="252" customFormat="false" ht="12.75" hidden="false" customHeight="false" outlineLevel="0" collapsed="false">
      <c r="D252" s="110"/>
    </row>
    <row r="253" customFormat="false" ht="12.75" hidden="false" customHeight="false" outlineLevel="0" collapsed="false">
      <c r="D253" s="110"/>
    </row>
    <row r="254" customFormat="false" ht="12.75" hidden="false" customHeight="false" outlineLevel="0" collapsed="false">
      <c r="D254" s="110"/>
    </row>
    <row r="255" customFormat="false" ht="12.75" hidden="false" customHeight="false" outlineLevel="0" collapsed="false">
      <c r="D255" s="110"/>
    </row>
    <row r="256" customFormat="false" ht="12.75" hidden="false" customHeight="false" outlineLevel="0" collapsed="false">
      <c r="D256" s="110"/>
    </row>
    <row r="257" customFormat="false" ht="12.75" hidden="false" customHeight="false" outlineLevel="0" collapsed="false">
      <c r="D257" s="110"/>
    </row>
    <row r="258" customFormat="false" ht="12.75" hidden="false" customHeight="false" outlineLevel="0" collapsed="false">
      <c r="D258" s="110"/>
    </row>
    <row r="259" customFormat="false" ht="12.75" hidden="false" customHeight="false" outlineLevel="0" collapsed="false">
      <c r="D259" s="110"/>
    </row>
    <row r="260" customFormat="false" ht="12.75" hidden="false" customHeight="false" outlineLevel="0" collapsed="false">
      <c r="D260" s="110"/>
    </row>
    <row r="261" customFormat="false" ht="12.75" hidden="false" customHeight="false" outlineLevel="0" collapsed="false">
      <c r="D261" s="110"/>
    </row>
    <row r="262" customFormat="false" ht="12.75" hidden="false" customHeight="false" outlineLevel="0" collapsed="false">
      <c r="D262" s="110"/>
    </row>
    <row r="263" customFormat="false" ht="12.75" hidden="false" customHeight="false" outlineLevel="0" collapsed="false">
      <c r="D263" s="110"/>
    </row>
    <row r="264" customFormat="false" ht="12.75" hidden="false" customHeight="false" outlineLevel="0" collapsed="false">
      <c r="D264" s="110"/>
    </row>
    <row r="265" customFormat="false" ht="12.75" hidden="false" customHeight="false" outlineLevel="0" collapsed="false">
      <c r="D265" s="110"/>
    </row>
    <row r="266" customFormat="false" ht="12.75" hidden="false" customHeight="false" outlineLevel="0" collapsed="false">
      <c r="D266" s="110"/>
    </row>
    <row r="267" customFormat="false" ht="12.75" hidden="false" customHeight="false" outlineLevel="0" collapsed="false">
      <c r="D267" s="110"/>
    </row>
    <row r="268" customFormat="false" ht="12.75" hidden="false" customHeight="false" outlineLevel="0" collapsed="false">
      <c r="D268" s="110"/>
    </row>
    <row r="269" customFormat="false" ht="12.75" hidden="false" customHeight="false" outlineLevel="0" collapsed="false">
      <c r="D269" s="110"/>
    </row>
    <row r="270" customFormat="false" ht="12.75" hidden="false" customHeight="false" outlineLevel="0" collapsed="false">
      <c r="D270" s="110"/>
    </row>
    <row r="271" customFormat="false" ht="12.75" hidden="false" customHeight="false" outlineLevel="0" collapsed="false">
      <c r="D271" s="110"/>
    </row>
    <row r="272" customFormat="false" ht="12.75" hidden="false" customHeight="false" outlineLevel="0" collapsed="false">
      <c r="D272" s="110"/>
    </row>
    <row r="273" customFormat="false" ht="12.75" hidden="false" customHeight="false" outlineLevel="0" collapsed="false">
      <c r="D273" s="110"/>
    </row>
    <row r="274" customFormat="false" ht="12.75" hidden="false" customHeight="false" outlineLevel="0" collapsed="false">
      <c r="D274" s="110"/>
    </row>
    <row r="275" customFormat="false" ht="12.75" hidden="false" customHeight="false" outlineLevel="0" collapsed="false">
      <c r="D275" s="110"/>
    </row>
    <row r="276" customFormat="false" ht="12.75" hidden="false" customHeight="false" outlineLevel="0" collapsed="false">
      <c r="D276" s="110"/>
    </row>
    <row r="277" customFormat="false" ht="12.75" hidden="false" customHeight="false" outlineLevel="0" collapsed="false">
      <c r="D277" s="110"/>
    </row>
    <row r="278" customFormat="false" ht="12.75" hidden="false" customHeight="false" outlineLevel="0" collapsed="false">
      <c r="D278" s="110"/>
    </row>
    <row r="279" customFormat="false" ht="12.75" hidden="false" customHeight="false" outlineLevel="0" collapsed="false">
      <c r="D279" s="110"/>
    </row>
    <row r="280" customFormat="false" ht="12.75" hidden="false" customHeight="false" outlineLevel="0" collapsed="false">
      <c r="D280" s="110"/>
    </row>
    <row r="281" customFormat="false" ht="12.75" hidden="false" customHeight="false" outlineLevel="0" collapsed="false">
      <c r="D281" s="110"/>
    </row>
    <row r="282" customFormat="false" ht="12.75" hidden="false" customHeight="false" outlineLevel="0" collapsed="false">
      <c r="D282" s="110"/>
    </row>
    <row r="283" customFormat="false" ht="12.75" hidden="false" customHeight="false" outlineLevel="0" collapsed="false">
      <c r="D283" s="110"/>
    </row>
    <row r="284" customFormat="false" ht="12.75" hidden="false" customHeight="false" outlineLevel="0" collapsed="false">
      <c r="D284" s="110"/>
    </row>
    <row r="285" customFormat="false" ht="12.75" hidden="false" customHeight="false" outlineLevel="0" collapsed="false">
      <c r="D285" s="110"/>
    </row>
    <row r="286" customFormat="false" ht="12.75" hidden="false" customHeight="false" outlineLevel="0" collapsed="false">
      <c r="D286" s="110"/>
    </row>
    <row r="287" customFormat="false" ht="12.75" hidden="false" customHeight="false" outlineLevel="0" collapsed="false">
      <c r="D287" s="110"/>
    </row>
    <row r="288" customFormat="false" ht="12.75" hidden="false" customHeight="false" outlineLevel="0" collapsed="false">
      <c r="D288" s="110"/>
    </row>
    <row r="289" customFormat="false" ht="12.75" hidden="false" customHeight="false" outlineLevel="0" collapsed="false">
      <c r="D289" s="110"/>
    </row>
    <row r="290" customFormat="false" ht="12.75" hidden="false" customHeight="false" outlineLevel="0" collapsed="false">
      <c r="D290" s="110"/>
    </row>
    <row r="291" customFormat="false" ht="12.75" hidden="false" customHeight="false" outlineLevel="0" collapsed="false">
      <c r="D291" s="110"/>
    </row>
    <row r="292" customFormat="false" ht="12.75" hidden="false" customHeight="false" outlineLevel="0" collapsed="false">
      <c r="D292" s="110"/>
    </row>
    <row r="293" customFormat="false" ht="12.75" hidden="false" customHeight="false" outlineLevel="0" collapsed="false">
      <c r="D293" s="110"/>
    </row>
    <row r="294" customFormat="false" ht="12.75" hidden="false" customHeight="false" outlineLevel="0" collapsed="false">
      <c r="D294" s="110"/>
    </row>
    <row r="295" customFormat="false" ht="12.75" hidden="false" customHeight="false" outlineLevel="0" collapsed="false">
      <c r="D295" s="110"/>
    </row>
    <row r="296" customFormat="false" ht="12.75" hidden="false" customHeight="false" outlineLevel="0" collapsed="false">
      <c r="D296" s="110"/>
    </row>
    <row r="297" customFormat="false" ht="12.75" hidden="false" customHeight="false" outlineLevel="0" collapsed="false">
      <c r="D297" s="110"/>
    </row>
    <row r="298" customFormat="false" ht="12.75" hidden="false" customHeight="false" outlineLevel="0" collapsed="false">
      <c r="D298" s="110"/>
    </row>
    <row r="299" customFormat="false" ht="12.75" hidden="false" customHeight="false" outlineLevel="0" collapsed="false">
      <c r="D299" s="110"/>
    </row>
    <row r="300" customFormat="false" ht="12.75" hidden="false" customHeight="false" outlineLevel="0" collapsed="false">
      <c r="D300" s="110"/>
    </row>
    <row r="301" customFormat="false" ht="12.75" hidden="false" customHeight="false" outlineLevel="0" collapsed="false">
      <c r="D301" s="110"/>
    </row>
    <row r="302" customFormat="false" ht="12.75" hidden="false" customHeight="false" outlineLevel="0" collapsed="false">
      <c r="D302" s="110"/>
    </row>
    <row r="303" customFormat="false" ht="12.75" hidden="false" customHeight="false" outlineLevel="0" collapsed="false">
      <c r="D303" s="110"/>
    </row>
    <row r="304" customFormat="false" ht="12.75" hidden="false" customHeight="false" outlineLevel="0" collapsed="false">
      <c r="D304" s="110"/>
    </row>
    <row r="305" customFormat="false" ht="12.75" hidden="false" customHeight="false" outlineLevel="0" collapsed="false">
      <c r="D305" s="110"/>
    </row>
    <row r="306" customFormat="false" ht="12.75" hidden="false" customHeight="false" outlineLevel="0" collapsed="false">
      <c r="D306" s="110"/>
    </row>
    <row r="307" customFormat="false" ht="12.75" hidden="false" customHeight="false" outlineLevel="0" collapsed="false">
      <c r="D307" s="110"/>
    </row>
    <row r="308" customFormat="false" ht="12.75" hidden="false" customHeight="false" outlineLevel="0" collapsed="false">
      <c r="D308" s="110"/>
    </row>
    <row r="309" customFormat="false" ht="12.75" hidden="false" customHeight="false" outlineLevel="0" collapsed="false">
      <c r="D309" s="110"/>
    </row>
    <row r="310" customFormat="false" ht="12.75" hidden="false" customHeight="false" outlineLevel="0" collapsed="false">
      <c r="D310" s="110"/>
    </row>
    <row r="311" customFormat="false" ht="12.75" hidden="false" customHeight="false" outlineLevel="0" collapsed="false">
      <c r="D311" s="110"/>
    </row>
    <row r="312" customFormat="false" ht="12.75" hidden="false" customHeight="false" outlineLevel="0" collapsed="false">
      <c r="D312" s="110"/>
    </row>
    <row r="313" customFormat="false" ht="12.75" hidden="false" customHeight="false" outlineLevel="0" collapsed="false">
      <c r="D313" s="110"/>
    </row>
    <row r="314" customFormat="false" ht="12.75" hidden="false" customHeight="false" outlineLevel="0" collapsed="false">
      <c r="D314" s="110"/>
    </row>
    <row r="315" customFormat="false" ht="12.75" hidden="false" customHeight="false" outlineLevel="0" collapsed="false">
      <c r="D315" s="110"/>
    </row>
    <row r="316" customFormat="false" ht="12.75" hidden="false" customHeight="false" outlineLevel="0" collapsed="false">
      <c r="D316" s="110"/>
    </row>
    <row r="317" customFormat="false" ht="12.75" hidden="false" customHeight="false" outlineLevel="0" collapsed="false">
      <c r="D317" s="110"/>
    </row>
    <row r="318" customFormat="false" ht="12.75" hidden="false" customHeight="false" outlineLevel="0" collapsed="false">
      <c r="D318" s="110"/>
    </row>
    <row r="319" customFormat="false" ht="12.75" hidden="false" customHeight="false" outlineLevel="0" collapsed="false">
      <c r="D319" s="110"/>
    </row>
    <row r="320" customFormat="false" ht="12.75" hidden="false" customHeight="false" outlineLevel="0" collapsed="false">
      <c r="D320" s="110"/>
    </row>
    <row r="321" customFormat="false" ht="12.75" hidden="false" customHeight="false" outlineLevel="0" collapsed="false">
      <c r="D321" s="110"/>
    </row>
    <row r="322" customFormat="false" ht="12.75" hidden="false" customHeight="false" outlineLevel="0" collapsed="false">
      <c r="D322" s="110"/>
    </row>
    <row r="323" customFormat="false" ht="12.75" hidden="false" customHeight="false" outlineLevel="0" collapsed="false">
      <c r="D323" s="110"/>
    </row>
    <row r="324" customFormat="false" ht="12.75" hidden="false" customHeight="false" outlineLevel="0" collapsed="false">
      <c r="D324" s="110"/>
    </row>
    <row r="325" customFormat="false" ht="12.75" hidden="false" customHeight="false" outlineLevel="0" collapsed="false">
      <c r="D325" s="110"/>
    </row>
    <row r="326" customFormat="false" ht="12.75" hidden="false" customHeight="false" outlineLevel="0" collapsed="false">
      <c r="D326" s="110"/>
    </row>
    <row r="327" customFormat="false" ht="12.75" hidden="false" customHeight="false" outlineLevel="0" collapsed="false">
      <c r="D327" s="110"/>
    </row>
    <row r="328" customFormat="false" ht="12.75" hidden="false" customHeight="false" outlineLevel="0" collapsed="false">
      <c r="D328" s="110"/>
    </row>
    <row r="329" customFormat="false" ht="12.75" hidden="false" customHeight="false" outlineLevel="0" collapsed="false">
      <c r="D329" s="110"/>
    </row>
    <row r="330" customFormat="false" ht="12.75" hidden="false" customHeight="false" outlineLevel="0" collapsed="false">
      <c r="D330" s="110"/>
    </row>
    <row r="331" customFormat="false" ht="12.75" hidden="false" customHeight="false" outlineLevel="0" collapsed="false">
      <c r="D331" s="110"/>
    </row>
    <row r="332" customFormat="false" ht="12.75" hidden="false" customHeight="false" outlineLevel="0" collapsed="false">
      <c r="D332" s="110"/>
    </row>
    <row r="333" customFormat="false" ht="12.75" hidden="false" customHeight="false" outlineLevel="0" collapsed="false">
      <c r="D333" s="110"/>
    </row>
    <row r="334" customFormat="false" ht="12.75" hidden="false" customHeight="false" outlineLevel="0" collapsed="false">
      <c r="D334" s="110"/>
    </row>
    <row r="335" customFormat="false" ht="12.75" hidden="false" customHeight="false" outlineLevel="0" collapsed="false">
      <c r="D335" s="110"/>
    </row>
    <row r="336" customFormat="false" ht="12.75" hidden="false" customHeight="false" outlineLevel="0" collapsed="false">
      <c r="D336" s="110"/>
    </row>
    <row r="337" customFormat="false" ht="12.75" hidden="false" customHeight="false" outlineLevel="0" collapsed="false">
      <c r="D337" s="110"/>
    </row>
    <row r="338" customFormat="false" ht="12.75" hidden="false" customHeight="false" outlineLevel="0" collapsed="false">
      <c r="D338" s="110"/>
    </row>
    <row r="339" customFormat="false" ht="12.75" hidden="false" customHeight="false" outlineLevel="0" collapsed="false">
      <c r="D339" s="110"/>
    </row>
    <row r="340" customFormat="false" ht="12.75" hidden="false" customHeight="false" outlineLevel="0" collapsed="false">
      <c r="D340" s="110"/>
    </row>
    <row r="341" customFormat="false" ht="12.75" hidden="false" customHeight="false" outlineLevel="0" collapsed="false">
      <c r="D341" s="110"/>
    </row>
    <row r="342" customFormat="false" ht="12.75" hidden="false" customHeight="false" outlineLevel="0" collapsed="false">
      <c r="D342" s="110"/>
    </row>
    <row r="343" customFormat="false" ht="12.75" hidden="false" customHeight="false" outlineLevel="0" collapsed="false">
      <c r="D343" s="110"/>
    </row>
    <row r="344" customFormat="false" ht="12.75" hidden="false" customHeight="false" outlineLevel="0" collapsed="false">
      <c r="D344" s="110"/>
    </row>
    <row r="345" customFormat="false" ht="12.75" hidden="false" customHeight="false" outlineLevel="0" collapsed="false">
      <c r="D345" s="110"/>
    </row>
    <row r="346" customFormat="false" ht="12.75" hidden="false" customHeight="false" outlineLevel="0" collapsed="false">
      <c r="D346" s="110"/>
    </row>
    <row r="347" customFormat="false" ht="12.75" hidden="false" customHeight="false" outlineLevel="0" collapsed="false">
      <c r="D347" s="110"/>
    </row>
    <row r="348" customFormat="false" ht="12.75" hidden="false" customHeight="false" outlineLevel="0" collapsed="false">
      <c r="D348" s="110"/>
    </row>
    <row r="349" customFormat="false" ht="12.75" hidden="false" customHeight="false" outlineLevel="0" collapsed="false">
      <c r="D349" s="110"/>
    </row>
    <row r="350" customFormat="false" ht="12.75" hidden="false" customHeight="false" outlineLevel="0" collapsed="false">
      <c r="D350" s="110"/>
    </row>
    <row r="351" customFormat="false" ht="12.75" hidden="false" customHeight="false" outlineLevel="0" collapsed="false">
      <c r="D351" s="110"/>
    </row>
    <row r="352" customFormat="false" ht="12.75" hidden="false" customHeight="false" outlineLevel="0" collapsed="false">
      <c r="D352" s="110"/>
    </row>
    <row r="353" customFormat="false" ht="12.75" hidden="false" customHeight="false" outlineLevel="0" collapsed="false">
      <c r="D353" s="110"/>
    </row>
    <row r="354" customFormat="false" ht="12.75" hidden="false" customHeight="false" outlineLevel="0" collapsed="false">
      <c r="D354" s="110"/>
    </row>
    <row r="355" customFormat="false" ht="12.75" hidden="false" customHeight="false" outlineLevel="0" collapsed="false">
      <c r="D355" s="110"/>
    </row>
    <row r="356" customFormat="false" ht="12.75" hidden="false" customHeight="false" outlineLevel="0" collapsed="false">
      <c r="D356" s="110"/>
    </row>
    <row r="357" customFormat="false" ht="12.75" hidden="false" customHeight="false" outlineLevel="0" collapsed="false">
      <c r="D357" s="110"/>
    </row>
    <row r="358" customFormat="false" ht="12.75" hidden="false" customHeight="false" outlineLevel="0" collapsed="false">
      <c r="D358" s="110"/>
    </row>
    <row r="359" customFormat="false" ht="12.75" hidden="false" customHeight="false" outlineLevel="0" collapsed="false">
      <c r="D359" s="110"/>
    </row>
    <row r="360" customFormat="false" ht="12.75" hidden="false" customHeight="false" outlineLevel="0" collapsed="false">
      <c r="D360" s="110"/>
    </row>
    <row r="361" customFormat="false" ht="12.75" hidden="false" customHeight="false" outlineLevel="0" collapsed="false">
      <c r="D361" s="110"/>
    </row>
    <row r="362" customFormat="false" ht="12.75" hidden="false" customHeight="false" outlineLevel="0" collapsed="false">
      <c r="D362" s="110"/>
    </row>
    <row r="363" customFormat="false" ht="12.75" hidden="false" customHeight="false" outlineLevel="0" collapsed="false">
      <c r="D363" s="110"/>
    </row>
    <row r="364" customFormat="false" ht="12.75" hidden="false" customHeight="false" outlineLevel="0" collapsed="false">
      <c r="D364" s="110"/>
    </row>
    <row r="365" customFormat="false" ht="12.75" hidden="false" customHeight="false" outlineLevel="0" collapsed="false">
      <c r="D365" s="110"/>
    </row>
    <row r="366" customFormat="false" ht="12.75" hidden="false" customHeight="false" outlineLevel="0" collapsed="false">
      <c r="D366" s="110"/>
    </row>
    <row r="367" customFormat="false" ht="12.75" hidden="false" customHeight="false" outlineLevel="0" collapsed="false">
      <c r="D367" s="110"/>
    </row>
    <row r="368" customFormat="false" ht="12.75" hidden="false" customHeight="false" outlineLevel="0" collapsed="false">
      <c r="D368" s="110"/>
    </row>
    <row r="369" customFormat="false" ht="12.75" hidden="false" customHeight="false" outlineLevel="0" collapsed="false">
      <c r="D369" s="110"/>
    </row>
    <row r="370" customFormat="false" ht="12.75" hidden="false" customHeight="false" outlineLevel="0" collapsed="false">
      <c r="D370" s="110"/>
    </row>
    <row r="371" customFormat="false" ht="12.75" hidden="false" customHeight="false" outlineLevel="0" collapsed="false">
      <c r="D371" s="110"/>
    </row>
    <row r="372" customFormat="false" ht="12.75" hidden="false" customHeight="false" outlineLevel="0" collapsed="false">
      <c r="D372" s="110"/>
    </row>
    <row r="373" customFormat="false" ht="12.75" hidden="false" customHeight="false" outlineLevel="0" collapsed="false">
      <c r="D373" s="110"/>
    </row>
    <row r="374" customFormat="false" ht="12.75" hidden="false" customHeight="false" outlineLevel="0" collapsed="false">
      <c r="D374" s="110"/>
    </row>
    <row r="375" customFormat="false" ht="12.75" hidden="false" customHeight="false" outlineLevel="0" collapsed="false">
      <c r="D375" s="110"/>
    </row>
    <row r="376" customFormat="false" ht="12.75" hidden="false" customHeight="false" outlineLevel="0" collapsed="false">
      <c r="D376" s="110"/>
    </row>
    <row r="377" customFormat="false" ht="12.75" hidden="false" customHeight="false" outlineLevel="0" collapsed="false">
      <c r="D377" s="110"/>
    </row>
    <row r="378" customFormat="false" ht="12.75" hidden="false" customHeight="false" outlineLevel="0" collapsed="false">
      <c r="D378" s="110"/>
    </row>
    <row r="379" customFormat="false" ht="12.75" hidden="false" customHeight="false" outlineLevel="0" collapsed="false">
      <c r="D379" s="110"/>
    </row>
    <row r="380" customFormat="false" ht="12.75" hidden="false" customHeight="false" outlineLevel="0" collapsed="false">
      <c r="D380" s="110"/>
    </row>
    <row r="381" customFormat="false" ht="12.75" hidden="false" customHeight="false" outlineLevel="0" collapsed="false">
      <c r="D381" s="110"/>
    </row>
    <row r="382" customFormat="false" ht="12.75" hidden="false" customHeight="false" outlineLevel="0" collapsed="false">
      <c r="D382" s="110"/>
    </row>
    <row r="383" customFormat="false" ht="12.75" hidden="false" customHeight="false" outlineLevel="0" collapsed="false">
      <c r="D383" s="110"/>
    </row>
    <row r="384" customFormat="false" ht="12.75" hidden="false" customHeight="false" outlineLevel="0" collapsed="false">
      <c r="D384" s="110"/>
    </row>
    <row r="385" customFormat="false" ht="12.75" hidden="false" customHeight="false" outlineLevel="0" collapsed="false">
      <c r="D385" s="110"/>
    </row>
    <row r="386" customFormat="false" ht="12.75" hidden="false" customHeight="false" outlineLevel="0" collapsed="false">
      <c r="D386" s="110"/>
    </row>
    <row r="387" customFormat="false" ht="12.75" hidden="false" customHeight="false" outlineLevel="0" collapsed="false">
      <c r="D387" s="110"/>
    </row>
    <row r="388" customFormat="false" ht="12.75" hidden="false" customHeight="false" outlineLevel="0" collapsed="false">
      <c r="D388" s="110"/>
    </row>
    <row r="389" customFormat="false" ht="12.75" hidden="false" customHeight="false" outlineLevel="0" collapsed="false">
      <c r="D389" s="110"/>
    </row>
    <row r="390" customFormat="false" ht="12.75" hidden="false" customHeight="false" outlineLevel="0" collapsed="false">
      <c r="D390" s="110"/>
    </row>
    <row r="391" customFormat="false" ht="12.75" hidden="false" customHeight="false" outlineLevel="0" collapsed="false">
      <c r="D391" s="110"/>
    </row>
    <row r="392" customFormat="false" ht="12.75" hidden="false" customHeight="false" outlineLevel="0" collapsed="false">
      <c r="D392" s="110"/>
    </row>
    <row r="393" customFormat="false" ht="12.75" hidden="false" customHeight="false" outlineLevel="0" collapsed="false">
      <c r="D393" s="110"/>
    </row>
    <row r="394" customFormat="false" ht="12.75" hidden="false" customHeight="false" outlineLevel="0" collapsed="false">
      <c r="D394" s="110"/>
    </row>
    <row r="395" customFormat="false" ht="12.75" hidden="false" customHeight="false" outlineLevel="0" collapsed="false">
      <c r="D395" s="110"/>
    </row>
    <row r="396" customFormat="false" ht="12.75" hidden="false" customHeight="false" outlineLevel="0" collapsed="false">
      <c r="D396" s="110"/>
    </row>
    <row r="397" customFormat="false" ht="12.75" hidden="false" customHeight="false" outlineLevel="0" collapsed="false">
      <c r="D397" s="110"/>
    </row>
    <row r="398" customFormat="false" ht="12.75" hidden="false" customHeight="false" outlineLevel="0" collapsed="false">
      <c r="D398" s="110"/>
    </row>
    <row r="399" customFormat="false" ht="12.75" hidden="false" customHeight="false" outlineLevel="0" collapsed="false">
      <c r="D399" s="110"/>
    </row>
    <row r="400" customFormat="false" ht="12.75" hidden="false" customHeight="false" outlineLevel="0" collapsed="false">
      <c r="D400" s="110"/>
    </row>
    <row r="401" customFormat="false" ht="12.75" hidden="false" customHeight="false" outlineLevel="0" collapsed="false">
      <c r="D401" s="110"/>
    </row>
    <row r="402" customFormat="false" ht="12.75" hidden="false" customHeight="false" outlineLevel="0" collapsed="false">
      <c r="D402" s="110"/>
    </row>
    <row r="403" customFormat="false" ht="12.75" hidden="false" customHeight="false" outlineLevel="0" collapsed="false">
      <c r="D403" s="110"/>
    </row>
    <row r="404" customFormat="false" ht="12.75" hidden="false" customHeight="false" outlineLevel="0" collapsed="false">
      <c r="D404" s="110"/>
    </row>
    <row r="405" customFormat="false" ht="12.75" hidden="false" customHeight="false" outlineLevel="0" collapsed="false">
      <c r="D405" s="110"/>
    </row>
    <row r="406" customFormat="false" ht="12.75" hidden="false" customHeight="false" outlineLevel="0" collapsed="false">
      <c r="D406" s="110"/>
    </row>
    <row r="407" customFormat="false" ht="12.75" hidden="false" customHeight="false" outlineLevel="0" collapsed="false">
      <c r="D407" s="110"/>
    </row>
    <row r="408" customFormat="false" ht="12.75" hidden="false" customHeight="false" outlineLevel="0" collapsed="false">
      <c r="D408" s="110"/>
    </row>
    <row r="409" customFormat="false" ht="12.75" hidden="false" customHeight="false" outlineLevel="0" collapsed="false">
      <c r="D409" s="110"/>
    </row>
    <row r="410" customFormat="false" ht="12.75" hidden="false" customHeight="false" outlineLevel="0" collapsed="false">
      <c r="D410" s="110"/>
    </row>
    <row r="411" customFormat="false" ht="12.75" hidden="false" customHeight="false" outlineLevel="0" collapsed="false">
      <c r="D411" s="110"/>
    </row>
    <row r="412" customFormat="false" ht="12.75" hidden="false" customHeight="false" outlineLevel="0" collapsed="false">
      <c r="D412" s="110"/>
    </row>
    <row r="413" customFormat="false" ht="12.75" hidden="false" customHeight="false" outlineLevel="0" collapsed="false">
      <c r="D413" s="110"/>
    </row>
    <row r="414" customFormat="false" ht="12.75" hidden="false" customHeight="false" outlineLevel="0" collapsed="false">
      <c r="D414" s="110"/>
    </row>
    <row r="415" customFormat="false" ht="12.75" hidden="false" customHeight="false" outlineLevel="0" collapsed="false">
      <c r="D415" s="110"/>
    </row>
    <row r="416" customFormat="false" ht="12.75" hidden="false" customHeight="false" outlineLevel="0" collapsed="false">
      <c r="D416" s="110"/>
    </row>
    <row r="417" customFormat="false" ht="12.75" hidden="false" customHeight="false" outlineLevel="0" collapsed="false">
      <c r="D417" s="110"/>
    </row>
    <row r="418" customFormat="false" ht="12.75" hidden="false" customHeight="false" outlineLevel="0" collapsed="false">
      <c r="D418" s="110"/>
    </row>
    <row r="419" customFormat="false" ht="12.75" hidden="false" customHeight="false" outlineLevel="0" collapsed="false">
      <c r="D419" s="110"/>
    </row>
    <row r="420" customFormat="false" ht="12.75" hidden="false" customHeight="false" outlineLevel="0" collapsed="false">
      <c r="D420" s="110"/>
    </row>
    <row r="421" customFormat="false" ht="12.75" hidden="false" customHeight="false" outlineLevel="0" collapsed="false">
      <c r="D421" s="110"/>
    </row>
    <row r="422" customFormat="false" ht="12.75" hidden="false" customHeight="false" outlineLevel="0" collapsed="false">
      <c r="D422" s="110"/>
    </row>
    <row r="423" customFormat="false" ht="12.75" hidden="false" customHeight="false" outlineLevel="0" collapsed="false">
      <c r="D423" s="110"/>
    </row>
    <row r="424" customFormat="false" ht="12.75" hidden="false" customHeight="false" outlineLevel="0" collapsed="false">
      <c r="D424" s="110"/>
    </row>
    <row r="425" customFormat="false" ht="12.75" hidden="false" customHeight="false" outlineLevel="0" collapsed="false">
      <c r="D425" s="110"/>
    </row>
    <row r="426" customFormat="false" ht="12.75" hidden="false" customHeight="false" outlineLevel="0" collapsed="false">
      <c r="D426" s="110"/>
    </row>
    <row r="427" customFormat="false" ht="12.75" hidden="false" customHeight="false" outlineLevel="0" collapsed="false">
      <c r="D427" s="110"/>
    </row>
    <row r="428" customFormat="false" ht="12.75" hidden="false" customHeight="false" outlineLevel="0" collapsed="false">
      <c r="D428" s="110"/>
    </row>
    <row r="429" customFormat="false" ht="12.75" hidden="false" customHeight="false" outlineLevel="0" collapsed="false">
      <c r="D429" s="110"/>
    </row>
    <row r="430" customFormat="false" ht="12.75" hidden="false" customHeight="false" outlineLevel="0" collapsed="false">
      <c r="D430" s="110"/>
    </row>
    <row r="431" customFormat="false" ht="12.75" hidden="false" customHeight="false" outlineLevel="0" collapsed="false">
      <c r="D431" s="110"/>
    </row>
    <row r="432" customFormat="false" ht="12.75" hidden="false" customHeight="false" outlineLevel="0" collapsed="false">
      <c r="D432" s="110"/>
    </row>
    <row r="433" customFormat="false" ht="12.75" hidden="false" customHeight="false" outlineLevel="0" collapsed="false">
      <c r="D433" s="110"/>
    </row>
    <row r="434" customFormat="false" ht="12.75" hidden="false" customHeight="false" outlineLevel="0" collapsed="false">
      <c r="D434" s="110"/>
    </row>
    <row r="435" customFormat="false" ht="12.75" hidden="false" customHeight="false" outlineLevel="0" collapsed="false">
      <c r="D435" s="110"/>
    </row>
    <row r="436" customFormat="false" ht="12.75" hidden="false" customHeight="false" outlineLevel="0" collapsed="false">
      <c r="D436" s="110"/>
    </row>
    <row r="437" customFormat="false" ht="12.75" hidden="false" customHeight="false" outlineLevel="0" collapsed="false">
      <c r="D437" s="110"/>
    </row>
    <row r="438" customFormat="false" ht="12.75" hidden="false" customHeight="false" outlineLevel="0" collapsed="false">
      <c r="D438" s="110"/>
    </row>
    <row r="439" customFormat="false" ht="12.75" hidden="false" customHeight="false" outlineLevel="0" collapsed="false">
      <c r="D439" s="110"/>
    </row>
    <row r="440" customFormat="false" ht="12.75" hidden="false" customHeight="false" outlineLevel="0" collapsed="false">
      <c r="D440" s="110"/>
    </row>
    <row r="441" customFormat="false" ht="12.75" hidden="false" customHeight="false" outlineLevel="0" collapsed="false">
      <c r="D441" s="110"/>
    </row>
    <row r="442" customFormat="false" ht="12.75" hidden="false" customHeight="false" outlineLevel="0" collapsed="false">
      <c r="D442" s="110"/>
    </row>
    <row r="443" customFormat="false" ht="12.75" hidden="false" customHeight="false" outlineLevel="0" collapsed="false">
      <c r="D443" s="110"/>
    </row>
    <row r="444" customFormat="false" ht="12.75" hidden="false" customHeight="false" outlineLevel="0" collapsed="false">
      <c r="D444" s="110"/>
    </row>
    <row r="445" customFormat="false" ht="12.75" hidden="false" customHeight="false" outlineLevel="0" collapsed="false">
      <c r="D445" s="110"/>
    </row>
    <row r="446" customFormat="false" ht="12.75" hidden="false" customHeight="false" outlineLevel="0" collapsed="false">
      <c r="D446" s="110"/>
    </row>
    <row r="447" customFormat="false" ht="12.75" hidden="false" customHeight="false" outlineLevel="0" collapsed="false">
      <c r="D447" s="110"/>
    </row>
    <row r="448" customFormat="false" ht="12.75" hidden="false" customHeight="false" outlineLevel="0" collapsed="false">
      <c r="D448" s="110"/>
    </row>
    <row r="449" customFormat="false" ht="12.75" hidden="false" customHeight="false" outlineLevel="0" collapsed="false">
      <c r="D449" s="110"/>
    </row>
    <row r="450" customFormat="false" ht="12.75" hidden="false" customHeight="false" outlineLevel="0" collapsed="false">
      <c r="D450" s="110"/>
    </row>
    <row r="451" customFormat="false" ht="12.75" hidden="false" customHeight="false" outlineLevel="0" collapsed="false">
      <c r="D451" s="110"/>
    </row>
    <row r="452" customFormat="false" ht="12.75" hidden="false" customHeight="false" outlineLevel="0" collapsed="false">
      <c r="D452" s="110"/>
    </row>
    <row r="453" customFormat="false" ht="12.75" hidden="false" customHeight="false" outlineLevel="0" collapsed="false">
      <c r="D453" s="110"/>
    </row>
    <row r="454" customFormat="false" ht="12.75" hidden="false" customHeight="false" outlineLevel="0" collapsed="false">
      <c r="D454" s="110"/>
    </row>
    <row r="455" customFormat="false" ht="12.75" hidden="false" customHeight="false" outlineLevel="0" collapsed="false">
      <c r="D455" s="110"/>
    </row>
    <row r="456" customFormat="false" ht="12.75" hidden="false" customHeight="false" outlineLevel="0" collapsed="false">
      <c r="D456" s="110"/>
    </row>
    <row r="457" customFormat="false" ht="12.75" hidden="false" customHeight="false" outlineLevel="0" collapsed="false">
      <c r="D457" s="110"/>
    </row>
    <row r="458" customFormat="false" ht="12.75" hidden="false" customHeight="false" outlineLevel="0" collapsed="false">
      <c r="D458" s="110"/>
    </row>
    <row r="459" customFormat="false" ht="12.75" hidden="false" customHeight="false" outlineLevel="0" collapsed="false">
      <c r="D459" s="110"/>
    </row>
    <row r="460" customFormat="false" ht="12.75" hidden="false" customHeight="false" outlineLevel="0" collapsed="false">
      <c r="D460" s="110"/>
    </row>
    <row r="461" customFormat="false" ht="12.75" hidden="false" customHeight="false" outlineLevel="0" collapsed="false">
      <c r="D461" s="110"/>
    </row>
    <row r="462" customFormat="false" ht="12.75" hidden="false" customHeight="false" outlineLevel="0" collapsed="false">
      <c r="D462" s="110"/>
    </row>
    <row r="463" customFormat="false" ht="12.75" hidden="false" customHeight="false" outlineLevel="0" collapsed="false">
      <c r="D463" s="110"/>
    </row>
    <row r="464" customFormat="false" ht="12.75" hidden="false" customHeight="false" outlineLevel="0" collapsed="false">
      <c r="D464" s="110"/>
    </row>
    <row r="465" customFormat="false" ht="12.75" hidden="false" customHeight="false" outlineLevel="0" collapsed="false">
      <c r="D465" s="110"/>
    </row>
    <row r="466" customFormat="false" ht="12.75" hidden="false" customHeight="false" outlineLevel="0" collapsed="false">
      <c r="D466" s="110"/>
    </row>
    <row r="467" customFormat="false" ht="12.75" hidden="false" customHeight="false" outlineLevel="0" collapsed="false">
      <c r="D467" s="110"/>
    </row>
    <row r="468" customFormat="false" ht="12.75" hidden="false" customHeight="false" outlineLevel="0" collapsed="false">
      <c r="D468" s="110"/>
    </row>
    <row r="469" customFormat="false" ht="12.75" hidden="false" customHeight="false" outlineLevel="0" collapsed="false">
      <c r="D469" s="110"/>
    </row>
    <row r="470" customFormat="false" ht="12.75" hidden="false" customHeight="false" outlineLevel="0" collapsed="false">
      <c r="D470" s="110"/>
    </row>
    <row r="471" customFormat="false" ht="12.75" hidden="false" customHeight="false" outlineLevel="0" collapsed="false">
      <c r="D471" s="110"/>
    </row>
    <row r="472" customFormat="false" ht="12.75" hidden="false" customHeight="false" outlineLevel="0" collapsed="false">
      <c r="D472" s="110"/>
    </row>
    <row r="473" customFormat="false" ht="12.75" hidden="false" customHeight="false" outlineLevel="0" collapsed="false">
      <c r="D473" s="110"/>
    </row>
    <row r="474" customFormat="false" ht="12.75" hidden="false" customHeight="false" outlineLevel="0" collapsed="false">
      <c r="D474" s="110"/>
    </row>
    <row r="475" customFormat="false" ht="12.75" hidden="false" customHeight="false" outlineLevel="0" collapsed="false">
      <c r="D475" s="110"/>
    </row>
    <row r="476" customFormat="false" ht="12.75" hidden="false" customHeight="false" outlineLevel="0" collapsed="false">
      <c r="D476" s="110"/>
    </row>
    <row r="477" customFormat="false" ht="12.75" hidden="false" customHeight="false" outlineLevel="0" collapsed="false">
      <c r="D477" s="110"/>
    </row>
    <row r="478" customFormat="false" ht="12.75" hidden="false" customHeight="false" outlineLevel="0" collapsed="false">
      <c r="D478" s="110"/>
    </row>
    <row r="479" customFormat="false" ht="12.75" hidden="false" customHeight="false" outlineLevel="0" collapsed="false">
      <c r="D479" s="110"/>
    </row>
    <row r="480" customFormat="false" ht="12.75" hidden="false" customHeight="false" outlineLevel="0" collapsed="false">
      <c r="D480" s="110"/>
    </row>
    <row r="481" customFormat="false" ht="12.75" hidden="false" customHeight="false" outlineLevel="0" collapsed="false">
      <c r="D481" s="110"/>
    </row>
    <row r="482" customFormat="false" ht="12.75" hidden="false" customHeight="false" outlineLevel="0" collapsed="false">
      <c r="D482" s="110"/>
    </row>
    <row r="483" customFormat="false" ht="12.75" hidden="false" customHeight="false" outlineLevel="0" collapsed="false">
      <c r="D483" s="110"/>
    </row>
    <row r="484" customFormat="false" ht="12.75" hidden="false" customHeight="false" outlineLevel="0" collapsed="false">
      <c r="D484" s="110"/>
    </row>
    <row r="485" customFormat="false" ht="12.75" hidden="false" customHeight="false" outlineLevel="0" collapsed="false">
      <c r="D485" s="110"/>
    </row>
    <row r="486" customFormat="false" ht="12.75" hidden="false" customHeight="false" outlineLevel="0" collapsed="false">
      <c r="D486" s="110"/>
    </row>
    <row r="487" customFormat="false" ht="12.75" hidden="false" customHeight="false" outlineLevel="0" collapsed="false">
      <c r="D487" s="110"/>
    </row>
    <row r="488" customFormat="false" ht="12.75" hidden="false" customHeight="false" outlineLevel="0" collapsed="false">
      <c r="D488" s="110"/>
    </row>
    <row r="489" customFormat="false" ht="12.75" hidden="false" customHeight="false" outlineLevel="0" collapsed="false">
      <c r="D489" s="110"/>
    </row>
    <row r="490" customFormat="false" ht="12.75" hidden="false" customHeight="false" outlineLevel="0" collapsed="false">
      <c r="D490" s="110"/>
    </row>
    <row r="491" customFormat="false" ht="12.75" hidden="false" customHeight="false" outlineLevel="0" collapsed="false">
      <c r="D491" s="110"/>
    </row>
    <row r="492" customFormat="false" ht="12.75" hidden="false" customHeight="false" outlineLevel="0" collapsed="false">
      <c r="D492" s="110"/>
    </row>
    <row r="493" customFormat="false" ht="12.75" hidden="false" customHeight="false" outlineLevel="0" collapsed="false">
      <c r="D493" s="110"/>
    </row>
    <row r="494" customFormat="false" ht="12.75" hidden="false" customHeight="false" outlineLevel="0" collapsed="false">
      <c r="D494" s="110"/>
    </row>
    <row r="495" customFormat="false" ht="12.75" hidden="false" customHeight="false" outlineLevel="0" collapsed="false">
      <c r="D495" s="110"/>
    </row>
    <row r="496" customFormat="false" ht="12.75" hidden="false" customHeight="false" outlineLevel="0" collapsed="false">
      <c r="D496" s="110"/>
    </row>
    <row r="497" customFormat="false" ht="12.75" hidden="false" customHeight="false" outlineLevel="0" collapsed="false">
      <c r="D497" s="110"/>
    </row>
    <row r="498" customFormat="false" ht="12.75" hidden="false" customHeight="false" outlineLevel="0" collapsed="false">
      <c r="D498" s="110"/>
    </row>
    <row r="499" customFormat="false" ht="12.75" hidden="false" customHeight="false" outlineLevel="0" collapsed="false">
      <c r="D499" s="110"/>
    </row>
    <row r="500" customFormat="false" ht="12.75" hidden="false" customHeight="false" outlineLevel="0" collapsed="false">
      <c r="D500" s="110"/>
    </row>
    <row r="501" customFormat="false" ht="12.75" hidden="false" customHeight="false" outlineLevel="0" collapsed="false">
      <c r="D501" s="110"/>
    </row>
    <row r="502" customFormat="false" ht="12.75" hidden="false" customHeight="false" outlineLevel="0" collapsed="false">
      <c r="D502" s="110"/>
    </row>
    <row r="503" customFormat="false" ht="12.75" hidden="false" customHeight="false" outlineLevel="0" collapsed="false">
      <c r="D503" s="110"/>
    </row>
    <row r="504" customFormat="false" ht="12.75" hidden="false" customHeight="false" outlineLevel="0" collapsed="false">
      <c r="D504" s="110"/>
    </row>
    <row r="505" customFormat="false" ht="12.75" hidden="false" customHeight="false" outlineLevel="0" collapsed="false">
      <c r="D505" s="110"/>
    </row>
    <row r="506" customFormat="false" ht="12.75" hidden="false" customHeight="false" outlineLevel="0" collapsed="false">
      <c r="D506" s="110"/>
    </row>
    <row r="507" customFormat="false" ht="12.75" hidden="false" customHeight="false" outlineLevel="0" collapsed="false">
      <c r="D507" s="110"/>
    </row>
    <row r="508" customFormat="false" ht="12.75" hidden="false" customHeight="false" outlineLevel="0" collapsed="false">
      <c r="D508" s="110"/>
    </row>
    <row r="509" customFormat="false" ht="12.75" hidden="false" customHeight="false" outlineLevel="0" collapsed="false">
      <c r="D509" s="110"/>
    </row>
    <row r="510" customFormat="false" ht="12.75" hidden="false" customHeight="false" outlineLevel="0" collapsed="false">
      <c r="D510" s="110"/>
    </row>
    <row r="511" customFormat="false" ht="12.75" hidden="false" customHeight="false" outlineLevel="0" collapsed="false">
      <c r="D511" s="110"/>
    </row>
    <row r="512" customFormat="false" ht="12.75" hidden="false" customHeight="false" outlineLevel="0" collapsed="false">
      <c r="D512" s="110"/>
    </row>
    <row r="513" customFormat="false" ht="12.75" hidden="false" customHeight="false" outlineLevel="0" collapsed="false">
      <c r="D513" s="110"/>
    </row>
    <row r="514" customFormat="false" ht="12.75" hidden="false" customHeight="false" outlineLevel="0" collapsed="false">
      <c r="D514" s="110"/>
    </row>
    <row r="515" customFormat="false" ht="12.75" hidden="false" customHeight="false" outlineLevel="0" collapsed="false">
      <c r="D515" s="110"/>
    </row>
    <row r="516" customFormat="false" ht="12.75" hidden="false" customHeight="false" outlineLevel="0" collapsed="false">
      <c r="D516" s="110"/>
    </row>
    <row r="517" customFormat="false" ht="12.75" hidden="false" customHeight="false" outlineLevel="0" collapsed="false">
      <c r="D517" s="110"/>
    </row>
    <row r="518" customFormat="false" ht="12.75" hidden="false" customHeight="false" outlineLevel="0" collapsed="false">
      <c r="D518" s="110"/>
    </row>
    <row r="519" customFormat="false" ht="12.75" hidden="false" customHeight="false" outlineLevel="0" collapsed="false">
      <c r="D519" s="110"/>
    </row>
    <row r="520" customFormat="false" ht="12.75" hidden="false" customHeight="false" outlineLevel="0" collapsed="false">
      <c r="D520" s="110"/>
    </row>
    <row r="521" customFormat="false" ht="12.75" hidden="false" customHeight="false" outlineLevel="0" collapsed="false">
      <c r="D521" s="110"/>
    </row>
    <row r="522" customFormat="false" ht="12.75" hidden="false" customHeight="false" outlineLevel="0" collapsed="false">
      <c r="D522" s="110"/>
    </row>
    <row r="523" customFormat="false" ht="12.75" hidden="false" customHeight="false" outlineLevel="0" collapsed="false">
      <c r="D523" s="110"/>
    </row>
    <row r="524" customFormat="false" ht="12.75" hidden="false" customHeight="false" outlineLevel="0" collapsed="false">
      <c r="D524" s="110"/>
    </row>
    <row r="525" customFormat="false" ht="12.75" hidden="false" customHeight="false" outlineLevel="0" collapsed="false">
      <c r="D525" s="110"/>
    </row>
    <row r="526" customFormat="false" ht="12.75" hidden="false" customHeight="false" outlineLevel="0" collapsed="false">
      <c r="D526" s="110"/>
    </row>
    <row r="527" customFormat="false" ht="12.75" hidden="false" customHeight="false" outlineLevel="0" collapsed="false">
      <c r="D527" s="110"/>
    </row>
    <row r="528" customFormat="false" ht="12.75" hidden="false" customHeight="false" outlineLevel="0" collapsed="false">
      <c r="D528" s="110"/>
    </row>
    <row r="529" customFormat="false" ht="12.75" hidden="false" customHeight="false" outlineLevel="0" collapsed="false">
      <c r="D529" s="110"/>
    </row>
    <row r="530" customFormat="false" ht="12.75" hidden="false" customHeight="false" outlineLevel="0" collapsed="false">
      <c r="D530" s="110"/>
    </row>
    <row r="531" customFormat="false" ht="12.75" hidden="false" customHeight="false" outlineLevel="0" collapsed="false">
      <c r="D531" s="110"/>
    </row>
    <row r="532" customFormat="false" ht="12.75" hidden="false" customHeight="false" outlineLevel="0" collapsed="false">
      <c r="D532" s="110"/>
    </row>
    <row r="533" customFormat="false" ht="12.75" hidden="false" customHeight="false" outlineLevel="0" collapsed="false">
      <c r="D533" s="110"/>
    </row>
    <row r="534" customFormat="false" ht="12.75" hidden="false" customHeight="false" outlineLevel="0" collapsed="false">
      <c r="D534" s="110"/>
    </row>
    <row r="535" customFormat="false" ht="12.75" hidden="false" customHeight="false" outlineLevel="0" collapsed="false">
      <c r="D535" s="110"/>
    </row>
    <row r="536" customFormat="false" ht="12.75" hidden="false" customHeight="false" outlineLevel="0" collapsed="false">
      <c r="D536" s="110"/>
    </row>
    <row r="537" customFormat="false" ht="12.75" hidden="false" customHeight="false" outlineLevel="0" collapsed="false">
      <c r="D537" s="110"/>
    </row>
    <row r="538" customFormat="false" ht="12.75" hidden="false" customHeight="false" outlineLevel="0" collapsed="false">
      <c r="D538" s="110"/>
    </row>
    <row r="539" customFormat="false" ht="12.75" hidden="false" customHeight="false" outlineLevel="0" collapsed="false">
      <c r="D539" s="110"/>
    </row>
    <row r="540" customFormat="false" ht="12.75" hidden="false" customHeight="false" outlineLevel="0" collapsed="false">
      <c r="D540" s="110"/>
    </row>
    <row r="541" customFormat="false" ht="12.75" hidden="false" customHeight="false" outlineLevel="0" collapsed="false">
      <c r="D541" s="110"/>
    </row>
    <row r="542" customFormat="false" ht="12.75" hidden="false" customHeight="false" outlineLevel="0" collapsed="false">
      <c r="D542" s="110"/>
    </row>
    <row r="543" customFormat="false" ht="12.75" hidden="false" customHeight="false" outlineLevel="0" collapsed="false">
      <c r="D543" s="110"/>
    </row>
    <row r="544" customFormat="false" ht="12.75" hidden="false" customHeight="false" outlineLevel="0" collapsed="false">
      <c r="D544" s="110"/>
    </row>
    <row r="545" customFormat="false" ht="12.75" hidden="false" customHeight="false" outlineLevel="0" collapsed="false">
      <c r="D545" s="110"/>
    </row>
    <row r="546" customFormat="false" ht="12.75" hidden="false" customHeight="false" outlineLevel="0" collapsed="false">
      <c r="D546" s="110"/>
    </row>
    <row r="547" customFormat="false" ht="12.75" hidden="false" customHeight="false" outlineLevel="0" collapsed="false">
      <c r="D547" s="110"/>
    </row>
    <row r="548" customFormat="false" ht="12.75" hidden="false" customHeight="false" outlineLevel="0" collapsed="false">
      <c r="D548" s="110"/>
    </row>
    <row r="549" customFormat="false" ht="12.75" hidden="false" customHeight="false" outlineLevel="0" collapsed="false">
      <c r="D549" s="110"/>
    </row>
    <row r="550" customFormat="false" ht="12.75" hidden="false" customHeight="false" outlineLevel="0" collapsed="false">
      <c r="D550" s="110"/>
    </row>
    <row r="551" customFormat="false" ht="12.75" hidden="false" customHeight="false" outlineLevel="0" collapsed="false">
      <c r="D551" s="110"/>
    </row>
    <row r="552" customFormat="false" ht="12.75" hidden="false" customHeight="false" outlineLevel="0" collapsed="false">
      <c r="D552" s="110"/>
    </row>
    <row r="553" customFormat="false" ht="12.75" hidden="false" customHeight="false" outlineLevel="0" collapsed="false">
      <c r="D553" s="110"/>
    </row>
    <row r="554" customFormat="false" ht="12.75" hidden="false" customHeight="false" outlineLevel="0" collapsed="false">
      <c r="D554" s="110"/>
    </row>
    <row r="555" customFormat="false" ht="12.75" hidden="false" customHeight="false" outlineLevel="0" collapsed="false">
      <c r="D555" s="110"/>
    </row>
    <row r="556" customFormat="false" ht="12.75" hidden="false" customHeight="false" outlineLevel="0" collapsed="false">
      <c r="D556" s="110"/>
    </row>
    <row r="557" customFormat="false" ht="12.75" hidden="false" customHeight="false" outlineLevel="0" collapsed="false">
      <c r="D557" s="110"/>
    </row>
    <row r="558" customFormat="false" ht="12.75" hidden="false" customHeight="false" outlineLevel="0" collapsed="false">
      <c r="D558" s="110"/>
    </row>
    <row r="559" customFormat="false" ht="12.75" hidden="false" customHeight="false" outlineLevel="0" collapsed="false">
      <c r="D559" s="110"/>
    </row>
    <row r="560" customFormat="false" ht="12.75" hidden="false" customHeight="false" outlineLevel="0" collapsed="false">
      <c r="D560" s="110"/>
    </row>
    <row r="561" customFormat="false" ht="12.75" hidden="false" customHeight="false" outlineLevel="0" collapsed="false">
      <c r="D561" s="110"/>
    </row>
    <row r="562" customFormat="false" ht="12.75" hidden="false" customHeight="false" outlineLevel="0" collapsed="false">
      <c r="D562" s="110"/>
    </row>
    <row r="563" customFormat="false" ht="12.75" hidden="false" customHeight="false" outlineLevel="0" collapsed="false">
      <c r="D563" s="110"/>
    </row>
    <row r="564" customFormat="false" ht="12.75" hidden="false" customHeight="false" outlineLevel="0" collapsed="false">
      <c r="D564" s="110"/>
    </row>
    <row r="565" customFormat="false" ht="12.75" hidden="false" customHeight="false" outlineLevel="0" collapsed="false">
      <c r="D565" s="110"/>
    </row>
    <row r="566" customFormat="false" ht="12.75" hidden="false" customHeight="false" outlineLevel="0" collapsed="false">
      <c r="D566" s="110"/>
    </row>
    <row r="567" customFormat="false" ht="12.75" hidden="false" customHeight="false" outlineLevel="0" collapsed="false">
      <c r="D567" s="110"/>
    </row>
    <row r="568" customFormat="false" ht="12.75" hidden="false" customHeight="false" outlineLevel="0" collapsed="false">
      <c r="D568" s="110"/>
    </row>
    <row r="569" customFormat="false" ht="12.75" hidden="false" customHeight="false" outlineLevel="0" collapsed="false">
      <c r="D569" s="110"/>
    </row>
    <row r="570" customFormat="false" ht="12.75" hidden="false" customHeight="false" outlineLevel="0" collapsed="false">
      <c r="D570" s="110"/>
    </row>
    <row r="571" customFormat="false" ht="12.75" hidden="false" customHeight="false" outlineLevel="0" collapsed="false">
      <c r="D571" s="110"/>
    </row>
    <row r="572" customFormat="false" ht="12.75" hidden="false" customHeight="false" outlineLevel="0" collapsed="false">
      <c r="D572" s="110"/>
    </row>
    <row r="573" customFormat="false" ht="12.75" hidden="false" customHeight="false" outlineLevel="0" collapsed="false">
      <c r="D573" s="110"/>
    </row>
    <row r="574" customFormat="false" ht="12.75" hidden="false" customHeight="false" outlineLevel="0" collapsed="false">
      <c r="D574" s="110"/>
    </row>
    <row r="575" customFormat="false" ht="12.75" hidden="false" customHeight="false" outlineLevel="0" collapsed="false">
      <c r="D575" s="110"/>
    </row>
    <row r="576" customFormat="false" ht="12.75" hidden="false" customHeight="false" outlineLevel="0" collapsed="false">
      <c r="D576" s="110"/>
    </row>
    <row r="577" customFormat="false" ht="12.75" hidden="false" customHeight="false" outlineLevel="0" collapsed="false">
      <c r="D577" s="110"/>
    </row>
    <row r="578" customFormat="false" ht="12.75" hidden="false" customHeight="false" outlineLevel="0" collapsed="false">
      <c r="D578" s="110"/>
    </row>
    <row r="579" customFormat="false" ht="12.75" hidden="false" customHeight="false" outlineLevel="0" collapsed="false">
      <c r="D579" s="110"/>
    </row>
    <row r="580" customFormat="false" ht="12.75" hidden="false" customHeight="false" outlineLevel="0" collapsed="false">
      <c r="D580" s="110"/>
    </row>
    <row r="581" customFormat="false" ht="12.75" hidden="false" customHeight="false" outlineLevel="0" collapsed="false">
      <c r="D581" s="110"/>
    </row>
    <row r="582" customFormat="false" ht="12.75" hidden="false" customHeight="false" outlineLevel="0" collapsed="false">
      <c r="D582" s="110"/>
    </row>
    <row r="583" customFormat="false" ht="12.75" hidden="false" customHeight="false" outlineLevel="0" collapsed="false">
      <c r="D583" s="110"/>
    </row>
    <row r="584" customFormat="false" ht="12.75" hidden="false" customHeight="false" outlineLevel="0" collapsed="false">
      <c r="D584" s="110"/>
    </row>
    <row r="585" customFormat="false" ht="12.75" hidden="false" customHeight="false" outlineLevel="0" collapsed="false">
      <c r="D585" s="110"/>
    </row>
    <row r="586" customFormat="false" ht="12.75" hidden="false" customHeight="false" outlineLevel="0" collapsed="false">
      <c r="D586" s="110"/>
    </row>
    <row r="587" customFormat="false" ht="12.75" hidden="false" customHeight="false" outlineLevel="0" collapsed="false">
      <c r="D587" s="110"/>
    </row>
    <row r="588" customFormat="false" ht="12.75" hidden="false" customHeight="false" outlineLevel="0" collapsed="false">
      <c r="D588" s="110"/>
    </row>
    <row r="589" customFormat="false" ht="12.75" hidden="false" customHeight="false" outlineLevel="0" collapsed="false">
      <c r="D589" s="110"/>
    </row>
    <row r="590" customFormat="false" ht="12.75" hidden="false" customHeight="false" outlineLevel="0" collapsed="false">
      <c r="D590" s="110"/>
    </row>
    <row r="591" customFormat="false" ht="12.75" hidden="false" customHeight="false" outlineLevel="0" collapsed="false">
      <c r="D591" s="110"/>
    </row>
    <row r="592" customFormat="false" ht="12.75" hidden="false" customHeight="false" outlineLevel="0" collapsed="false">
      <c r="D592" s="110"/>
    </row>
    <row r="593" customFormat="false" ht="12.75" hidden="false" customHeight="false" outlineLevel="0" collapsed="false">
      <c r="D593" s="110"/>
    </row>
    <row r="594" customFormat="false" ht="12.75" hidden="false" customHeight="false" outlineLevel="0" collapsed="false">
      <c r="D594" s="110"/>
    </row>
    <row r="595" customFormat="false" ht="12.75" hidden="false" customHeight="false" outlineLevel="0" collapsed="false">
      <c r="D595" s="110"/>
    </row>
    <row r="596" customFormat="false" ht="12.75" hidden="false" customHeight="false" outlineLevel="0" collapsed="false">
      <c r="D596" s="110"/>
    </row>
    <row r="597" customFormat="false" ht="12.75" hidden="false" customHeight="false" outlineLevel="0" collapsed="false">
      <c r="D597" s="110"/>
    </row>
    <row r="598" customFormat="false" ht="12.75" hidden="false" customHeight="false" outlineLevel="0" collapsed="false">
      <c r="D598" s="110"/>
    </row>
    <row r="599" customFormat="false" ht="12.75" hidden="false" customHeight="false" outlineLevel="0" collapsed="false">
      <c r="D599" s="110"/>
    </row>
    <row r="600" customFormat="false" ht="12.75" hidden="false" customHeight="false" outlineLevel="0" collapsed="false">
      <c r="D600" s="110"/>
    </row>
    <row r="601" customFormat="false" ht="12.75" hidden="false" customHeight="false" outlineLevel="0" collapsed="false">
      <c r="D601" s="110"/>
    </row>
    <row r="602" customFormat="false" ht="12.75" hidden="false" customHeight="false" outlineLevel="0" collapsed="false">
      <c r="D602" s="110"/>
    </row>
    <row r="603" customFormat="false" ht="12.75" hidden="false" customHeight="false" outlineLevel="0" collapsed="false">
      <c r="D603" s="110"/>
    </row>
    <row r="604" customFormat="false" ht="12.75" hidden="false" customHeight="false" outlineLevel="0" collapsed="false">
      <c r="D604" s="110"/>
    </row>
    <row r="605" customFormat="false" ht="12.75" hidden="false" customHeight="false" outlineLevel="0" collapsed="false">
      <c r="D605" s="110"/>
    </row>
    <row r="606" customFormat="false" ht="12.75" hidden="false" customHeight="false" outlineLevel="0" collapsed="false">
      <c r="D606" s="110"/>
    </row>
    <row r="607" customFormat="false" ht="12.75" hidden="false" customHeight="false" outlineLevel="0" collapsed="false">
      <c r="D607" s="110"/>
    </row>
    <row r="608" customFormat="false" ht="12.75" hidden="false" customHeight="false" outlineLevel="0" collapsed="false">
      <c r="D608" s="110"/>
    </row>
    <row r="609" customFormat="false" ht="12.75" hidden="false" customHeight="false" outlineLevel="0" collapsed="false">
      <c r="D609" s="110"/>
    </row>
    <row r="610" customFormat="false" ht="12.75" hidden="false" customHeight="false" outlineLevel="0" collapsed="false">
      <c r="D610" s="110"/>
    </row>
    <row r="611" customFormat="false" ht="12.75" hidden="false" customHeight="false" outlineLevel="0" collapsed="false">
      <c r="D611" s="110"/>
    </row>
    <row r="612" customFormat="false" ht="12.75" hidden="false" customHeight="false" outlineLevel="0" collapsed="false">
      <c r="D612" s="110"/>
    </row>
    <row r="613" customFormat="false" ht="12.75" hidden="false" customHeight="false" outlineLevel="0" collapsed="false">
      <c r="D613" s="110"/>
    </row>
    <row r="614" customFormat="false" ht="12.75" hidden="false" customHeight="false" outlineLevel="0" collapsed="false">
      <c r="D614" s="110"/>
    </row>
    <row r="615" customFormat="false" ht="12.75" hidden="false" customHeight="false" outlineLevel="0" collapsed="false">
      <c r="D615" s="110"/>
    </row>
    <row r="616" customFormat="false" ht="12.75" hidden="false" customHeight="false" outlineLevel="0" collapsed="false">
      <c r="D616" s="110"/>
    </row>
    <row r="617" customFormat="false" ht="12.75" hidden="false" customHeight="false" outlineLevel="0" collapsed="false">
      <c r="D617" s="110"/>
    </row>
    <row r="618" customFormat="false" ht="12.75" hidden="false" customHeight="false" outlineLevel="0" collapsed="false">
      <c r="D618" s="110"/>
    </row>
    <row r="619" customFormat="false" ht="12.75" hidden="false" customHeight="false" outlineLevel="0" collapsed="false">
      <c r="D619" s="110"/>
    </row>
    <row r="620" customFormat="false" ht="12.75" hidden="false" customHeight="false" outlineLevel="0" collapsed="false">
      <c r="D620" s="110"/>
    </row>
    <row r="621" customFormat="false" ht="12.75" hidden="false" customHeight="false" outlineLevel="0" collapsed="false">
      <c r="D621" s="110"/>
    </row>
    <row r="622" customFormat="false" ht="12.75" hidden="false" customHeight="false" outlineLevel="0" collapsed="false">
      <c r="D622" s="110"/>
    </row>
    <row r="623" customFormat="false" ht="12.75" hidden="false" customHeight="false" outlineLevel="0" collapsed="false">
      <c r="D623" s="110"/>
    </row>
    <row r="624" customFormat="false" ht="12.75" hidden="false" customHeight="false" outlineLevel="0" collapsed="false">
      <c r="D624" s="110"/>
    </row>
    <row r="625" customFormat="false" ht="12.75" hidden="false" customHeight="false" outlineLevel="0" collapsed="false">
      <c r="D625" s="110"/>
    </row>
    <row r="626" customFormat="false" ht="12.75" hidden="false" customHeight="false" outlineLevel="0" collapsed="false">
      <c r="D626" s="110"/>
    </row>
    <row r="627" customFormat="false" ht="12.75" hidden="false" customHeight="false" outlineLevel="0" collapsed="false">
      <c r="D627" s="110"/>
    </row>
    <row r="628" customFormat="false" ht="12.75" hidden="false" customHeight="false" outlineLevel="0" collapsed="false">
      <c r="D628" s="110"/>
    </row>
    <row r="629" customFormat="false" ht="12.75" hidden="false" customHeight="false" outlineLevel="0" collapsed="false">
      <c r="D629" s="110"/>
    </row>
    <row r="630" customFormat="false" ht="12.75" hidden="false" customHeight="false" outlineLevel="0" collapsed="false">
      <c r="D630" s="110"/>
    </row>
    <row r="631" customFormat="false" ht="12.75" hidden="false" customHeight="false" outlineLevel="0" collapsed="false">
      <c r="D631" s="110"/>
    </row>
    <row r="632" customFormat="false" ht="12.75" hidden="false" customHeight="false" outlineLevel="0" collapsed="false">
      <c r="D632" s="110"/>
    </row>
    <row r="633" customFormat="false" ht="12.75" hidden="false" customHeight="false" outlineLevel="0" collapsed="false">
      <c r="D633" s="110"/>
    </row>
    <row r="634" customFormat="false" ht="12.75" hidden="false" customHeight="false" outlineLevel="0" collapsed="false">
      <c r="D634" s="110"/>
    </row>
    <row r="635" customFormat="false" ht="12.75" hidden="false" customHeight="false" outlineLevel="0" collapsed="false">
      <c r="D635" s="110"/>
    </row>
    <row r="636" customFormat="false" ht="12.75" hidden="false" customHeight="false" outlineLevel="0" collapsed="false">
      <c r="D636" s="110"/>
    </row>
    <row r="637" customFormat="false" ht="12.75" hidden="false" customHeight="false" outlineLevel="0" collapsed="false">
      <c r="D637" s="110"/>
    </row>
    <row r="638" customFormat="false" ht="12.75" hidden="false" customHeight="false" outlineLevel="0" collapsed="false">
      <c r="D638" s="110"/>
    </row>
    <row r="639" customFormat="false" ht="12.75" hidden="false" customHeight="false" outlineLevel="0" collapsed="false">
      <c r="D639" s="110"/>
    </row>
    <row r="640" customFormat="false" ht="12.75" hidden="false" customHeight="false" outlineLevel="0" collapsed="false">
      <c r="D640" s="110"/>
    </row>
    <row r="641" customFormat="false" ht="12.75" hidden="false" customHeight="false" outlineLevel="0" collapsed="false">
      <c r="D641" s="110"/>
    </row>
    <row r="642" customFormat="false" ht="12.75" hidden="false" customHeight="false" outlineLevel="0" collapsed="false">
      <c r="D642" s="110"/>
    </row>
    <row r="643" customFormat="false" ht="12.75" hidden="false" customHeight="false" outlineLevel="0" collapsed="false">
      <c r="D643" s="110"/>
    </row>
    <row r="644" customFormat="false" ht="12.75" hidden="false" customHeight="false" outlineLevel="0" collapsed="false">
      <c r="D644" s="110"/>
    </row>
    <row r="645" customFormat="false" ht="12.75" hidden="false" customHeight="false" outlineLevel="0" collapsed="false">
      <c r="D645" s="110"/>
    </row>
    <row r="646" customFormat="false" ht="12.75" hidden="false" customHeight="false" outlineLevel="0" collapsed="false">
      <c r="D646" s="110"/>
    </row>
    <row r="647" customFormat="false" ht="12.75" hidden="false" customHeight="false" outlineLevel="0" collapsed="false">
      <c r="D647" s="110"/>
    </row>
    <row r="648" customFormat="false" ht="12.75" hidden="false" customHeight="false" outlineLevel="0" collapsed="false">
      <c r="D648" s="110"/>
    </row>
    <row r="649" customFormat="false" ht="12.75" hidden="false" customHeight="false" outlineLevel="0" collapsed="false">
      <c r="D649" s="110"/>
    </row>
    <row r="650" customFormat="false" ht="12.75" hidden="false" customHeight="false" outlineLevel="0" collapsed="false">
      <c r="D650" s="110"/>
    </row>
    <row r="651" customFormat="false" ht="12.75" hidden="false" customHeight="false" outlineLevel="0" collapsed="false">
      <c r="D651" s="110"/>
    </row>
    <row r="652" customFormat="false" ht="12.75" hidden="false" customHeight="false" outlineLevel="0" collapsed="false">
      <c r="D652" s="110"/>
    </row>
    <row r="653" customFormat="false" ht="12.75" hidden="false" customHeight="false" outlineLevel="0" collapsed="false">
      <c r="D653" s="110"/>
    </row>
    <row r="654" customFormat="false" ht="12.75" hidden="false" customHeight="false" outlineLevel="0" collapsed="false">
      <c r="D654" s="110"/>
    </row>
    <row r="655" customFormat="false" ht="12.75" hidden="false" customHeight="false" outlineLevel="0" collapsed="false">
      <c r="D655" s="110"/>
    </row>
    <row r="656" customFormat="false" ht="12.75" hidden="false" customHeight="false" outlineLevel="0" collapsed="false">
      <c r="D656" s="110"/>
    </row>
    <row r="657" customFormat="false" ht="12.75" hidden="false" customHeight="false" outlineLevel="0" collapsed="false">
      <c r="D657" s="110"/>
    </row>
    <row r="658" customFormat="false" ht="12.75" hidden="false" customHeight="false" outlineLevel="0" collapsed="false">
      <c r="D658" s="110"/>
    </row>
    <row r="659" customFormat="false" ht="12.75" hidden="false" customHeight="false" outlineLevel="0" collapsed="false">
      <c r="D659" s="110"/>
    </row>
    <row r="660" customFormat="false" ht="12.75" hidden="false" customHeight="false" outlineLevel="0" collapsed="false">
      <c r="D660" s="110"/>
    </row>
    <row r="661" customFormat="false" ht="12.75" hidden="false" customHeight="false" outlineLevel="0" collapsed="false">
      <c r="D661" s="110"/>
    </row>
    <row r="662" customFormat="false" ht="12.75" hidden="false" customHeight="false" outlineLevel="0" collapsed="false">
      <c r="D662" s="110"/>
    </row>
    <row r="663" customFormat="false" ht="12.75" hidden="false" customHeight="false" outlineLevel="0" collapsed="false">
      <c r="D663" s="110"/>
    </row>
    <row r="664" customFormat="false" ht="12.75" hidden="false" customHeight="false" outlineLevel="0" collapsed="false">
      <c r="D664" s="110"/>
    </row>
    <row r="665" customFormat="false" ht="12.75" hidden="false" customHeight="false" outlineLevel="0" collapsed="false">
      <c r="D665" s="110"/>
    </row>
    <row r="666" customFormat="false" ht="12.75" hidden="false" customHeight="false" outlineLevel="0" collapsed="false">
      <c r="D666" s="110"/>
    </row>
    <row r="667" customFormat="false" ht="12.75" hidden="false" customHeight="false" outlineLevel="0" collapsed="false">
      <c r="D667" s="110"/>
    </row>
    <row r="668" customFormat="false" ht="12.75" hidden="false" customHeight="false" outlineLevel="0" collapsed="false">
      <c r="D668" s="110"/>
    </row>
    <row r="669" customFormat="false" ht="12.75" hidden="false" customHeight="false" outlineLevel="0" collapsed="false">
      <c r="D669" s="110"/>
    </row>
    <row r="670" customFormat="false" ht="12.75" hidden="false" customHeight="false" outlineLevel="0" collapsed="false">
      <c r="D670" s="110"/>
    </row>
    <row r="671" customFormat="false" ht="12.75" hidden="false" customHeight="false" outlineLevel="0" collapsed="false">
      <c r="D671" s="110"/>
    </row>
    <row r="672" customFormat="false" ht="12.75" hidden="false" customHeight="false" outlineLevel="0" collapsed="false">
      <c r="D672" s="110"/>
    </row>
    <row r="673" customFormat="false" ht="12.75" hidden="false" customHeight="false" outlineLevel="0" collapsed="false">
      <c r="D673" s="110"/>
    </row>
    <row r="674" customFormat="false" ht="12.75" hidden="false" customHeight="false" outlineLevel="0" collapsed="false">
      <c r="D674" s="110"/>
    </row>
    <row r="675" customFormat="false" ht="12.75" hidden="false" customHeight="false" outlineLevel="0" collapsed="false">
      <c r="D675" s="110"/>
    </row>
    <row r="676" customFormat="false" ht="12.75" hidden="false" customHeight="false" outlineLevel="0" collapsed="false">
      <c r="D676" s="110"/>
    </row>
    <row r="677" customFormat="false" ht="12.75" hidden="false" customHeight="false" outlineLevel="0" collapsed="false">
      <c r="D677" s="110"/>
    </row>
    <row r="678" customFormat="false" ht="12.75" hidden="false" customHeight="false" outlineLevel="0" collapsed="false">
      <c r="D678" s="110"/>
    </row>
    <row r="679" customFormat="false" ht="12.75" hidden="false" customHeight="false" outlineLevel="0" collapsed="false">
      <c r="D679" s="110"/>
    </row>
    <row r="680" customFormat="false" ht="12.75" hidden="false" customHeight="false" outlineLevel="0" collapsed="false">
      <c r="D680" s="110"/>
    </row>
    <row r="681" customFormat="false" ht="12.75" hidden="false" customHeight="false" outlineLevel="0" collapsed="false">
      <c r="D681" s="110"/>
    </row>
    <row r="682" customFormat="false" ht="12.75" hidden="false" customHeight="false" outlineLevel="0" collapsed="false">
      <c r="D682" s="110"/>
    </row>
    <row r="683" customFormat="false" ht="12.75" hidden="false" customHeight="false" outlineLevel="0" collapsed="false">
      <c r="D683" s="110"/>
    </row>
    <row r="684" customFormat="false" ht="12.75" hidden="false" customHeight="false" outlineLevel="0" collapsed="false">
      <c r="D684" s="110"/>
    </row>
    <row r="685" customFormat="false" ht="12.75" hidden="false" customHeight="false" outlineLevel="0" collapsed="false">
      <c r="D685" s="110"/>
    </row>
    <row r="686" customFormat="false" ht="12.75" hidden="false" customHeight="false" outlineLevel="0" collapsed="false">
      <c r="D686" s="110"/>
    </row>
    <row r="687" customFormat="false" ht="12.75" hidden="false" customHeight="false" outlineLevel="0" collapsed="false">
      <c r="D687" s="110"/>
    </row>
    <row r="688" customFormat="false" ht="12.75" hidden="false" customHeight="false" outlineLevel="0" collapsed="false">
      <c r="D688" s="110"/>
    </row>
    <row r="689" customFormat="false" ht="12.75" hidden="false" customHeight="false" outlineLevel="0" collapsed="false">
      <c r="D689" s="110"/>
    </row>
    <row r="690" customFormat="false" ht="12.75" hidden="false" customHeight="false" outlineLevel="0" collapsed="false">
      <c r="D690" s="110"/>
    </row>
    <row r="691" customFormat="false" ht="12.75" hidden="false" customHeight="false" outlineLevel="0" collapsed="false">
      <c r="D691" s="110"/>
    </row>
    <row r="692" customFormat="false" ht="12.75" hidden="false" customHeight="false" outlineLevel="0" collapsed="false">
      <c r="D692" s="110"/>
    </row>
    <row r="693" customFormat="false" ht="12.75" hidden="false" customHeight="false" outlineLevel="0" collapsed="false">
      <c r="D693" s="110"/>
    </row>
    <row r="694" customFormat="false" ht="12.75" hidden="false" customHeight="false" outlineLevel="0" collapsed="false">
      <c r="D694" s="110"/>
    </row>
    <row r="695" customFormat="false" ht="12.75" hidden="false" customHeight="false" outlineLevel="0" collapsed="false">
      <c r="D695" s="110"/>
    </row>
    <row r="696" customFormat="false" ht="12.75" hidden="false" customHeight="false" outlineLevel="0" collapsed="false">
      <c r="D696" s="110"/>
    </row>
    <row r="697" customFormat="false" ht="12.75" hidden="false" customHeight="false" outlineLevel="0" collapsed="false">
      <c r="D697" s="110"/>
    </row>
    <row r="698" customFormat="false" ht="12.75" hidden="false" customHeight="false" outlineLevel="0" collapsed="false">
      <c r="D698" s="110"/>
    </row>
    <row r="699" customFormat="false" ht="12.75" hidden="false" customHeight="false" outlineLevel="0" collapsed="false">
      <c r="D699" s="110"/>
    </row>
    <row r="700" customFormat="false" ht="12.75" hidden="false" customHeight="false" outlineLevel="0" collapsed="false">
      <c r="D700" s="110"/>
    </row>
    <row r="701" customFormat="false" ht="12.75" hidden="false" customHeight="false" outlineLevel="0" collapsed="false">
      <c r="D701" s="110"/>
    </row>
    <row r="702" customFormat="false" ht="12.75" hidden="false" customHeight="false" outlineLevel="0" collapsed="false">
      <c r="D702" s="110"/>
    </row>
    <row r="703" customFormat="false" ht="12.75" hidden="false" customHeight="false" outlineLevel="0" collapsed="false">
      <c r="D703" s="110"/>
    </row>
    <row r="704" customFormat="false" ht="12.75" hidden="false" customHeight="false" outlineLevel="0" collapsed="false">
      <c r="D704" s="110"/>
    </row>
    <row r="705" customFormat="false" ht="12.75" hidden="false" customHeight="false" outlineLevel="0" collapsed="false">
      <c r="D705" s="110"/>
    </row>
    <row r="706" customFormat="false" ht="12.75" hidden="false" customHeight="false" outlineLevel="0" collapsed="false">
      <c r="D706" s="110"/>
    </row>
    <row r="707" customFormat="false" ht="12.75" hidden="false" customHeight="false" outlineLevel="0" collapsed="false">
      <c r="D707" s="110"/>
    </row>
    <row r="708" customFormat="false" ht="12.75" hidden="false" customHeight="false" outlineLevel="0" collapsed="false">
      <c r="D708" s="110"/>
    </row>
    <row r="709" customFormat="false" ht="12.75" hidden="false" customHeight="false" outlineLevel="0" collapsed="false">
      <c r="D709" s="110"/>
    </row>
    <row r="710" customFormat="false" ht="12.75" hidden="false" customHeight="false" outlineLevel="0" collapsed="false">
      <c r="D710" s="110"/>
    </row>
    <row r="711" customFormat="false" ht="12.75" hidden="false" customHeight="false" outlineLevel="0" collapsed="false">
      <c r="D711" s="110"/>
    </row>
    <row r="712" customFormat="false" ht="12.75" hidden="false" customHeight="false" outlineLevel="0" collapsed="false">
      <c r="D712" s="110"/>
    </row>
    <row r="713" customFormat="false" ht="12.75" hidden="false" customHeight="false" outlineLevel="0" collapsed="false">
      <c r="D713" s="110"/>
    </row>
    <row r="714" customFormat="false" ht="12.75" hidden="false" customHeight="false" outlineLevel="0" collapsed="false">
      <c r="D714" s="110"/>
    </row>
    <row r="715" customFormat="false" ht="12.75" hidden="false" customHeight="false" outlineLevel="0" collapsed="false">
      <c r="D715" s="110"/>
    </row>
    <row r="716" customFormat="false" ht="12.75" hidden="false" customHeight="false" outlineLevel="0" collapsed="false">
      <c r="D716" s="110"/>
    </row>
    <row r="717" customFormat="false" ht="12.75" hidden="false" customHeight="false" outlineLevel="0" collapsed="false">
      <c r="D717" s="110"/>
    </row>
    <row r="718" customFormat="false" ht="12.75" hidden="false" customHeight="false" outlineLevel="0" collapsed="false">
      <c r="D718" s="110"/>
    </row>
    <row r="719" customFormat="false" ht="12.75" hidden="false" customHeight="false" outlineLevel="0" collapsed="false">
      <c r="D719" s="110"/>
    </row>
    <row r="720" customFormat="false" ht="12.75" hidden="false" customHeight="false" outlineLevel="0" collapsed="false">
      <c r="D720" s="110"/>
    </row>
    <row r="721" customFormat="false" ht="12.75" hidden="false" customHeight="false" outlineLevel="0" collapsed="false">
      <c r="D721" s="110"/>
    </row>
    <row r="722" customFormat="false" ht="12.75" hidden="false" customHeight="false" outlineLevel="0" collapsed="false">
      <c r="D722" s="110"/>
    </row>
    <row r="723" customFormat="false" ht="12.75" hidden="false" customHeight="false" outlineLevel="0" collapsed="false">
      <c r="D723" s="110"/>
    </row>
    <row r="724" customFormat="false" ht="12.75" hidden="false" customHeight="false" outlineLevel="0" collapsed="false">
      <c r="D724" s="110"/>
    </row>
    <row r="725" customFormat="false" ht="12.75" hidden="false" customHeight="false" outlineLevel="0" collapsed="false">
      <c r="D725" s="110"/>
    </row>
    <row r="726" customFormat="false" ht="12.75" hidden="false" customHeight="false" outlineLevel="0" collapsed="false">
      <c r="D726" s="110"/>
    </row>
    <row r="727" customFormat="false" ht="12.75" hidden="false" customHeight="false" outlineLevel="0" collapsed="false">
      <c r="D727" s="110"/>
    </row>
    <row r="728" customFormat="false" ht="12.75" hidden="false" customHeight="false" outlineLevel="0" collapsed="false">
      <c r="D728" s="110"/>
    </row>
    <row r="729" customFormat="false" ht="12.75" hidden="false" customHeight="false" outlineLevel="0" collapsed="false">
      <c r="D729" s="110"/>
    </row>
    <row r="730" customFormat="false" ht="12.75" hidden="false" customHeight="false" outlineLevel="0" collapsed="false">
      <c r="D730" s="110"/>
    </row>
    <row r="731" customFormat="false" ht="12.75" hidden="false" customHeight="false" outlineLevel="0" collapsed="false">
      <c r="D731" s="110"/>
    </row>
    <row r="732" customFormat="false" ht="12.75" hidden="false" customHeight="false" outlineLevel="0" collapsed="false">
      <c r="D732" s="110"/>
    </row>
    <row r="733" customFormat="false" ht="12.75" hidden="false" customHeight="false" outlineLevel="0" collapsed="false">
      <c r="D733" s="110"/>
    </row>
    <row r="734" customFormat="false" ht="12.75" hidden="false" customHeight="false" outlineLevel="0" collapsed="false">
      <c r="D734" s="110"/>
    </row>
    <row r="735" customFormat="false" ht="12.75" hidden="false" customHeight="false" outlineLevel="0" collapsed="false">
      <c r="D735" s="110"/>
    </row>
    <row r="736" customFormat="false" ht="12.75" hidden="false" customHeight="false" outlineLevel="0" collapsed="false">
      <c r="D736" s="110"/>
    </row>
    <row r="737" customFormat="false" ht="12.75" hidden="false" customHeight="false" outlineLevel="0" collapsed="false">
      <c r="D737" s="110"/>
    </row>
    <row r="738" customFormat="false" ht="12.75" hidden="false" customHeight="false" outlineLevel="0" collapsed="false">
      <c r="D738" s="110"/>
    </row>
    <row r="739" customFormat="false" ht="12.75" hidden="false" customHeight="false" outlineLevel="0" collapsed="false">
      <c r="D739" s="110"/>
    </row>
    <row r="740" customFormat="false" ht="12.75" hidden="false" customHeight="false" outlineLevel="0" collapsed="false">
      <c r="D740" s="110"/>
    </row>
    <row r="741" customFormat="false" ht="12.75" hidden="false" customHeight="false" outlineLevel="0" collapsed="false">
      <c r="D741" s="110"/>
    </row>
    <row r="742" customFormat="false" ht="12.75" hidden="false" customHeight="false" outlineLevel="0" collapsed="false">
      <c r="D742" s="110"/>
    </row>
    <row r="743" customFormat="false" ht="12.75" hidden="false" customHeight="false" outlineLevel="0" collapsed="false">
      <c r="D743" s="110"/>
    </row>
    <row r="744" customFormat="false" ht="12.75" hidden="false" customHeight="false" outlineLevel="0" collapsed="false">
      <c r="D744" s="110"/>
    </row>
    <row r="745" customFormat="false" ht="12.75" hidden="false" customHeight="false" outlineLevel="0" collapsed="false">
      <c r="D745" s="110"/>
    </row>
    <row r="746" customFormat="false" ht="12.75" hidden="false" customHeight="false" outlineLevel="0" collapsed="false">
      <c r="D746" s="110"/>
    </row>
    <row r="747" customFormat="false" ht="12.75" hidden="false" customHeight="false" outlineLevel="0" collapsed="false">
      <c r="D747" s="110"/>
    </row>
    <row r="748" customFormat="false" ht="12.75" hidden="false" customHeight="false" outlineLevel="0" collapsed="false">
      <c r="D748" s="110"/>
    </row>
    <row r="749" customFormat="false" ht="12.75" hidden="false" customHeight="false" outlineLevel="0" collapsed="false">
      <c r="D749" s="110"/>
    </row>
    <row r="750" customFormat="false" ht="12.75" hidden="false" customHeight="false" outlineLevel="0" collapsed="false">
      <c r="D750" s="110"/>
    </row>
    <row r="751" customFormat="false" ht="12.75" hidden="false" customHeight="false" outlineLevel="0" collapsed="false">
      <c r="D751" s="110"/>
    </row>
    <row r="752" customFormat="false" ht="12.75" hidden="false" customHeight="false" outlineLevel="0" collapsed="false">
      <c r="D752" s="110"/>
    </row>
    <row r="753" customFormat="false" ht="12.75" hidden="false" customHeight="false" outlineLevel="0" collapsed="false">
      <c r="D753" s="110"/>
    </row>
    <row r="754" customFormat="false" ht="12.75" hidden="false" customHeight="false" outlineLevel="0" collapsed="false">
      <c r="D754" s="110"/>
    </row>
    <row r="755" customFormat="false" ht="12.75" hidden="false" customHeight="false" outlineLevel="0" collapsed="false">
      <c r="D755" s="110"/>
    </row>
    <row r="756" customFormat="false" ht="12.75" hidden="false" customHeight="false" outlineLevel="0" collapsed="false">
      <c r="D756" s="110"/>
    </row>
    <row r="757" customFormat="false" ht="12.75" hidden="false" customHeight="false" outlineLevel="0" collapsed="false">
      <c r="D757" s="110"/>
    </row>
    <row r="758" customFormat="false" ht="12.75" hidden="false" customHeight="false" outlineLevel="0" collapsed="false">
      <c r="D758" s="110"/>
    </row>
    <row r="759" customFormat="false" ht="12.75" hidden="false" customHeight="false" outlineLevel="0" collapsed="false">
      <c r="D759" s="110"/>
    </row>
    <row r="760" customFormat="false" ht="12.75" hidden="false" customHeight="false" outlineLevel="0" collapsed="false">
      <c r="D760" s="110"/>
    </row>
    <row r="761" customFormat="false" ht="12.75" hidden="false" customHeight="false" outlineLevel="0" collapsed="false">
      <c r="D761" s="110"/>
    </row>
    <row r="762" customFormat="false" ht="12.75" hidden="false" customHeight="false" outlineLevel="0" collapsed="false">
      <c r="D762" s="110"/>
    </row>
    <row r="763" customFormat="false" ht="12.75" hidden="false" customHeight="false" outlineLevel="0" collapsed="false">
      <c r="D763" s="110"/>
    </row>
    <row r="764" customFormat="false" ht="12.75" hidden="false" customHeight="false" outlineLevel="0" collapsed="false">
      <c r="D764" s="110"/>
    </row>
    <row r="765" customFormat="false" ht="12.75" hidden="false" customHeight="false" outlineLevel="0" collapsed="false">
      <c r="D765" s="110"/>
    </row>
    <row r="766" customFormat="false" ht="12.75" hidden="false" customHeight="false" outlineLevel="0" collapsed="false">
      <c r="D766" s="110"/>
    </row>
    <row r="767" customFormat="false" ht="12.75" hidden="false" customHeight="false" outlineLevel="0" collapsed="false">
      <c r="D767" s="110"/>
    </row>
    <row r="768" customFormat="false" ht="12.75" hidden="false" customHeight="false" outlineLevel="0" collapsed="false">
      <c r="D768" s="110"/>
    </row>
    <row r="769" customFormat="false" ht="12.75" hidden="false" customHeight="false" outlineLevel="0" collapsed="false">
      <c r="D769" s="110"/>
    </row>
    <row r="770" customFormat="false" ht="12.75" hidden="false" customHeight="false" outlineLevel="0" collapsed="false">
      <c r="D770" s="110"/>
    </row>
    <row r="771" customFormat="false" ht="12.75" hidden="false" customHeight="false" outlineLevel="0" collapsed="false">
      <c r="D771" s="110"/>
    </row>
    <row r="772" customFormat="false" ht="12.75" hidden="false" customHeight="false" outlineLevel="0" collapsed="false">
      <c r="D772" s="110"/>
    </row>
    <row r="773" customFormat="false" ht="12.75" hidden="false" customHeight="false" outlineLevel="0" collapsed="false">
      <c r="D773" s="110"/>
    </row>
    <row r="774" customFormat="false" ht="12.75" hidden="false" customHeight="false" outlineLevel="0" collapsed="false">
      <c r="D774" s="110"/>
    </row>
    <row r="775" customFormat="false" ht="12.75" hidden="false" customHeight="false" outlineLevel="0" collapsed="false">
      <c r="D775" s="110"/>
    </row>
    <row r="776" customFormat="false" ht="12.75" hidden="false" customHeight="false" outlineLevel="0" collapsed="false">
      <c r="D776" s="110"/>
    </row>
    <row r="777" customFormat="false" ht="12.75" hidden="false" customHeight="false" outlineLevel="0" collapsed="false">
      <c r="D777" s="110"/>
    </row>
    <row r="778" customFormat="false" ht="12.75" hidden="false" customHeight="false" outlineLevel="0" collapsed="false">
      <c r="D778" s="110"/>
    </row>
    <row r="779" customFormat="false" ht="12.75" hidden="false" customHeight="false" outlineLevel="0" collapsed="false">
      <c r="D779" s="110"/>
    </row>
    <row r="780" customFormat="false" ht="12.75" hidden="false" customHeight="false" outlineLevel="0" collapsed="false">
      <c r="D780" s="110"/>
    </row>
    <row r="781" customFormat="false" ht="12.75" hidden="false" customHeight="false" outlineLevel="0" collapsed="false">
      <c r="D781" s="110"/>
    </row>
    <row r="782" customFormat="false" ht="12.75" hidden="false" customHeight="false" outlineLevel="0" collapsed="false">
      <c r="D782" s="110"/>
    </row>
    <row r="783" customFormat="false" ht="12.75" hidden="false" customHeight="false" outlineLevel="0" collapsed="false">
      <c r="D783" s="110"/>
    </row>
    <row r="784" customFormat="false" ht="12.75" hidden="false" customHeight="false" outlineLevel="0" collapsed="false">
      <c r="D784" s="110"/>
    </row>
    <row r="785" customFormat="false" ht="12.75" hidden="false" customHeight="false" outlineLevel="0" collapsed="false">
      <c r="D785" s="110"/>
    </row>
    <row r="786" customFormat="false" ht="12.75" hidden="false" customHeight="false" outlineLevel="0" collapsed="false">
      <c r="D786" s="110"/>
    </row>
    <row r="787" customFormat="false" ht="12.75" hidden="false" customHeight="false" outlineLevel="0" collapsed="false">
      <c r="D787" s="110"/>
    </row>
    <row r="788" customFormat="false" ht="12.75" hidden="false" customHeight="false" outlineLevel="0" collapsed="false">
      <c r="D788" s="110"/>
    </row>
    <row r="789" customFormat="false" ht="12.75" hidden="false" customHeight="false" outlineLevel="0" collapsed="false">
      <c r="D789" s="110"/>
    </row>
    <row r="790" customFormat="false" ht="12.75" hidden="false" customHeight="false" outlineLevel="0" collapsed="false">
      <c r="D790" s="110"/>
    </row>
    <row r="791" customFormat="false" ht="12.75" hidden="false" customHeight="false" outlineLevel="0" collapsed="false">
      <c r="D791" s="110"/>
    </row>
    <row r="792" customFormat="false" ht="12.75" hidden="false" customHeight="false" outlineLevel="0" collapsed="false">
      <c r="D792" s="110"/>
    </row>
    <row r="793" customFormat="false" ht="12.75" hidden="false" customHeight="false" outlineLevel="0" collapsed="false">
      <c r="D793" s="110"/>
    </row>
    <row r="794" customFormat="false" ht="12.75" hidden="false" customHeight="false" outlineLevel="0" collapsed="false">
      <c r="D794" s="110"/>
    </row>
    <row r="795" customFormat="false" ht="12.75" hidden="false" customHeight="false" outlineLevel="0" collapsed="false">
      <c r="D795" s="110"/>
    </row>
    <row r="796" customFormat="false" ht="12.75" hidden="false" customHeight="false" outlineLevel="0" collapsed="false">
      <c r="D796" s="110"/>
    </row>
    <row r="797" customFormat="false" ht="12.75" hidden="false" customHeight="false" outlineLevel="0" collapsed="false">
      <c r="D797" s="110"/>
    </row>
    <row r="798" customFormat="false" ht="12.75" hidden="false" customHeight="false" outlineLevel="0" collapsed="false">
      <c r="D798" s="110"/>
    </row>
    <row r="799" customFormat="false" ht="12.75" hidden="false" customHeight="false" outlineLevel="0" collapsed="false">
      <c r="D799" s="110"/>
    </row>
    <row r="800" customFormat="false" ht="12.75" hidden="false" customHeight="false" outlineLevel="0" collapsed="false">
      <c r="D800" s="110"/>
    </row>
    <row r="801" customFormat="false" ht="12.75" hidden="false" customHeight="false" outlineLevel="0" collapsed="false">
      <c r="D801" s="110"/>
    </row>
    <row r="802" customFormat="false" ht="12.75" hidden="false" customHeight="false" outlineLevel="0" collapsed="false">
      <c r="D802" s="110"/>
    </row>
    <row r="803" customFormat="false" ht="12.75" hidden="false" customHeight="false" outlineLevel="0" collapsed="false">
      <c r="D803" s="110"/>
    </row>
    <row r="804" customFormat="false" ht="12.75" hidden="false" customHeight="false" outlineLevel="0" collapsed="false">
      <c r="D804" s="110"/>
    </row>
    <row r="805" customFormat="false" ht="12.75" hidden="false" customHeight="false" outlineLevel="0" collapsed="false">
      <c r="D805" s="110"/>
    </row>
    <row r="806" customFormat="false" ht="12.75" hidden="false" customHeight="false" outlineLevel="0" collapsed="false">
      <c r="D806" s="110"/>
    </row>
    <row r="807" customFormat="false" ht="12.75" hidden="false" customHeight="false" outlineLevel="0" collapsed="false">
      <c r="D807" s="110"/>
    </row>
    <row r="808" customFormat="false" ht="12.75" hidden="false" customHeight="false" outlineLevel="0" collapsed="false">
      <c r="D808" s="110"/>
    </row>
    <row r="809" customFormat="false" ht="12.75" hidden="false" customHeight="false" outlineLevel="0" collapsed="false">
      <c r="D809" s="110"/>
    </row>
    <row r="810" customFormat="false" ht="12.75" hidden="false" customHeight="false" outlineLevel="0" collapsed="false">
      <c r="D810" s="110"/>
    </row>
    <row r="811" customFormat="false" ht="12.75" hidden="false" customHeight="false" outlineLevel="0" collapsed="false">
      <c r="D811" s="110"/>
    </row>
    <row r="812" customFormat="false" ht="12.75" hidden="false" customHeight="false" outlineLevel="0" collapsed="false">
      <c r="D812" s="110"/>
    </row>
    <row r="813" customFormat="false" ht="12.75" hidden="false" customHeight="false" outlineLevel="0" collapsed="false">
      <c r="D813" s="110"/>
    </row>
    <row r="814" customFormat="false" ht="12.75" hidden="false" customHeight="false" outlineLevel="0" collapsed="false">
      <c r="D814" s="110"/>
    </row>
    <row r="815" customFormat="false" ht="12.75" hidden="false" customHeight="false" outlineLevel="0" collapsed="false">
      <c r="D815" s="110"/>
    </row>
    <row r="816" customFormat="false" ht="12.75" hidden="false" customHeight="false" outlineLevel="0" collapsed="false">
      <c r="D816" s="110"/>
    </row>
    <row r="817" customFormat="false" ht="12.75" hidden="false" customHeight="false" outlineLevel="0" collapsed="false">
      <c r="D817" s="110"/>
    </row>
    <row r="818" customFormat="false" ht="12.75" hidden="false" customHeight="false" outlineLevel="0" collapsed="false">
      <c r="D818" s="110"/>
    </row>
    <row r="819" customFormat="false" ht="12.75" hidden="false" customHeight="false" outlineLevel="0" collapsed="false">
      <c r="D819" s="110"/>
    </row>
    <row r="820" customFormat="false" ht="12.75" hidden="false" customHeight="false" outlineLevel="0" collapsed="false">
      <c r="D820" s="110"/>
    </row>
    <row r="821" customFormat="false" ht="12.75" hidden="false" customHeight="false" outlineLevel="0" collapsed="false">
      <c r="D821" s="110"/>
    </row>
    <row r="822" customFormat="false" ht="12.75" hidden="false" customHeight="false" outlineLevel="0" collapsed="false">
      <c r="D822" s="110"/>
    </row>
    <row r="823" customFormat="false" ht="12.75" hidden="false" customHeight="false" outlineLevel="0" collapsed="false">
      <c r="D823" s="110"/>
    </row>
    <row r="824" customFormat="false" ht="12.75" hidden="false" customHeight="false" outlineLevel="0" collapsed="false">
      <c r="D824" s="110"/>
    </row>
    <row r="825" customFormat="false" ht="12.75" hidden="false" customHeight="false" outlineLevel="0" collapsed="false">
      <c r="D825" s="110"/>
    </row>
    <row r="826" customFormat="false" ht="12.75" hidden="false" customHeight="false" outlineLevel="0" collapsed="false">
      <c r="D826" s="110"/>
    </row>
    <row r="827" customFormat="false" ht="12.75" hidden="false" customHeight="false" outlineLevel="0" collapsed="false">
      <c r="D827" s="110"/>
    </row>
    <row r="828" customFormat="false" ht="12.75" hidden="false" customHeight="false" outlineLevel="0" collapsed="false">
      <c r="D828" s="110"/>
    </row>
    <row r="829" customFormat="false" ht="12.75" hidden="false" customHeight="false" outlineLevel="0" collapsed="false">
      <c r="D829" s="110"/>
    </row>
    <row r="830" customFormat="false" ht="12.75" hidden="false" customHeight="false" outlineLevel="0" collapsed="false">
      <c r="D830" s="110"/>
    </row>
    <row r="831" customFormat="false" ht="12.75" hidden="false" customHeight="false" outlineLevel="0" collapsed="false">
      <c r="D831" s="110"/>
    </row>
    <row r="832" customFormat="false" ht="12.75" hidden="false" customHeight="false" outlineLevel="0" collapsed="false">
      <c r="D832" s="110"/>
    </row>
    <row r="833" customFormat="false" ht="12.75" hidden="false" customHeight="false" outlineLevel="0" collapsed="false">
      <c r="D833" s="110"/>
    </row>
    <row r="834" customFormat="false" ht="12.75" hidden="false" customHeight="false" outlineLevel="0" collapsed="false">
      <c r="D834" s="110"/>
    </row>
    <row r="835" customFormat="false" ht="12.75" hidden="false" customHeight="false" outlineLevel="0" collapsed="false">
      <c r="D835" s="110"/>
    </row>
    <row r="836" customFormat="false" ht="12.75" hidden="false" customHeight="false" outlineLevel="0" collapsed="false">
      <c r="D836" s="110"/>
    </row>
    <row r="837" customFormat="false" ht="12.75" hidden="false" customHeight="false" outlineLevel="0" collapsed="false">
      <c r="D837" s="110"/>
    </row>
    <row r="838" customFormat="false" ht="12.75" hidden="false" customHeight="false" outlineLevel="0" collapsed="false">
      <c r="D838" s="110"/>
    </row>
    <row r="839" customFormat="false" ht="12.75" hidden="false" customHeight="false" outlineLevel="0" collapsed="false">
      <c r="D839" s="110"/>
    </row>
    <row r="840" customFormat="false" ht="12.75" hidden="false" customHeight="false" outlineLevel="0" collapsed="false">
      <c r="D840" s="110"/>
    </row>
    <row r="841" customFormat="false" ht="12.75" hidden="false" customHeight="false" outlineLevel="0" collapsed="false">
      <c r="D841" s="110"/>
    </row>
    <row r="842" customFormat="false" ht="12.75" hidden="false" customHeight="false" outlineLevel="0" collapsed="false">
      <c r="D842" s="110"/>
    </row>
    <row r="843" customFormat="false" ht="12.75" hidden="false" customHeight="false" outlineLevel="0" collapsed="false">
      <c r="D843" s="110"/>
    </row>
    <row r="844" customFormat="false" ht="12.75" hidden="false" customHeight="false" outlineLevel="0" collapsed="false">
      <c r="D844" s="110"/>
    </row>
    <row r="845" customFormat="false" ht="12.75" hidden="false" customHeight="false" outlineLevel="0" collapsed="false">
      <c r="D845" s="110"/>
    </row>
    <row r="846" customFormat="false" ht="12.75" hidden="false" customHeight="false" outlineLevel="0" collapsed="false">
      <c r="D846" s="110"/>
    </row>
    <row r="847" customFormat="false" ht="12.75" hidden="false" customHeight="false" outlineLevel="0" collapsed="false">
      <c r="D847" s="110"/>
    </row>
    <row r="848" customFormat="false" ht="12.75" hidden="false" customHeight="false" outlineLevel="0" collapsed="false">
      <c r="D848" s="110"/>
    </row>
    <row r="849" customFormat="false" ht="12.75" hidden="false" customHeight="false" outlineLevel="0" collapsed="false">
      <c r="D849" s="110"/>
    </row>
    <row r="850" customFormat="false" ht="12.75" hidden="false" customHeight="false" outlineLevel="0" collapsed="false">
      <c r="D850" s="110"/>
    </row>
    <row r="851" customFormat="false" ht="12.75" hidden="false" customHeight="false" outlineLevel="0" collapsed="false">
      <c r="D851" s="110"/>
    </row>
    <row r="852" customFormat="false" ht="12.75" hidden="false" customHeight="false" outlineLevel="0" collapsed="false">
      <c r="D852" s="110"/>
    </row>
    <row r="853" customFormat="false" ht="12.75" hidden="false" customHeight="false" outlineLevel="0" collapsed="false">
      <c r="D853" s="110"/>
    </row>
    <row r="854" customFormat="false" ht="12.75" hidden="false" customHeight="false" outlineLevel="0" collapsed="false">
      <c r="D854" s="110"/>
    </row>
    <row r="855" customFormat="false" ht="12.75" hidden="false" customHeight="false" outlineLevel="0" collapsed="false">
      <c r="D855" s="110"/>
    </row>
    <row r="856" customFormat="false" ht="12.75" hidden="false" customHeight="false" outlineLevel="0" collapsed="false">
      <c r="D856" s="110"/>
    </row>
    <row r="857" customFormat="false" ht="12.75" hidden="false" customHeight="false" outlineLevel="0" collapsed="false">
      <c r="D857" s="110"/>
    </row>
    <row r="858" customFormat="false" ht="12.75" hidden="false" customHeight="false" outlineLevel="0" collapsed="false">
      <c r="D858" s="110"/>
    </row>
    <row r="859" customFormat="false" ht="12.75" hidden="false" customHeight="false" outlineLevel="0" collapsed="false">
      <c r="D859" s="110"/>
    </row>
    <row r="860" customFormat="false" ht="12.75" hidden="false" customHeight="false" outlineLevel="0" collapsed="false">
      <c r="D860" s="110"/>
    </row>
    <row r="861" customFormat="false" ht="12.75" hidden="false" customHeight="false" outlineLevel="0" collapsed="false">
      <c r="D861" s="110"/>
    </row>
    <row r="862" customFormat="false" ht="12.75" hidden="false" customHeight="false" outlineLevel="0" collapsed="false">
      <c r="D862" s="110"/>
    </row>
    <row r="863" customFormat="false" ht="12.75" hidden="false" customHeight="false" outlineLevel="0" collapsed="false">
      <c r="D863" s="110"/>
    </row>
    <row r="864" customFormat="false" ht="12.75" hidden="false" customHeight="false" outlineLevel="0" collapsed="false">
      <c r="D864" s="110"/>
    </row>
    <row r="865" customFormat="false" ht="12.75" hidden="false" customHeight="false" outlineLevel="0" collapsed="false">
      <c r="D865" s="110"/>
    </row>
    <row r="866" customFormat="false" ht="12.75" hidden="false" customHeight="false" outlineLevel="0" collapsed="false">
      <c r="D866" s="110"/>
    </row>
    <row r="867" customFormat="false" ht="12.75" hidden="false" customHeight="false" outlineLevel="0" collapsed="false">
      <c r="D867" s="110"/>
    </row>
    <row r="868" customFormat="false" ht="12.75" hidden="false" customHeight="false" outlineLevel="0" collapsed="false">
      <c r="D868" s="110"/>
    </row>
    <row r="869" customFormat="false" ht="12.75" hidden="false" customHeight="false" outlineLevel="0" collapsed="false">
      <c r="D869" s="110"/>
    </row>
    <row r="870" customFormat="false" ht="12.75" hidden="false" customHeight="false" outlineLevel="0" collapsed="false">
      <c r="D870" s="110"/>
    </row>
    <row r="871" customFormat="false" ht="12.75" hidden="false" customHeight="false" outlineLevel="0" collapsed="false">
      <c r="D871" s="110"/>
    </row>
    <row r="872" customFormat="false" ht="12.75" hidden="false" customHeight="false" outlineLevel="0" collapsed="false">
      <c r="D872" s="110"/>
    </row>
    <row r="873" customFormat="false" ht="12.75" hidden="false" customHeight="false" outlineLevel="0" collapsed="false">
      <c r="D873" s="110"/>
    </row>
    <row r="874" customFormat="false" ht="12.75" hidden="false" customHeight="false" outlineLevel="0" collapsed="false">
      <c r="D874" s="110"/>
    </row>
    <row r="875" customFormat="false" ht="12.75" hidden="false" customHeight="false" outlineLevel="0" collapsed="false">
      <c r="D875" s="110"/>
    </row>
    <row r="876" customFormat="false" ht="12.75" hidden="false" customHeight="false" outlineLevel="0" collapsed="false">
      <c r="D876" s="110"/>
    </row>
    <row r="877" customFormat="false" ht="12.75" hidden="false" customHeight="false" outlineLevel="0" collapsed="false">
      <c r="D877" s="110"/>
    </row>
    <row r="878" customFormat="false" ht="12.75" hidden="false" customHeight="false" outlineLevel="0" collapsed="false">
      <c r="D878" s="110"/>
    </row>
    <row r="879" customFormat="false" ht="12.75" hidden="false" customHeight="false" outlineLevel="0" collapsed="false">
      <c r="D879" s="110"/>
    </row>
    <row r="880" customFormat="false" ht="12.75" hidden="false" customHeight="false" outlineLevel="0" collapsed="false">
      <c r="D880" s="110"/>
    </row>
    <row r="881" customFormat="false" ht="12.75" hidden="false" customHeight="false" outlineLevel="0" collapsed="false">
      <c r="D881" s="110"/>
    </row>
    <row r="882" customFormat="false" ht="12.75" hidden="false" customHeight="false" outlineLevel="0" collapsed="false">
      <c r="D882" s="110"/>
    </row>
    <row r="883" customFormat="false" ht="12.75" hidden="false" customHeight="false" outlineLevel="0" collapsed="false">
      <c r="D883" s="110"/>
    </row>
    <row r="884" customFormat="false" ht="12.75" hidden="false" customHeight="false" outlineLevel="0" collapsed="false">
      <c r="D884" s="110"/>
    </row>
    <row r="885" customFormat="false" ht="12.75" hidden="false" customHeight="false" outlineLevel="0" collapsed="false">
      <c r="D885" s="110"/>
    </row>
    <row r="886" customFormat="false" ht="12.75" hidden="false" customHeight="false" outlineLevel="0" collapsed="false">
      <c r="D886" s="110"/>
    </row>
    <row r="887" customFormat="false" ht="12.75" hidden="false" customHeight="false" outlineLevel="0" collapsed="false">
      <c r="D887" s="110"/>
    </row>
    <row r="888" customFormat="false" ht="12.75" hidden="false" customHeight="false" outlineLevel="0" collapsed="false">
      <c r="D888" s="110"/>
    </row>
    <row r="889" customFormat="false" ht="12.75" hidden="false" customHeight="false" outlineLevel="0" collapsed="false">
      <c r="D889" s="110"/>
    </row>
    <row r="890" customFormat="false" ht="12.75" hidden="false" customHeight="false" outlineLevel="0" collapsed="false">
      <c r="D890" s="110"/>
    </row>
    <row r="891" customFormat="false" ht="12.75" hidden="false" customHeight="false" outlineLevel="0" collapsed="false">
      <c r="D891" s="110"/>
    </row>
    <row r="892" customFormat="false" ht="12.75" hidden="false" customHeight="false" outlineLevel="0" collapsed="false">
      <c r="D892" s="110"/>
    </row>
    <row r="893" customFormat="false" ht="12.75" hidden="false" customHeight="false" outlineLevel="0" collapsed="false">
      <c r="D893" s="110"/>
    </row>
    <row r="894" customFormat="false" ht="12.75" hidden="false" customHeight="false" outlineLevel="0" collapsed="false">
      <c r="D894" s="110"/>
    </row>
    <row r="895" customFormat="false" ht="12.75" hidden="false" customHeight="false" outlineLevel="0" collapsed="false">
      <c r="D895" s="110"/>
    </row>
    <row r="896" customFormat="false" ht="12.75" hidden="false" customHeight="false" outlineLevel="0" collapsed="false">
      <c r="D896" s="110"/>
    </row>
    <row r="897" customFormat="false" ht="12.75" hidden="false" customHeight="false" outlineLevel="0" collapsed="false">
      <c r="D897" s="110"/>
    </row>
    <row r="898" customFormat="false" ht="12.75" hidden="false" customHeight="false" outlineLevel="0" collapsed="false">
      <c r="D898" s="110"/>
    </row>
    <row r="899" customFormat="false" ht="12.75" hidden="false" customHeight="false" outlineLevel="0" collapsed="false">
      <c r="D899" s="110"/>
    </row>
    <row r="900" customFormat="false" ht="12.75" hidden="false" customHeight="false" outlineLevel="0" collapsed="false">
      <c r="D900" s="110"/>
    </row>
    <row r="901" customFormat="false" ht="12.75" hidden="false" customHeight="false" outlineLevel="0" collapsed="false">
      <c r="D901" s="110"/>
    </row>
    <row r="902" customFormat="false" ht="12.75" hidden="false" customHeight="false" outlineLevel="0" collapsed="false">
      <c r="D902" s="110"/>
    </row>
    <row r="903" customFormat="false" ht="12.75" hidden="false" customHeight="false" outlineLevel="0" collapsed="false">
      <c r="D903" s="110"/>
    </row>
    <row r="904" customFormat="false" ht="12.75" hidden="false" customHeight="false" outlineLevel="0" collapsed="false">
      <c r="D904" s="110"/>
    </row>
    <row r="905" customFormat="false" ht="12.75" hidden="false" customHeight="false" outlineLevel="0" collapsed="false">
      <c r="D905" s="110"/>
    </row>
    <row r="906" customFormat="false" ht="12.75" hidden="false" customHeight="false" outlineLevel="0" collapsed="false">
      <c r="D906" s="110"/>
    </row>
    <row r="907" customFormat="false" ht="12.75" hidden="false" customHeight="false" outlineLevel="0" collapsed="false">
      <c r="D907" s="110"/>
    </row>
    <row r="908" customFormat="false" ht="12.75" hidden="false" customHeight="false" outlineLevel="0" collapsed="false">
      <c r="D908" s="110"/>
    </row>
    <row r="909" customFormat="false" ht="12.75" hidden="false" customHeight="false" outlineLevel="0" collapsed="false">
      <c r="D909" s="110"/>
    </row>
    <row r="910" customFormat="false" ht="12.75" hidden="false" customHeight="false" outlineLevel="0" collapsed="false">
      <c r="D910" s="110"/>
    </row>
    <row r="911" customFormat="false" ht="12.75" hidden="false" customHeight="false" outlineLevel="0" collapsed="false">
      <c r="D911" s="110"/>
    </row>
    <row r="912" customFormat="false" ht="12.75" hidden="false" customHeight="false" outlineLevel="0" collapsed="false">
      <c r="D912" s="110"/>
    </row>
    <row r="913" customFormat="false" ht="12.75" hidden="false" customHeight="false" outlineLevel="0" collapsed="false">
      <c r="D913" s="110"/>
    </row>
    <row r="914" customFormat="false" ht="12.75" hidden="false" customHeight="false" outlineLevel="0" collapsed="false">
      <c r="D914" s="110"/>
    </row>
    <row r="915" customFormat="false" ht="12.75" hidden="false" customHeight="false" outlineLevel="0" collapsed="false">
      <c r="D915" s="110"/>
    </row>
    <row r="916" customFormat="false" ht="12.75" hidden="false" customHeight="false" outlineLevel="0" collapsed="false">
      <c r="D916" s="110"/>
    </row>
    <row r="917" customFormat="false" ht="12.75" hidden="false" customHeight="false" outlineLevel="0" collapsed="false">
      <c r="D917" s="110"/>
    </row>
    <row r="918" customFormat="false" ht="12.75" hidden="false" customHeight="false" outlineLevel="0" collapsed="false">
      <c r="D918" s="110"/>
    </row>
    <row r="919" customFormat="false" ht="12.75" hidden="false" customHeight="false" outlineLevel="0" collapsed="false">
      <c r="D919" s="110"/>
    </row>
    <row r="920" customFormat="false" ht="12.75" hidden="false" customHeight="false" outlineLevel="0" collapsed="false">
      <c r="D920" s="110"/>
    </row>
    <row r="921" customFormat="false" ht="12.75" hidden="false" customHeight="false" outlineLevel="0" collapsed="false">
      <c r="D921" s="110"/>
    </row>
    <row r="922" customFormat="false" ht="12.75" hidden="false" customHeight="false" outlineLevel="0" collapsed="false">
      <c r="D922" s="110"/>
    </row>
    <row r="923" customFormat="false" ht="12.75" hidden="false" customHeight="false" outlineLevel="0" collapsed="false">
      <c r="D923" s="110"/>
    </row>
    <row r="924" customFormat="false" ht="12.75" hidden="false" customHeight="false" outlineLevel="0" collapsed="false">
      <c r="D924" s="110"/>
    </row>
    <row r="925" customFormat="false" ht="12.75" hidden="false" customHeight="false" outlineLevel="0" collapsed="false">
      <c r="D925" s="110"/>
    </row>
    <row r="926" customFormat="false" ht="12.75" hidden="false" customHeight="false" outlineLevel="0" collapsed="false">
      <c r="D926" s="110"/>
    </row>
    <row r="927" customFormat="false" ht="12.75" hidden="false" customHeight="false" outlineLevel="0" collapsed="false">
      <c r="D927" s="110"/>
    </row>
    <row r="928" customFormat="false" ht="12.75" hidden="false" customHeight="false" outlineLevel="0" collapsed="false">
      <c r="D928" s="110"/>
    </row>
    <row r="929" customFormat="false" ht="12.75" hidden="false" customHeight="false" outlineLevel="0" collapsed="false">
      <c r="D929" s="110"/>
    </row>
    <row r="930" customFormat="false" ht="12.75" hidden="false" customHeight="false" outlineLevel="0" collapsed="false">
      <c r="D930" s="110"/>
    </row>
    <row r="931" customFormat="false" ht="12.75" hidden="false" customHeight="false" outlineLevel="0" collapsed="false">
      <c r="D931" s="110"/>
    </row>
    <row r="932" customFormat="false" ht="12.75" hidden="false" customHeight="false" outlineLevel="0" collapsed="false">
      <c r="D932" s="110"/>
    </row>
    <row r="933" customFormat="false" ht="12.75" hidden="false" customHeight="false" outlineLevel="0" collapsed="false">
      <c r="D933" s="110"/>
    </row>
    <row r="934" customFormat="false" ht="12.75" hidden="false" customHeight="false" outlineLevel="0" collapsed="false">
      <c r="D934" s="110"/>
    </row>
    <row r="935" customFormat="false" ht="12.75" hidden="false" customHeight="false" outlineLevel="0" collapsed="false">
      <c r="D935" s="110"/>
    </row>
    <row r="936" customFormat="false" ht="12.75" hidden="false" customHeight="false" outlineLevel="0" collapsed="false">
      <c r="D936" s="110"/>
    </row>
    <row r="937" customFormat="false" ht="12.75" hidden="false" customHeight="false" outlineLevel="0" collapsed="false">
      <c r="D937" s="110"/>
    </row>
    <row r="938" customFormat="false" ht="12.75" hidden="false" customHeight="false" outlineLevel="0" collapsed="false">
      <c r="D938" s="110"/>
    </row>
    <row r="939" customFormat="false" ht="12.75" hidden="false" customHeight="false" outlineLevel="0" collapsed="false">
      <c r="D939" s="110"/>
    </row>
    <row r="940" customFormat="false" ht="12.75" hidden="false" customHeight="false" outlineLevel="0" collapsed="false">
      <c r="D940" s="110"/>
    </row>
    <row r="941" customFormat="false" ht="12.75" hidden="false" customHeight="false" outlineLevel="0" collapsed="false">
      <c r="D941" s="110"/>
    </row>
    <row r="942" customFormat="false" ht="12.75" hidden="false" customHeight="false" outlineLevel="0" collapsed="false">
      <c r="D942" s="110"/>
    </row>
    <row r="943" customFormat="false" ht="12.75" hidden="false" customHeight="false" outlineLevel="0" collapsed="false">
      <c r="D943" s="110"/>
    </row>
    <row r="944" customFormat="false" ht="12.75" hidden="false" customHeight="false" outlineLevel="0" collapsed="false">
      <c r="D944" s="110"/>
    </row>
    <row r="945" customFormat="false" ht="12.75" hidden="false" customHeight="false" outlineLevel="0" collapsed="false">
      <c r="D945" s="110"/>
    </row>
    <row r="946" customFormat="false" ht="12.75" hidden="false" customHeight="false" outlineLevel="0" collapsed="false">
      <c r="D946" s="110"/>
    </row>
    <row r="947" customFormat="false" ht="12.75" hidden="false" customHeight="false" outlineLevel="0" collapsed="false">
      <c r="D947" s="110"/>
    </row>
    <row r="948" customFormat="false" ht="12.75" hidden="false" customHeight="false" outlineLevel="0" collapsed="false">
      <c r="D948" s="110"/>
    </row>
    <row r="949" customFormat="false" ht="12.75" hidden="false" customHeight="false" outlineLevel="0" collapsed="false">
      <c r="D949" s="110"/>
    </row>
    <row r="950" customFormat="false" ht="12.75" hidden="false" customHeight="false" outlineLevel="0" collapsed="false">
      <c r="D950" s="110"/>
    </row>
    <row r="951" customFormat="false" ht="12.75" hidden="false" customHeight="false" outlineLevel="0" collapsed="false">
      <c r="D951" s="110"/>
    </row>
    <row r="952" customFormat="false" ht="12.75" hidden="false" customHeight="false" outlineLevel="0" collapsed="false">
      <c r="D952" s="110"/>
    </row>
    <row r="953" customFormat="false" ht="12.75" hidden="false" customHeight="false" outlineLevel="0" collapsed="false">
      <c r="D953" s="110"/>
    </row>
    <row r="954" customFormat="false" ht="12.75" hidden="false" customHeight="false" outlineLevel="0" collapsed="false">
      <c r="D954" s="110"/>
    </row>
    <row r="955" customFormat="false" ht="12.75" hidden="false" customHeight="false" outlineLevel="0" collapsed="false">
      <c r="D955" s="110"/>
    </row>
    <row r="956" customFormat="false" ht="12.75" hidden="false" customHeight="false" outlineLevel="0" collapsed="false">
      <c r="D956" s="110"/>
    </row>
    <row r="957" customFormat="false" ht="12.75" hidden="false" customHeight="false" outlineLevel="0" collapsed="false">
      <c r="D957" s="110"/>
    </row>
    <row r="958" customFormat="false" ht="12.75" hidden="false" customHeight="false" outlineLevel="0" collapsed="false">
      <c r="D958" s="110"/>
    </row>
    <row r="959" customFormat="false" ht="12.75" hidden="false" customHeight="false" outlineLevel="0" collapsed="false">
      <c r="D959" s="110"/>
    </row>
    <row r="960" customFormat="false" ht="12.75" hidden="false" customHeight="false" outlineLevel="0" collapsed="false">
      <c r="D960" s="110"/>
    </row>
    <row r="961" customFormat="false" ht="12.75" hidden="false" customHeight="false" outlineLevel="0" collapsed="false">
      <c r="D961" s="110"/>
    </row>
    <row r="962" customFormat="false" ht="12.75" hidden="false" customHeight="false" outlineLevel="0" collapsed="false">
      <c r="D962" s="110"/>
    </row>
    <row r="963" customFormat="false" ht="12.75" hidden="false" customHeight="false" outlineLevel="0" collapsed="false">
      <c r="D963" s="110"/>
    </row>
    <row r="964" customFormat="false" ht="12.75" hidden="false" customHeight="false" outlineLevel="0" collapsed="false">
      <c r="D964" s="110"/>
    </row>
    <row r="965" customFormat="false" ht="12.75" hidden="false" customHeight="false" outlineLevel="0" collapsed="false">
      <c r="D965" s="110"/>
    </row>
    <row r="966" customFormat="false" ht="12.75" hidden="false" customHeight="false" outlineLevel="0" collapsed="false">
      <c r="D966" s="110"/>
    </row>
    <row r="967" customFormat="false" ht="12.75" hidden="false" customHeight="false" outlineLevel="0" collapsed="false">
      <c r="D967" s="110"/>
    </row>
    <row r="968" customFormat="false" ht="12.75" hidden="false" customHeight="false" outlineLevel="0" collapsed="false">
      <c r="D968" s="110"/>
    </row>
    <row r="969" customFormat="false" ht="12.75" hidden="false" customHeight="false" outlineLevel="0" collapsed="false">
      <c r="D969" s="110"/>
    </row>
    <row r="970" customFormat="false" ht="12.75" hidden="false" customHeight="false" outlineLevel="0" collapsed="false">
      <c r="D970" s="110"/>
    </row>
    <row r="971" customFormat="false" ht="12.75" hidden="false" customHeight="false" outlineLevel="0" collapsed="false">
      <c r="D971" s="110"/>
    </row>
    <row r="972" customFormat="false" ht="12.75" hidden="false" customHeight="false" outlineLevel="0" collapsed="false">
      <c r="D972" s="110"/>
    </row>
    <row r="973" customFormat="false" ht="12.75" hidden="false" customHeight="false" outlineLevel="0" collapsed="false">
      <c r="D973" s="110"/>
    </row>
    <row r="974" customFormat="false" ht="12.75" hidden="false" customHeight="false" outlineLevel="0" collapsed="false">
      <c r="D974" s="110"/>
    </row>
    <row r="975" customFormat="false" ht="12.75" hidden="false" customHeight="false" outlineLevel="0" collapsed="false">
      <c r="D975" s="110"/>
    </row>
    <row r="976" customFormat="false" ht="12.75" hidden="false" customHeight="false" outlineLevel="0" collapsed="false">
      <c r="D976" s="110"/>
    </row>
    <row r="977" customFormat="false" ht="12.75" hidden="false" customHeight="false" outlineLevel="0" collapsed="false">
      <c r="D977" s="110"/>
    </row>
    <row r="978" customFormat="false" ht="12.75" hidden="false" customHeight="false" outlineLevel="0" collapsed="false">
      <c r="D978" s="110"/>
    </row>
    <row r="979" customFormat="false" ht="12.75" hidden="false" customHeight="false" outlineLevel="0" collapsed="false">
      <c r="D979" s="110"/>
    </row>
    <row r="980" customFormat="false" ht="12.75" hidden="false" customHeight="false" outlineLevel="0" collapsed="false">
      <c r="D980" s="110"/>
    </row>
    <row r="981" customFormat="false" ht="12.75" hidden="false" customHeight="false" outlineLevel="0" collapsed="false">
      <c r="D981" s="110"/>
    </row>
    <row r="982" customFormat="false" ht="12.75" hidden="false" customHeight="false" outlineLevel="0" collapsed="false">
      <c r="D982" s="110"/>
    </row>
    <row r="983" customFormat="false" ht="12.75" hidden="false" customHeight="false" outlineLevel="0" collapsed="false">
      <c r="D983" s="110"/>
    </row>
    <row r="984" customFormat="false" ht="12.75" hidden="false" customHeight="false" outlineLevel="0" collapsed="false">
      <c r="D984" s="110"/>
    </row>
    <row r="985" customFormat="false" ht="12.75" hidden="false" customHeight="false" outlineLevel="0" collapsed="false">
      <c r="D985" s="110"/>
    </row>
    <row r="986" customFormat="false" ht="12.75" hidden="false" customHeight="false" outlineLevel="0" collapsed="false">
      <c r="D986" s="110"/>
    </row>
    <row r="987" customFormat="false" ht="12.75" hidden="false" customHeight="false" outlineLevel="0" collapsed="false">
      <c r="D987" s="110"/>
    </row>
    <row r="988" customFormat="false" ht="12.75" hidden="false" customHeight="false" outlineLevel="0" collapsed="false">
      <c r="D988" s="110"/>
    </row>
    <row r="989" customFormat="false" ht="12.75" hidden="false" customHeight="false" outlineLevel="0" collapsed="false">
      <c r="D989" s="110"/>
    </row>
    <row r="990" customFormat="false" ht="12.75" hidden="false" customHeight="false" outlineLevel="0" collapsed="false">
      <c r="D990" s="110"/>
    </row>
    <row r="991" customFormat="false" ht="12.75" hidden="false" customHeight="false" outlineLevel="0" collapsed="false">
      <c r="D991" s="110"/>
    </row>
    <row r="992" customFormat="false" ht="12.75" hidden="false" customHeight="false" outlineLevel="0" collapsed="false">
      <c r="D992" s="110"/>
    </row>
    <row r="993" customFormat="false" ht="12.75" hidden="false" customHeight="false" outlineLevel="0" collapsed="false">
      <c r="D993" s="110"/>
    </row>
    <row r="994" customFormat="false" ht="12.75" hidden="false" customHeight="false" outlineLevel="0" collapsed="false">
      <c r="D994" s="110"/>
    </row>
    <row r="995" customFormat="false" ht="12.75" hidden="false" customHeight="false" outlineLevel="0" collapsed="false">
      <c r="D995" s="110"/>
    </row>
    <row r="996" customFormat="false" ht="12.75" hidden="false" customHeight="false" outlineLevel="0" collapsed="false">
      <c r="D996" s="110"/>
    </row>
    <row r="997" customFormat="false" ht="12.75" hidden="false" customHeight="false" outlineLevel="0" collapsed="false">
      <c r="D997" s="110"/>
    </row>
    <row r="998" customFormat="false" ht="12.75" hidden="false" customHeight="false" outlineLevel="0" collapsed="false">
      <c r="D998" s="110"/>
    </row>
    <row r="999" customFormat="false" ht="12.75" hidden="false" customHeight="false" outlineLevel="0" collapsed="false">
      <c r="D999" s="110"/>
    </row>
    <row r="1000" customFormat="false" ht="12.75" hidden="false" customHeight="false" outlineLevel="0" collapsed="false">
      <c r="D1000" s="110"/>
    </row>
    <row r="1001" customFormat="false" ht="12.75" hidden="false" customHeight="false" outlineLevel="0" collapsed="false">
      <c r="D1001" s="110"/>
    </row>
    <row r="1002" customFormat="false" ht="12.75" hidden="false" customHeight="false" outlineLevel="0" collapsed="false">
      <c r="D1002" s="110"/>
    </row>
    <row r="1003" customFormat="false" ht="12.75" hidden="false" customHeight="false" outlineLevel="0" collapsed="false">
      <c r="D1003" s="110"/>
    </row>
    <row r="1004" customFormat="false" ht="12.75" hidden="false" customHeight="false" outlineLevel="0" collapsed="false">
      <c r="D1004" s="110"/>
    </row>
    <row r="1005" customFormat="false" ht="12.75" hidden="false" customHeight="false" outlineLevel="0" collapsed="false">
      <c r="D1005" s="110"/>
    </row>
    <row r="1006" customFormat="false" ht="12.75" hidden="false" customHeight="false" outlineLevel="0" collapsed="false">
      <c r="D1006" s="110"/>
    </row>
    <row r="1007" customFormat="false" ht="12.75" hidden="false" customHeight="false" outlineLevel="0" collapsed="false">
      <c r="D1007" s="110"/>
    </row>
    <row r="1008" customFormat="false" ht="12.75" hidden="false" customHeight="false" outlineLevel="0" collapsed="false">
      <c r="D1008" s="110"/>
    </row>
    <row r="1009" customFormat="false" ht="12.75" hidden="false" customHeight="false" outlineLevel="0" collapsed="false">
      <c r="D1009" s="110"/>
    </row>
    <row r="1010" customFormat="false" ht="12.75" hidden="false" customHeight="false" outlineLevel="0" collapsed="false">
      <c r="D1010" s="110"/>
    </row>
    <row r="1011" customFormat="false" ht="12.75" hidden="false" customHeight="false" outlineLevel="0" collapsed="false">
      <c r="D1011" s="110"/>
    </row>
    <row r="1012" customFormat="false" ht="12.75" hidden="false" customHeight="false" outlineLevel="0" collapsed="false">
      <c r="D1012" s="110"/>
    </row>
    <row r="1013" customFormat="false" ht="12.75" hidden="false" customHeight="false" outlineLevel="0" collapsed="false">
      <c r="D1013" s="110"/>
    </row>
    <row r="1014" customFormat="false" ht="12.75" hidden="false" customHeight="false" outlineLevel="0" collapsed="false">
      <c r="D1014" s="110"/>
    </row>
    <row r="1015" customFormat="false" ht="12.75" hidden="false" customHeight="false" outlineLevel="0" collapsed="false">
      <c r="D1015" s="110"/>
    </row>
    <row r="1016" customFormat="false" ht="12.75" hidden="false" customHeight="false" outlineLevel="0" collapsed="false">
      <c r="D1016" s="110"/>
    </row>
    <row r="1017" customFormat="false" ht="12.75" hidden="false" customHeight="false" outlineLevel="0" collapsed="false">
      <c r="D1017" s="110"/>
    </row>
    <row r="1018" customFormat="false" ht="12.75" hidden="false" customHeight="false" outlineLevel="0" collapsed="false">
      <c r="D1018" s="110"/>
    </row>
    <row r="1019" customFormat="false" ht="12.75" hidden="false" customHeight="false" outlineLevel="0" collapsed="false">
      <c r="D1019" s="110"/>
    </row>
    <row r="1020" customFormat="false" ht="12.75" hidden="false" customHeight="false" outlineLevel="0" collapsed="false">
      <c r="D1020" s="110"/>
    </row>
    <row r="1021" customFormat="false" ht="12.75" hidden="false" customHeight="false" outlineLevel="0" collapsed="false">
      <c r="D1021" s="110"/>
    </row>
    <row r="1022" customFormat="false" ht="12.75" hidden="false" customHeight="false" outlineLevel="0" collapsed="false">
      <c r="D1022" s="110"/>
    </row>
    <row r="1023" customFormat="false" ht="12.75" hidden="false" customHeight="false" outlineLevel="0" collapsed="false">
      <c r="D1023" s="110"/>
    </row>
    <row r="1024" customFormat="false" ht="12.75" hidden="false" customHeight="false" outlineLevel="0" collapsed="false">
      <c r="D1024" s="110"/>
    </row>
    <row r="1025" customFormat="false" ht="12.75" hidden="false" customHeight="false" outlineLevel="0" collapsed="false">
      <c r="D1025" s="110"/>
    </row>
    <row r="1026" customFormat="false" ht="12.75" hidden="false" customHeight="false" outlineLevel="0" collapsed="false">
      <c r="D1026" s="110"/>
    </row>
    <row r="1027" customFormat="false" ht="12.75" hidden="false" customHeight="false" outlineLevel="0" collapsed="false">
      <c r="D1027" s="110"/>
    </row>
    <row r="1028" customFormat="false" ht="12.75" hidden="false" customHeight="false" outlineLevel="0" collapsed="false">
      <c r="D1028" s="110"/>
    </row>
    <row r="1029" customFormat="false" ht="12.75" hidden="false" customHeight="false" outlineLevel="0" collapsed="false">
      <c r="D1029" s="110"/>
    </row>
    <row r="1030" customFormat="false" ht="12.75" hidden="false" customHeight="false" outlineLevel="0" collapsed="false">
      <c r="D1030" s="110"/>
    </row>
    <row r="1031" customFormat="false" ht="12.75" hidden="false" customHeight="false" outlineLevel="0" collapsed="false">
      <c r="D1031" s="110"/>
    </row>
    <row r="1032" customFormat="false" ht="12.75" hidden="false" customHeight="false" outlineLevel="0" collapsed="false">
      <c r="D1032" s="110"/>
    </row>
    <row r="1033" customFormat="false" ht="12.75" hidden="false" customHeight="false" outlineLevel="0" collapsed="false">
      <c r="D1033" s="110"/>
    </row>
    <row r="1034" customFormat="false" ht="12.75" hidden="false" customHeight="false" outlineLevel="0" collapsed="false">
      <c r="D1034" s="110"/>
    </row>
    <row r="1035" customFormat="false" ht="12.75" hidden="false" customHeight="false" outlineLevel="0" collapsed="false">
      <c r="D1035" s="110"/>
    </row>
    <row r="1036" customFormat="false" ht="12.75" hidden="false" customHeight="false" outlineLevel="0" collapsed="false">
      <c r="D1036" s="110"/>
    </row>
    <row r="1037" customFormat="false" ht="12.75" hidden="false" customHeight="false" outlineLevel="0" collapsed="false">
      <c r="D1037" s="110"/>
    </row>
    <row r="1038" customFormat="false" ht="12.75" hidden="false" customHeight="false" outlineLevel="0" collapsed="false">
      <c r="D1038" s="110"/>
    </row>
    <row r="1039" customFormat="false" ht="12.75" hidden="false" customHeight="false" outlineLevel="0" collapsed="false">
      <c r="D1039" s="110"/>
    </row>
    <row r="1040" customFormat="false" ht="12.75" hidden="false" customHeight="false" outlineLevel="0" collapsed="false">
      <c r="D1040" s="110"/>
    </row>
    <row r="1041" customFormat="false" ht="12.75" hidden="false" customHeight="false" outlineLevel="0" collapsed="false">
      <c r="D1041" s="110"/>
    </row>
  </sheetData>
  <sheetProtection algorithmName="SHA-512" hashValue="s4XOH7urjMgNAek2rLE7AV7xB1TY/nfPjXJ1EEE84gCAu4BoGxx8MywehlCySLt8bSFmsz3lsjMHKbfPrjD68g==" saltValue="RMx9sfocJ2zt5ISfj/0ffg==" spinCount="100000" sheet="true" objects="true" scenarios="tru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0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C59" activeCellId="0" sqref="C59"/>
    </sheetView>
  </sheetViews>
  <sheetFormatPr defaultColWidth="8.6875"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75" width="12.71"/>
    <col collapsed="false" customWidth="true" hidden="false" outlineLevel="0" max="3" min="3" style="175" width="63.29"/>
    <col collapsed="false" customWidth="true" hidden="false" outlineLevel="0" max="4" min="4" style="0" width="4.86"/>
    <col collapsed="false" customWidth="true" hidden="false" outlineLevel="0" max="5" min="5" style="0" width="10.71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4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6" t="s">
        <v>179</v>
      </c>
      <c r="B1" s="176"/>
      <c r="C1" s="176"/>
      <c r="D1" s="176"/>
      <c r="E1" s="176"/>
      <c r="F1" s="176"/>
      <c r="G1" s="176"/>
      <c r="AG1" s="0" t="s">
        <v>180</v>
      </c>
    </row>
    <row r="2" customFormat="false" ht="25.15" hidden="false" customHeight="true" outlineLevel="0" collapsed="false">
      <c r="A2" s="169" t="s">
        <v>176</v>
      </c>
      <c r="B2" s="170" t="s">
        <v>5</v>
      </c>
      <c r="C2" s="177" t="s">
        <v>6</v>
      </c>
      <c r="D2" s="177"/>
      <c r="E2" s="177"/>
      <c r="F2" s="177"/>
      <c r="G2" s="177"/>
      <c r="AG2" s="0" t="s">
        <v>181</v>
      </c>
    </row>
    <row r="3" customFormat="false" ht="25.15" hidden="false" customHeight="true" outlineLevel="0" collapsed="false">
      <c r="A3" s="169" t="s">
        <v>177</v>
      </c>
      <c r="B3" s="170" t="s">
        <v>45</v>
      </c>
      <c r="C3" s="177" t="s">
        <v>46</v>
      </c>
      <c r="D3" s="177"/>
      <c r="E3" s="177"/>
      <c r="F3" s="177"/>
      <c r="G3" s="177"/>
      <c r="AC3" s="175" t="s">
        <v>181</v>
      </c>
      <c r="AG3" s="0" t="s">
        <v>182</v>
      </c>
    </row>
    <row r="4" customFormat="false" ht="25.15" hidden="false" customHeight="true" outlineLevel="0" collapsed="false">
      <c r="A4" s="178" t="s">
        <v>178</v>
      </c>
      <c r="B4" s="179" t="s">
        <v>64</v>
      </c>
      <c r="C4" s="180" t="s">
        <v>65</v>
      </c>
      <c r="D4" s="180"/>
      <c r="E4" s="180"/>
      <c r="F4" s="180"/>
      <c r="G4" s="180"/>
      <c r="AG4" s="0" t="s">
        <v>183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81" t="s">
        <v>184</v>
      </c>
      <c r="B6" s="182" t="s">
        <v>185</v>
      </c>
      <c r="C6" s="182" t="s">
        <v>186</v>
      </c>
      <c r="D6" s="183" t="s">
        <v>187</v>
      </c>
      <c r="E6" s="181" t="s">
        <v>188</v>
      </c>
      <c r="F6" s="184" t="s">
        <v>189</v>
      </c>
      <c r="G6" s="181" t="s">
        <v>14</v>
      </c>
      <c r="H6" s="185" t="s">
        <v>190</v>
      </c>
      <c r="I6" s="185" t="s">
        <v>191</v>
      </c>
      <c r="J6" s="185" t="s">
        <v>192</v>
      </c>
      <c r="K6" s="185" t="s">
        <v>193</v>
      </c>
      <c r="L6" s="185" t="s">
        <v>194</v>
      </c>
      <c r="M6" s="185" t="s">
        <v>195</v>
      </c>
      <c r="N6" s="185" t="s">
        <v>196</v>
      </c>
      <c r="O6" s="185" t="s">
        <v>197</v>
      </c>
      <c r="P6" s="185" t="s">
        <v>198</v>
      </c>
      <c r="Q6" s="185" t="s">
        <v>199</v>
      </c>
      <c r="R6" s="185" t="s">
        <v>200</v>
      </c>
      <c r="S6" s="185" t="s">
        <v>201</v>
      </c>
      <c r="T6" s="185" t="s">
        <v>202</v>
      </c>
      <c r="U6" s="185" t="s">
        <v>203</v>
      </c>
      <c r="V6" s="185" t="s">
        <v>204</v>
      </c>
      <c r="W6" s="185" t="s">
        <v>205</v>
      </c>
      <c r="X6" s="185" t="s">
        <v>206</v>
      </c>
    </row>
    <row r="7" customFormat="false" ht="12.75" hidden="true" customHeight="false" outlineLevel="0" collapsed="false">
      <c r="A7" s="166"/>
      <c r="B7" s="172"/>
      <c r="C7" s="172"/>
      <c r="D7" s="174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</row>
    <row r="8" customFormat="false" ht="12.75" hidden="false" customHeight="false" outlineLevel="0" collapsed="false">
      <c r="A8" s="188" t="s">
        <v>207</v>
      </c>
      <c r="B8" s="189" t="s">
        <v>149</v>
      </c>
      <c r="C8" s="190" t="s">
        <v>150</v>
      </c>
      <c r="D8" s="191"/>
      <c r="E8" s="192"/>
      <c r="F8" s="193"/>
      <c r="G8" s="193" t="n">
        <f aca="false">SUMIF(AG9:AG21,"&lt;&gt;NOR",G9:G21)</f>
        <v>0</v>
      </c>
      <c r="H8" s="193"/>
      <c r="I8" s="193" t="n">
        <f aca="false">SUM(I9:I21)</f>
        <v>0</v>
      </c>
      <c r="J8" s="193"/>
      <c r="K8" s="193" t="n">
        <f aca="false">SUM(K9:K21)</f>
        <v>0</v>
      </c>
      <c r="L8" s="193"/>
      <c r="M8" s="193" t="n">
        <f aca="false">SUM(M9:M21)</f>
        <v>0</v>
      </c>
      <c r="N8" s="193"/>
      <c r="O8" s="193" t="n">
        <f aca="false">SUM(O9:O21)</f>
        <v>0</v>
      </c>
      <c r="P8" s="193"/>
      <c r="Q8" s="193" t="n">
        <f aca="false">SUM(Q9:Q21)</f>
        <v>0</v>
      </c>
      <c r="R8" s="193"/>
      <c r="S8" s="193"/>
      <c r="T8" s="194"/>
      <c r="U8" s="195"/>
      <c r="V8" s="195" t="n">
        <f aca="false">SUM(V9:V21)</f>
        <v>0</v>
      </c>
      <c r="W8" s="195"/>
      <c r="X8" s="195"/>
      <c r="AG8" s="0" t="s">
        <v>208</v>
      </c>
    </row>
    <row r="9" customFormat="false" ht="12.75" hidden="false" customHeight="false" outlineLevel="1" collapsed="false">
      <c r="A9" s="214" t="n">
        <v>1</v>
      </c>
      <c r="B9" s="215" t="s">
        <v>1810</v>
      </c>
      <c r="C9" s="216" t="s">
        <v>1961</v>
      </c>
      <c r="D9" s="217" t="s">
        <v>380</v>
      </c>
      <c r="E9" s="218" t="n">
        <v>156</v>
      </c>
      <c r="F9" s="219"/>
      <c r="G9" s="220" t="n">
        <f aca="false">ROUND(E9*F9,2)</f>
        <v>0</v>
      </c>
      <c r="H9" s="219"/>
      <c r="I9" s="220" t="n">
        <f aca="false">ROUND(E9*H9,2)</f>
        <v>0</v>
      </c>
      <c r="J9" s="219"/>
      <c r="K9" s="220" t="n">
        <f aca="false">ROUND(E9*J9,2)</f>
        <v>0</v>
      </c>
      <c r="L9" s="220" t="n">
        <v>21</v>
      </c>
      <c r="M9" s="220" t="n">
        <f aca="false">G9*(1+L9/100)</f>
        <v>0</v>
      </c>
      <c r="N9" s="220" t="n">
        <v>0</v>
      </c>
      <c r="O9" s="220" t="n">
        <f aca="false">ROUND(E9*N9,2)</f>
        <v>0</v>
      </c>
      <c r="P9" s="220" t="n">
        <v>0</v>
      </c>
      <c r="Q9" s="220" t="n">
        <f aca="false">ROUND(E9*P9,2)</f>
        <v>0</v>
      </c>
      <c r="R9" s="220"/>
      <c r="S9" s="220" t="s">
        <v>213</v>
      </c>
      <c r="T9" s="221" t="s">
        <v>418</v>
      </c>
      <c r="U9" s="204" t="n">
        <v>0</v>
      </c>
      <c r="V9" s="204" t="n">
        <f aca="false">ROUND(E9*U9,2)</f>
        <v>0</v>
      </c>
      <c r="W9" s="204"/>
      <c r="X9" s="204" t="s">
        <v>165</v>
      </c>
      <c r="Y9" s="205"/>
      <c r="Z9" s="205"/>
      <c r="AA9" s="205"/>
      <c r="AB9" s="205"/>
      <c r="AC9" s="205"/>
      <c r="AD9" s="205"/>
      <c r="AE9" s="205"/>
      <c r="AF9" s="205"/>
      <c r="AG9" s="205" t="s">
        <v>1268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customFormat="false" ht="12.75" hidden="false" customHeight="false" outlineLevel="1" collapsed="false">
      <c r="A10" s="214" t="n">
        <v>2</v>
      </c>
      <c r="B10" s="215" t="s">
        <v>1814</v>
      </c>
      <c r="C10" s="216" t="s">
        <v>1962</v>
      </c>
      <c r="D10" s="217" t="s">
        <v>380</v>
      </c>
      <c r="E10" s="218" t="n">
        <v>34</v>
      </c>
      <c r="F10" s="219"/>
      <c r="G10" s="220" t="n">
        <f aca="false">ROUND(E10*F10,2)</f>
        <v>0</v>
      </c>
      <c r="H10" s="219"/>
      <c r="I10" s="220" t="n">
        <f aca="false">ROUND(E10*H10,2)</f>
        <v>0</v>
      </c>
      <c r="J10" s="219"/>
      <c r="K10" s="220" t="n">
        <f aca="false">ROUND(E10*J10,2)</f>
        <v>0</v>
      </c>
      <c r="L10" s="220" t="n">
        <v>21</v>
      </c>
      <c r="M10" s="220" t="n">
        <f aca="false">G10*(1+L10/100)</f>
        <v>0</v>
      </c>
      <c r="N10" s="220" t="n">
        <v>0</v>
      </c>
      <c r="O10" s="220" t="n">
        <f aca="false">ROUND(E10*N10,2)</f>
        <v>0</v>
      </c>
      <c r="P10" s="220" t="n">
        <v>0</v>
      </c>
      <c r="Q10" s="220" t="n">
        <f aca="false">ROUND(E10*P10,2)</f>
        <v>0</v>
      </c>
      <c r="R10" s="220"/>
      <c r="S10" s="220" t="s">
        <v>213</v>
      </c>
      <c r="T10" s="221" t="s">
        <v>418</v>
      </c>
      <c r="U10" s="204" t="n">
        <v>0</v>
      </c>
      <c r="V10" s="204" t="n">
        <f aca="false">ROUND(E10*U10,2)</f>
        <v>0</v>
      </c>
      <c r="W10" s="204"/>
      <c r="X10" s="204" t="s">
        <v>165</v>
      </c>
      <c r="Y10" s="205"/>
      <c r="Z10" s="205"/>
      <c r="AA10" s="205"/>
      <c r="AB10" s="205"/>
      <c r="AC10" s="205"/>
      <c r="AD10" s="205"/>
      <c r="AE10" s="205"/>
      <c r="AF10" s="205"/>
      <c r="AG10" s="205" t="s">
        <v>1268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customFormat="false" ht="12.75" hidden="false" customHeight="false" outlineLevel="1" collapsed="false">
      <c r="A11" s="214" t="n">
        <v>3</v>
      </c>
      <c r="B11" s="215" t="s">
        <v>1904</v>
      </c>
      <c r="C11" s="216" t="s">
        <v>1963</v>
      </c>
      <c r="D11" s="217" t="s">
        <v>380</v>
      </c>
      <c r="E11" s="218" t="n">
        <v>86</v>
      </c>
      <c r="F11" s="219"/>
      <c r="G11" s="220" t="n">
        <f aca="false">ROUND(E11*F11,2)</f>
        <v>0</v>
      </c>
      <c r="H11" s="219"/>
      <c r="I11" s="220" t="n">
        <f aca="false">ROUND(E11*H11,2)</f>
        <v>0</v>
      </c>
      <c r="J11" s="219"/>
      <c r="K11" s="220" t="n">
        <f aca="false">ROUND(E11*J11,2)</f>
        <v>0</v>
      </c>
      <c r="L11" s="220" t="n">
        <v>21</v>
      </c>
      <c r="M11" s="220" t="n">
        <f aca="false">G11*(1+L11/100)</f>
        <v>0</v>
      </c>
      <c r="N11" s="220" t="n">
        <v>0</v>
      </c>
      <c r="O11" s="220" t="n">
        <f aca="false">ROUND(E11*N11,2)</f>
        <v>0</v>
      </c>
      <c r="P11" s="220" t="n">
        <v>0</v>
      </c>
      <c r="Q11" s="220" t="n">
        <f aca="false">ROUND(E11*P11,2)</f>
        <v>0</v>
      </c>
      <c r="R11" s="220"/>
      <c r="S11" s="220" t="s">
        <v>417</v>
      </c>
      <c r="T11" s="221" t="s">
        <v>418</v>
      </c>
      <c r="U11" s="204" t="n">
        <v>0</v>
      </c>
      <c r="V11" s="204" t="n">
        <f aca="false">ROUND(E11*U11,2)</f>
        <v>0</v>
      </c>
      <c r="W11" s="204"/>
      <c r="X11" s="204" t="s">
        <v>165</v>
      </c>
      <c r="Y11" s="205"/>
      <c r="Z11" s="205"/>
      <c r="AA11" s="205"/>
      <c r="AB11" s="205"/>
      <c r="AC11" s="205"/>
      <c r="AD11" s="205"/>
      <c r="AE11" s="205"/>
      <c r="AF11" s="205"/>
      <c r="AG11" s="205" t="s">
        <v>1268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customFormat="false" ht="12.75" hidden="false" customHeight="false" outlineLevel="1" collapsed="false">
      <c r="A12" s="214" t="n">
        <v>4</v>
      </c>
      <c r="B12" s="215" t="s">
        <v>1906</v>
      </c>
      <c r="C12" s="216" t="s">
        <v>1964</v>
      </c>
      <c r="D12" s="217" t="s">
        <v>380</v>
      </c>
      <c r="E12" s="218" t="n">
        <v>310</v>
      </c>
      <c r="F12" s="219"/>
      <c r="G12" s="220" t="n">
        <f aca="false">ROUND(E12*F12,2)</f>
        <v>0</v>
      </c>
      <c r="H12" s="219"/>
      <c r="I12" s="220" t="n">
        <f aca="false">ROUND(E12*H12,2)</f>
        <v>0</v>
      </c>
      <c r="J12" s="219"/>
      <c r="K12" s="220" t="n">
        <f aca="false">ROUND(E12*J12,2)</f>
        <v>0</v>
      </c>
      <c r="L12" s="220" t="n">
        <v>21</v>
      </c>
      <c r="M12" s="220" t="n">
        <f aca="false">G12*(1+L12/100)</f>
        <v>0</v>
      </c>
      <c r="N12" s="220" t="n">
        <v>0</v>
      </c>
      <c r="O12" s="220" t="n">
        <f aca="false">ROUND(E12*N12,2)</f>
        <v>0</v>
      </c>
      <c r="P12" s="220" t="n">
        <v>0</v>
      </c>
      <c r="Q12" s="220" t="n">
        <f aca="false">ROUND(E12*P12,2)</f>
        <v>0</v>
      </c>
      <c r="R12" s="220"/>
      <c r="S12" s="220" t="s">
        <v>417</v>
      </c>
      <c r="T12" s="221" t="s">
        <v>418</v>
      </c>
      <c r="U12" s="204" t="n">
        <v>0</v>
      </c>
      <c r="V12" s="204" t="n">
        <f aca="false">ROUND(E12*U12,2)</f>
        <v>0</v>
      </c>
      <c r="W12" s="204"/>
      <c r="X12" s="204" t="s">
        <v>165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1268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customFormat="false" ht="12.75" hidden="false" customHeight="false" outlineLevel="1" collapsed="false">
      <c r="A13" s="214" t="n">
        <v>5</v>
      </c>
      <c r="B13" s="215" t="s">
        <v>1821</v>
      </c>
      <c r="C13" s="216" t="s">
        <v>1965</v>
      </c>
      <c r="D13" s="217" t="s">
        <v>380</v>
      </c>
      <c r="E13" s="218" t="n">
        <v>1000</v>
      </c>
      <c r="F13" s="219"/>
      <c r="G13" s="220" t="n">
        <f aca="false">ROUND(E13*F13,2)</f>
        <v>0</v>
      </c>
      <c r="H13" s="219"/>
      <c r="I13" s="220" t="n">
        <f aca="false">ROUND(E13*H13,2)</f>
        <v>0</v>
      </c>
      <c r="J13" s="219"/>
      <c r="K13" s="220" t="n">
        <f aca="false">ROUND(E13*J13,2)</f>
        <v>0</v>
      </c>
      <c r="L13" s="220" t="n">
        <v>21</v>
      </c>
      <c r="M13" s="220" t="n">
        <f aca="false">G13*(1+L13/100)</f>
        <v>0</v>
      </c>
      <c r="N13" s="220" t="n">
        <v>0</v>
      </c>
      <c r="O13" s="220" t="n">
        <f aca="false">ROUND(E13*N13,2)</f>
        <v>0</v>
      </c>
      <c r="P13" s="220" t="n">
        <v>0</v>
      </c>
      <c r="Q13" s="220" t="n">
        <f aca="false">ROUND(E13*P13,2)</f>
        <v>0</v>
      </c>
      <c r="R13" s="220"/>
      <c r="S13" s="220" t="s">
        <v>417</v>
      </c>
      <c r="T13" s="221" t="s">
        <v>418</v>
      </c>
      <c r="U13" s="204" t="n">
        <v>0</v>
      </c>
      <c r="V13" s="204" t="n">
        <f aca="false">ROUND(E13*U13,2)</f>
        <v>0</v>
      </c>
      <c r="W13" s="204"/>
      <c r="X13" s="204" t="s">
        <v>165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1268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customFormat="false" ht="12.75" hidden="false" customHeight="false" outlineLevel="1" collapsed="false">
      <c r="A14" s="214" t="n">
        <v>6</v>
      </c>
      <c r="B14" s="215" t="s">
        <v>1909</v>
      </c>
      <c r="C14" s="216" t="s">
        <v>1966</v>
      </c>
      <c r="D14" s="217" t="s">
        <v>380</v>
      </c>
      <c r="E14" s="218" t="n">
        <v>200</v>
      </c>
      <c r="F14" s="219"/>
      <c r="G14" s="220" t="n">
        <f aca="false">ROUND(E14*F14,2)</f>
        <v>0</v>
      </c>
      <c r="H14" s="219"/>
      <c r="I14" s="220" t="n">
        <f aca="false">ROUND(E14*H14,2)</f>
        <v>0</v>
      </c>
      <c r="J14" s="219"/>
      <c r="K14" s="220" t="n">
        <f aca="false">ROUND(E14*J14,2)</f>
        <v>0</v>
      </c>
      <c r="L14" s="220" t="n">
        <v>21</v>
      </c>
      <c r="M14" s="220" t="n">
        <f aca="false">G14*(1+L14/100)</f>
        <v>0</v>
      </c>
      <c r="N14" s="220" t="n">
        <v>0</v>
      </c>
      <c r="O14" s="220" t="n">
        <f aca="false">ROUND(E14*N14,2)</f>
        <v>0</v>
      </c>
      <c r="P14" s="220" t="n">
        <v>0</v>
      </c>
      <c r="Q14" s="220" t="n">
        <f aca="false">ROUND(E14*P14,2)</f>
        <v>0</v>
      </c>
      <c r="R14" s="220"/>
      <c r="S14" s="220" t="s">
        <v>213</v>
      </c>
      <c r="T14" s="221" t="s">
        <v>418</v>
      </c>
      <c r="U14" s="204" t="n">
        <v>0</v>
      </c>
      <c r="V14" s="204" t="n">
        <f aca="false">ROUND(E14*U14,2)</f>
        <v>0</v>
      </c>
      <c r="W14" s="204"/>
      <c r="X14" s="204" t="s">
        <v>165</v>
      </c>
      <c r="Y14" s="205"/>
      <c r="Z14" s="205"/>
      <c r="AA14" s="205"/>
      <c r="AB14" s="205"/>
      <c r="AC14" s="205"/>
      <c r="AD14" s="205"/>
      <c r="AE14" s="205"/>
      <c r="AF14" s="205"/>
      <c r="AG14" s="205" t="s">
        <v>1268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customFormat="false" ht="12.75" hidden="false" customHeight="false" outlineLevel="1" collapsed="false">
      <c r="A15" s="214" t="n">
        <v>7</v>
      </c>
      <c r="B15" s="215" t="s">
        <v>1825</v>
      </c>
      <c r="C15" s="216" t="s">
        <v>1967</v>
      </c>
      <c r="D15" s="217" t="s">
        <v>380</v>
      </c>
      <c r="E15" s="218" t="n">
        <v>400</v>
      </c>
      <c r="F15" s="219"/>
      <c r="G15" s="220" t="n">
        <f aca="false">ROUND(E15*F15,2)</f>
        <v>0</v>
      </c>
      <c r="H15" s="219"/>
      <c r="I15" s="220" t="n">
        <f aca="false">ROUND(E15*H15,2)</f>
        <v>0</v>
      </c>
      <c r="J15" s="219"/>
      <c r="K15" s="220" t="n">
        <f aca="false">ROUND(E15*J15,2)</f>
        <v>0</v>
      </c>
      <c r="L15" s="220" t="n">
        <v>21</v>
      </c>
      <c r="M15" s="220" t="n">
        <f aca="false">G15*(1+L15/100)</f>
        <v>0</v>
      </c>
      <c r="N15" s="220" t="n">
        <v>0</v>
      </c>
      <c r="O15" s="220" t="n">
        <f aca="false">ROUND(E15*N15,2)</f>
        <v>0</v>
      </c>
      <c r="P15" s="220" t="n">
        <v>0</v>
      </c>
      <c r="Q15" s="220" t="n">
        <f aca="false">ROUND(E15*P15,2)</f>
        <v>0</v>
      </c>
      <c r="R15" s="220"/>
      <c r="S15" s="220" t="s">
        <v>417</v>
      </c>
      <c r="T15" s="221" t="s">
        <v>418</v>
      </c>
      <c r="U15" s="204" t="n">
        <v>0</v>
      </c>
      <c r="V15" s="204" t="n">
        <f aca="false">ROUND(E15*U15,2)</f>
        <v>0</v>
      </c>
      <c r="W15" s="204"/>
      <c r="X15" s="204" t="s">
        <v>165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1268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customFormat="false" ht="12.75" hidden="false" customHeight="false" outlineLevel="1" collapsed="false">
      <c r="A16" s="214" t="n">
        <v>8</v>
      </c>
      <c r="B16" s="215" t="s">
        <v>1827</v>
      </c>
      <c r="C16" s="216" t="s">
        <v>1968</v>
      </c>
      <c r="D16" s="217" t="s">
        <v>380</v>
      </c>
      <c r="E16" s="218" t="n">
        <v>140</v>
      </c>
      <c r="F16" s="219"/>
      <c r="G16" s="220" t="n">
        <f aca="false">ROUND(E16*F16,2)</f>
        <v>0</v>
      </c>
      <c r="H16" s="219"/>
      <c r="I16" s="220" t="n">
        <f aca="false">ROUND(E16*H16,2)</f>
        <v>0</v>
      </c>
      <c r="J16" s="219"/>
      <c r="K16" s="220" t="n">
        <f aca="false">ROUND(E16*J16,2)</f>
        <v>0</v>
      </c>
      <c r="L16" s="220" t="n">
        <v>21</v>
      </c>
      <c r="M16" s="220" t="n">
        <f aca="false">G16*(1+L16/100)</f>
        <v>0</v>
      </c>
      <c r="N16" s="220" t="n">
        <v>0</v>
      </c>
      <c r="O16" s="220" t="n">
        <f aca="false">ROUND(E16*N16,2)</f>
        <v>0</v>
      </c>
      <c r="P16" s="220" t="n">
        <v>0</v>
      </c>
      <c r="Q16" s="220" t="n">
        <f aca="false">ROUND(E16*P16,2)</f>
        <v>0</v>
      </c>
      <c r="R16" s="220"/>
      <c r="S16" s="220" t="s">
        <v>417</v>
      </c>
      <c r="T16" s="221" t="s">
        <v>418</v>
      </c>
      <c r="U16" s="204" t="n">
        <v>0</v>
      </c>
      <c r="V16" s="204" t="n">
        <f aca="false">ROUND(E16*U16,2)</f>
        <v>0</v>
      </c>
      <c r="W16" s="204"/>
      <c r="X16" s="204" t="s">
        <v>165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1268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customFormat="false" ht="12.75" hidden="false" customHeight="false" outlineLevel="1" collapsed="false">
      <c r="A17" s="214" t="n">
        <v>9</v>
      </c>
      <c r="B17" s="215" t="s">
        <v>1829</v>
      </c>
      <c r="C17" s="216" t="s">
        <v>1969</v>
      </c>
      <c r="D17" s="217" t="s">
        <v>380</v>
      </c>
      <c r="E17" s="218" t="n">
        <v>156</v>
      </c>
      <c r="F17" s="219"/>
      <c r="G17" s="220" t="n">
        <f aca="false">ROUND(E17*F17,2)</f>
        <v>0</v>
      </c>
      <c r="H17" s="219"/>
      <c r="I17" s="220" t="n">
        <f aca="false">ROUND(E17*H17,2)</f>
        <v>0</v>
      </c>
      <c r="J17" s="219"/>
      <c r="K17" s="220" t="n">
        <f aca="false">ROUND(E17*J17,2)</f>
        <v>0</v>
      </c>
      <c r="L17" s="220" t="n">
        <v>21</v>
      </c>
      <c r="M17" s="220" t="n">
        <f aca="false">G17*(1+L17/100)</f>
        <v>0</v>
      </c>
      <c r="N17" s="220" t="n">
        <v>0</v>
      </c>
      <c r="O17" s="220" t="n">
        <f aca="false">ROUND(E17*N17,2)</f>
        <v>0</v>
      </c>
      <c r="P17" s="220" t="n">
        <v>0</v>
      </c>
      <c r="Q17" s="220" t="n">
        <f aca="false">ROUND(E17*P17,2)</f>
        <v>0</v>
      </c>
      <c r="R17" s="220"/>
      <c r="S17" s="220" t="s">
        <v>417</v>
      </c>
      <c r="T17" s="221" t="s">
        <v>418</v>
      </c>
      <c r="U17" s="204" t="n">
        <v>0</v>
      </c>
      <c r="V17" s="204" t="n">
        <f aca="false">ROUND(E17*U17,2)</f>
        <v>0</v>
      </c>
      <c r="W17" s="204"/>
      <c r="X17" s="204" t="s">
        <v>165</v>
      </c>
      <c r="Y17" s="205"/>
      <c r="Z17" s="205"/>
      <c r="AA17" s="205"/>
      <c r="AB17" s="205"/>
      <c r="AC17" s="205"/>
      <c r="AD17" s="205"/>
      <c r="AE17" s="205"/>
      <c r="AF17" s="205"/>
      <c r="AG17" s="205" t="s">
        <v>1268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customFormat="false" ht="12.75" hidden="false" customHeight="false" outlineLevel="1" collapsed="false">
      <c r="A18" s="214" t="n">
        <v>10</v>
      </c>
      <c r="B18" s="215" t="s">
        <v>1943</v>
      </c>
      <c r="C18" s="216" t="s">
        <v>1938</v>
      </c>
      <c r="D18" s="217" t="s">
        <v>380</v>
      </c>
      <c r="E18" s="218" t="n">
        <v>300</v>
      </c>
      <c r="F18" s="219"/>
      <c r="G18" s="220" t="n">
        <f aca="false">ROUND(E18*F18,2)</f>
        <v>0</v>
      </c>
      <c r="H18" s="219"/>
      <c r="I18" s="220" t="n">
        <f aca="false">ROUND(E18*H18,2)</f>
        <v>0</v>
      </c>
      <c r="J18" s="219"/>
      <c r="K18" s="220" t="n">
        <f aca="false">ROUND(E18*J18,2)</f>
        <v>0</v>
      </c>
      <c r="L18" s="220" t="n">
        <v>21</v>
      </c>
      <c r="M18" s="220" t="n">
        <f aca="false">G18*(1+L18/100)</f>
        <v>0</v>
      </c>
      <c r="N18" s="220" t="n">
        <v>0</v>
      </c>
      <c r="O18" s="220" t="n">
        <f aca="false">ROUND(E18*N18,2)</f>
        <v>0</v>
      </c>
      <c r="P18" s="220" t="n">
        <v>0</v>
      </c>
      <c r="Q18" s="220" t="n">
        <f aca="false">ROUND(E18*P18,2)</f>
        <v>0</v>
      </c>
      <c r="R18" s="220"/>
      <c r="S18" s="220" t="s">
        <v>417</v>
      </c>
      <c r="T18" s="221" t="s">
        <v>418</v>
      </c>
      <c r="U18" s="204" t="n">
        <v>0</v>
      </c>
      <c r="V18" s="204" t="n">
        <f aca="false">ROUND(E18*U18,2)</f>
        <v>0</v>
      </c>
      <c r="W18" s="204"/>
      <c r="X18" s="204" t="s">
        <v>165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1268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customFormat="false" ht="12.75" hidden="false" customHeight="false" outlineLevel="1" collapsed="false">
      <c r="A19" s="214" t="n">
        <v>11</v>
      </c>
      <c r="B19" s="215" t="s">
        <v>1833</v>
      </c>
      <c r="C19" s="216" t="s">
        <v>1970</v>
      </c>
      <c r="D19" s="217" t="s">
        <v>380</v>
      </c>
      <c r="E19" s="218" t="n">
        <v>20</v>
      </c>
      <c r="F19" s="219"/>
      <c r="G19" s="220" t="n">
        <f aca="false">ROUND(E19*F19,2)</f>
        <v>0</v>
      </c>
      <c r="H19" s="219"/>
      <c r="I19" s="220" t="n">
        <f aca="false">ROUND(E19*H19,2)</f>
        <v>0</v>
      </c>
      <c r="J19" s="219"/>
      <c r="K19" s="220" t="n">
        <f aca="false">ROUND(E19*J19,2)</f>
        <v>0</v>
      </c>
      <c r="L19" s="220" t="n">
        <v>21</v>
      </c>
      <c r="M19" s="220" t="n">
        <f aca="false">G19*(1+L19/100)</f>
        <v>0</v>
      </c>
      <c r="N19" s="220" t="n">
        <v>0</v>
      </c>
      <c r="O19" s="220" t="n">
        <f aca="false">ROUND(E19*N19,2)</f>
        <v>0</v>
      </c>
      <c r="P19" s="220" t="n">
        <v>0</v>
      </c>
      <c r="Q19" s="220" t="n">
        <f aca="false">ROUND(E19*P19,2)</f>
        <v>0</v>
      </c>
      <c r="R19" s="220"/>
      <c r="S19" s="220" t="s">
        <v>417</v>
      </c>
      <c r="T19" s="221" t="s">
        <v>418</v>
      </c>
      <c r="U19" s="204" t="n">
        <v>0</v>
      </c>
      <c r="V19" s="204" t="n">
        <f aca="false">ROUND(E19*U19,2)</f>
        <v>0</v>
      </c>
      <c r="W19" s="204"/>
      <c r="X19" s="204" t="s">
        <v>165</v>
      </c>
      <c r="Y19" s="205"/>
      <c r="Z19" s="205"/>
      <c r="AA19" s="205"/>
      <c r="AB19" s="205"/>
      <c r="AC19" s="205"/>
      <c r="AD19" s="205"/>
      <c r="AE19" s="205"/>
      <c r="AF19" s="205"/>
      <c r="AG19" s="205" t="s">
        <v>1268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customFormat="false" ht="12.75" hidden="false" customHeight="false" outlineLevel="1" collapsed="false">
      <c r="A20" s="214" t="n">
        <v>12</v>
      </c>
      <c r="B20" s="215" t="s">
        <v>1835</v>
      </c>
      <c r="C20" s="216" t="s">
        <v>1971</v>
      </c>
      <c r="D20" s="217" t="s">
        <v>380</v>
      </c>
      <c r="E20" s="218" t="n">
        <v>130</v>
      </c>
      <c r="F20" s="219"/>
      <c r="G20" s="220" t="n">
        <f aca="false">ROUND(E20*F20,2)</f>
        <v>0</v>
      </c>
      <c r="H20" s="219"/>
      <c r="I20" s="220" t="n">
        <f aca="false">ROUND(E20*H20,2)</f>
        <v>0</v>
      </c>
      <c r="J20" s="219"/>
      <c r="K20" s="220" t="n">
        <f aca="false">ROUND(E20*J20,2)</f>
        <v>0</v>
      </c>
      <c r="L20" s="220" t="n">
        <v>21</v>
      </c>
      <c r="M20" s="220" t="n">
        <f aca="false">G20*(1+L20/100)</f>
        <v>0</v>
      </c>
      <c r="N20" s="220" t="n">
        <v>0</v>
      </c>
      <c r="O20" s="220" t="n">
        <f aca="false">ROUND(E20*N20,2)</f>
        <v>0</v>
      </c>
      <c r="P20" s="220" t="n">
        <v>0</v>
      </c>
      <c r="Q20" s="220" t="n">
        <f aca="false">ROUND(E20*P20,2)</f>
        <v>0</v>
      </c>
      <c r="R20" s="220"/>
      <c r="S20" s="220" t="s">
        <v>417</v>
      </c>
      <c r="T20" s="221" t="s">
        <v>418</v>
      </c>
      <c r="U20" s="204" t="n">
        <v>0</v>
      </c>
      <c r="V20" s="204" t="n">
        <f aca="false">ROUND(E20*U20,2)</f>
        <v>0</v>
      </c>
      <c r="W20" s="204"/>
      <c r="X20" s="204" t="s">
        <v>165</v>
      </c>
      <c r="Y20" s="205"/>
      <c r="Z20" s="205"/>
      <c r="AA20" s="205"/>
      <c r="AB20" s="205"/>
      <c r="AC20" s="205"/>
      <c r="AD20" s="205"/>
      <c r="AE20" s="205"/>
      <c r="AF20" s="205"/>
      <c r="AG20" s="205" t="s">
        <v>1268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customFormat="false" ht="12.75" hidden="false" customHeight="false" outlineLevel="1" collapsed="false">
      <c r="A21" s="214" t="n">
        <v>13</v>
      </c>
      <c r="B21" s="215" t="s">
        <v>1837</v>
      </c>
      <c r="C21" s="216" t="s">
        <v>1972</v>
      </c>
      <c r="D21" s="217" t="s">
        <v>380</v>
      </c>
      <c r="E21" s="218" t="n">
        <v>300</v>
      </c>
      <c r="F21" s="219"/>
      <c r="G21" s="220" t="n">
        <f aca="false">ROUND(E21*F21,2)</f>
        <v>0</v>
      </c>
      <c r="H21" s="219"/>
      <c r="I21" s="220" t="n">
        <f aca="false">ROUND(E21*H21,2)</f>
        <v>0</v>
      </c>
      <c r="J21" s="219"/>
      <c r="K21" s="220" t="n">
        <f aca="false">ROUND(E21*J21,2)</f>
        <v>0</v>
      </c>
      <c r="L21" s="220" t="n">
        <v>21</v>
      </c>
      <c r="M21" s="220" t="n">
        <f aca="false">G21*(1+L21/100)</f>
        <v>0</v>
      </c>
      <c r="N21" s="220" t="n">
        <v>0</v>
      </c>
      <c r="O21" s="220" t="n">
        <f aca="false">ROUND(E21*N21,2)</f>
        <v>0</v>
      </c>
      <c r="P21" s="220" t="n">
        <v>0</v>
      </c>
      <c r="Q21" s="220" t="n">
        <f aca="false">ROUND(E21*P21,2)</f>
        <v>0</v>
      </c>
      <c r="R21" s="220"/>
      <c r="S21" s="220" t="s">
        <v>417</v>
      </c>
      <c r="T21" s="221" t="s">
        <v>418</v>
      </c>
      <c r="U21" s="204" t="n">
        <v>0</v>
      </c>
      <c r="V21" s="204" t="n">
        <f aca="false">ROUND(E21*U21,2)</f>
        <v>0</v>
      </c>
      <c r="W21" s="204"/>
      <c r="X21" s="204" t="s">
        <v>165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1268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customFormat="false" ht="12.75" hidden="false" customHeight="false" outlineLevel="0" collapsed="false">
      <c r="A22" s="188" t="s">
        <v>207</v>
      </c>
      <c r="B22" s="189" t="s">
        <v>151</v>
      </c>
      <c r="C22" s="190" t="s">
        <v>152</v>
      </c>
      <c r="D22" s="191"/>
      <c r="E22" s="192"/>
      <c r="F22" s="193"/>
      <c r="G22" s="193" t="n">
        <f aca="false">SUMIF(AG23:AG37,"&lt;&gt;NOR",G23:G37)</f>
        <v>0</v>
      </c>
      <c r="H22" s="193"/>
      <c r="I22" s="193" t="n">
        <f aca="false">SUM(I23:I37)</f>
        <v>0</v>
      </c>
      <c r="J22" s="193"/>
      <c r="K22" s="193" t="n">
        <f aca="false">SUM(K23:K37)</f>
        <v>0</v>
      </c>
      <c r="L22" s="193"/>
      <c r="M22" s="193" t="n">
        <f aca="false">SUM(M23:M37)</f>
        <v>0</v>
      </c>
      <c r="N22" s="193"/>
      <c r="O22" s="193" t="n">
        <f aca="false">SUM(O23:O37)</f>
        <v>0</v>
      </c>
      <c r="P22" s="193"/>
      <c r="Q22" s="193" t="n">
        <f aca="false">SUM(Q23:Q37)</f>
        <v>0</v>
      </c>
      <c r="R22" s="193"/>
      <c r="S22" s="193"/>
      <c r="T22" s="194"/>
      <c r="U22" s="195"/>
      <c r="V22" s="195" t="n">
        <f aca="false">SUM(V23:V37)</f>
        <v>0</v>
      </c>
      <c r="W22" s="195"/>
      <c r="X22" s="195"/>
      <c r="AG22" s="0" t="s">
        <v>208</v>
      </c>
    </row>
    <row r="23" customFormat="false" ht="12.75" hidden="false" customHeight="false" outlineLevel="1" collapsed="false">
      <c r="A23" s="214" t="n">
        <v>14</v>
      </c>
      <c r="B23" s="215" t="s">
        <v>1839</v>
      </c>
      <c r="C23" s="216" t="s">
        <v>1973</v>
      </c>
      <c r="D23" s="217" t="s">
        <v>380</v>
      </c>
      <c r="E23" s="218" t="n">
        <v>35</v>
      </c>
      <c r="F23" s="219"/>
      <c r="G23" s="220" t="n">
        <f aca="false">ROUND(E23*F23,2)</f>
        <v>0</v>
      </c>
      <c r="H23" s="219"/>
      <c r="I23" s="220" t="n">
        <f aca="false">ROUND(E23*H23,2)</f>
        <v>0</v>
      </c>
      <c r="J23" s="219"/>
      <c r="K23" s="220" t="n">
        <f aca="false">ROUND(E23*J23,2)</f>
        <v>0</v>
      </c>
      <c r="L23" s="220" t="n">
        <v>21</v>
      </c>
      <c r="M23" s="220" t="n">
        <f aca="false">G23*(1+L23/100)</f>
        <v>0</v>
      </c>
      <c r="N23" s="220" t="n">
        <v>0</v>
      </c>
      <c r="O23" s="220" t="n">
        <f aca="false">ROUND(E23*N23,2)</f>
        <v>0</v>
      </c>
      <c r="P23" s="220" t="n">
        <v>0</v>
      </c>
      <c r="Q23" s="220" t="n">
        <f aca="false">ROUND(E23*P23,2)</f>
        <v>0</v>
      </c>
      <c r="R23" s="220"/>
      <c r="S23" s="220" t="s">
        <v>213</v>
      </c>
      <c r="T23" s="221" t="s">
        <v>418</v>
      </c>
      <c r="U23" s="204" t="n">
        <v>0</v>
      </c>
      <c r="V23" s="204" t="n">
        <f aca="false">ROUND(E23*U23,2)</f>
        <v>0</v>
      </c>
      <c r="W23" s="204"/>
      <c r="X23" s="204" t="s">
        <v>165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1268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customFormat="false" ht="12.75" hidden="false" customHeight="false" outlineLevel="1" collapsed="false">
      <c r="A24" s="214" t="n">
        <v>15</v>
      </c>
      <c r="B24" s="215" t="s">
        <v>1841</v>
      </c>
      <c r="C24" s="216" t="s">
        <v>1940</v>
      </c>
      <c r="D24" s="217" t="s">
        <v>380</v>
      </c>
      <c r="E24" s="218" t="n">
        <v>35</v>
      </c>
      <c r="F24" s="219"/>
      <c r="G24" s="220" t="n">
        <f aca="false">ROUND(E24*F24,2)</f>
        <v>0</v>
      </c>
      <c r="H24" s="219"/>
      <c r="I24" s="220" t="n">
        <f aca="false">ROUND(E24*H24,2)</f>
        <v>0</v>
      </c>
      <c r="J24" s="219"/>
      <c r="K24" s="220" t="n">
        <f aca="false">ROUND(E24*J24,2)</f>
        <v>0</v>
      </c>
      <c r="L24" s="220" t="n">
        <v>21</v>
      </c>
      <c r="M24" s="220" t="n">
        <f aca="false">G24*(1+L24/100)</f>
        <v>0</v>
      </c>
      <c r="N24" s="220" t="n">
        <v>0</v>
      </c>
      <c r="O24" s="220" t="n">
        <f aca="false">ROUND(E24*N24,2)</f>
        <v>0</v>
      </c>
      <c r="P24" s="220" t="n">
        <v>0</v>
      </c>
      <c r="Q24" s="220" t="n">
        <f aca="false">ROUND(E24*P24,2)</f>
        <v>0</v>
      </c>
      <c r="R24" s="220"/>
      <c r="S24" s="220" t="s">
        <v>417</v>
      </c>
      <c r="T24" s="221" t="s">
        <v>418</v>
      </c>
      <c r="U24" s="204" t="n">
        <v>0</v>
      </c>
      <c r="V24" s="204" t="n">
        <f aca="false">ROUND(E24*U24,2)</f>
        <v>0</v>
      </c>
      <c r="W24" s="204"/>
      <c r="X24" s="204" t="s">
        <v>165</v>
      </c>
      <c r="Y24" s="205"/>
      <c r="Z24" s="205"/>
      <c r="AA24" s="205"/>
      <c r="AB24" s="205"/>
      <c r="AC24" s="205"/>
      <c r="AD24" s="205"/>
      <c r="AE24" s="205"/>
      <c r="AF24" s="205"/>
      <c r="AG24" s="205" t="s">
        <v>1268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customFormat="false" ht="12.75" hidden="false" customHeight="false" outlineLevel="1" collapsed="false">
      <c r="A25" s="214" t="n">
        <v>16</v>
      </c>
      <c r="B25" s="215" t="s">
        <v>1843</v>
      </c>
      <c r="C25" s="216" t="s">
        <v>1941</v>
      </c>
      <c r="D25" s="217" t="s">
        <v>380</v>
      </c>
      <c r="E25" s="218" t="n">
        <v>30</v>
      </c>
      <c r="F25" s="219"/>
      <c r="G25" s="220" t="n">
        <f aca="false">ROUND(E25*F25,2)</f>
        <v>0</v>
      </c>
      <c r="H25" s="219"/>
      <c r="I25" s="220" t="n">
        <f aca="false">ROUND(E25*H25,2)</f>
        <v>0</v>
      </c>
      <c r="J25" s="219"/>
      <c r="K25" s="220" t="n">
        <f aca="false">ROUND(E25*J25,2)</f>
        <v>0</v>
      </c>
      <c r="L25" s="220" t="n">
        <v>21</v>
      </c>
      <c r="M25" s="220" t="n">
        <f aca="false">G25*(1+L25/100)</f>
        <v>0</v>
      </c>
      <c r="N25" s="220" t="n">
        <v>0</v>
      </c>
      <c r="O25" s="220" t="n">
        <f aca="false">ROUND(E25*N25,2)</f>
        <v>0</v>
      </c>
      <c r="P25" s="220" t="n">
        <v>0</v>
      </c>
      <c r="Q25" s="220" t="n">
        <f aca="false">ROUND(E25*P25,2)</f>
        <v>0</v>
      </c>
      <c r="R25" s="220"/>
      <c r="S25" s="220" t="s">
        <v>213</v>
      </c>
      <c r="T25" s="221" t="s">
        <v>418</v>
      </c>
      <c r="U25" s="204" t="n">
        <v>0</v>
      </c>
      <c r="V25" s="204" t="n">
        <f aca="false">ROUND(E25*U25,2)</f>
        <v>0</v>
      </c>
      <c r="W25" s="204"/>
      <c r="X25" s="204" t="s">
        <v>165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1268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customFormat="false" ht="12.75" hidden="false" customHeight="false" outlineLevel="1" collapsed="false">
      <c r="A26" s="214" t="n">
        <v>17</v>
      </c>
      <c r="B26" s="215" t="s">
        <v>1845</v>
      </c>
      <c r="C26" s="216" t="s">
        <v>1974</v>
      </c>
      <c r="D26" s="217" t="s">
        <v>380</v>
      </c>
      <c r="E26" s="218" t="n">
        <v>80</v>
      </c>
      <c r="F26" s="219"/>
      <c r="G26" s="220" t="n">
        <f aca="false">ROUND(E26*F26,2)</f>
        <v>0</v>
      </c>
      <c r="H26" s="219"/>
      <c r="I26" s="220" t="n">
        <f aca="false">ROUND(E26*H26,2)</f>
        <v>0</v>
      </c>
      <c r="J26" s="219"/>
      <c r="K26" s="220" t="n">
        <f aca="false">ROUND(E26*J26,2)</f>
        <v>0</v>
      </c>
      <c r="L26" s="220" t="n">
        <v>21</v>
      </c>
      <c r="M26" s="220" t="n">
        <f aca="false">G26*(1+L26/100)</f>
        <v>0</v>
      </c>
      <c r="N26" s="220" t="n">
        <v>0</v>
      </c>
      <c r="O26" s="220" t="n">
        <f aca="false">ROUND(E26*N26,2)</f>
        <v>0</v>
      </c>
      <c r="P26" s="220" t="n">
        <v>0</v>
      </c>
      <c r="Q26" s="220" t="n">
        <f aca="false">ROUND(E26*P26,2)</f>
        <v>0</v>
      </c>
      <c r="R26" s="220"/>
      <c r="S26" s="220" t="s">
        <v>213</v>
      </c>
      <c r="T26" s="221" t="s">
        <v>418</v>
      </c>
      <c r="U26" s="204" t="n">
        <v>0</v>
      </c>
      <c r="V26" s="204" t="n">
        <f aca="false">ROUND(E26*U26,2)</f>
        <v>0</v>
      </c>
      <c r="W26" s="204"/>
      <c r="X26" s="204" t="s">
        <v>165</v>
      </c>
      <c r="Y26" s="205"/>
      <c r="Z26" s="205"/>
      <c r="AA26" s="205"/>
      <c r="AB26" s="205"/>
      <c r="AC26" s="205"/>
      <c r="AD26" s="205"/>
      <c r="AE26" s="205"/>
      <c r="AF26" s="205"/>
      <c r="AG26" s="205" t="s">
        <v>1268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customFormat="false" ht="12.75" hidden="false" customHeight="false" outlineLevel="1" collapsed="false">
      <c r="A27" s="214" t="n">
        <v>18</v>
      </c>
      <c r="B27" s="215" t="s">
        <v>1847</v>
      </c>
      <c r="C27" s="216" t="s">
        <v>1975</v>
      </c>
      <c r="D27" s="217" t="s">
        <v>1812</v>
      </c>
      <c r="E27" s="218" t="n">
        <v>50</v>
      </c>
      <c r="F27" s="219"/>
      <c r="G27" s="220" t="n">
        <f aca="false">ROUND(E27*F27,2)</f>
        <v>0</v>
      </c>
      <c r="H27" s="219"/>
      <c r="I27" s="220" t="n">
        <f aca="false">ROUND(E27*H27,2)</f>
        <v>0</v>
      </c>
      <c r="J27" s="219"/>
      <c r="K27" s="220" t="n">
        <f aca="false">ROUND(E27*J27,2)</f>
        <v>0</v>
      </c>
      <c r="L27" s="220" t="n">
        <v>21</v>
      </c>
      <c r="M27" s="220" t="n">
        <f aca="false">G27*(1+L27/100)</f>
        <v>0</v>
      </c>
      <c r="N27" s="220" t="n">
        <v>0</v>
      </c>
      <c r="O27" s="220" t="n">
        <f aca="false">ROUND(E27*N27,2)</f>
        <v>0</v>
      </c>
      <c r="P27" s="220" t="n">
        <v>0</v>
      </c>
      <c r="Q27" s="220" t="n">
        <f aca="false">ROUND(E27*P27,2)</f>
        <v>0</v>
      </c>
      <c r="R27" s="220"/>
      <c r="S27" s="220" t="s">
        <v>417</v>
      </c>
      <c r="T27" s="221" t="s">
        <v>418</v>
      </c>
      <c r="U27" s="204" t="n">
        <v>0</v>
      </c>
      <c r="V27" s="204" t="n">
        <f aca="false">ROUND(E27*U27,2)</f>
        <v>0</v>
      </c>
      <c r="W27" s="204"/>
      <c r="X27" s="204" t="s">
        <v>165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1268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customFormat="false" ht="12.75" hidden="false" customHeight="false" outlineLevel="1" collapsed="false">
      <c r="A28" s="214" t="n">
        <v>19</v>
      </c>
      <c r="B28" s="215" t="s">
        <v>1849</v>
      </c>
      <c r="C28" s="216" t="s">
        <v>1976</v>
      </c>
      <c r="D28" s="217" t="s">
        <v>1812</v>
      </c>
      <c r="E28" s="218" t="n">
        <v>40</v>
      </c>
      <c r="F28" s="219"/>
      <c r="G28" s="220" t="n">
        <f aca="false">ROUND(E28*F28,2)</f>
        <v>0</v>
      </c>
      <c r="H28" s="219"/>
      <c r="I28" s="220" t="n">
        <f aca="false">ROUND(E28*H28,2)</f>
        <v>0</v>
      </c>
      <c r="J28" s="219"/>
      <c r="K28" s="220" t="n">
        <f aca="false">ROUND(E28*J28,2)</f>
        <v>0</v>
      </c>
      <c r="L28" s="220" t="n">
        <v>21</v>
      </c>
      <c r="M28" s="220" t="n">
        <f aca="false">G28*(1+L28/100)</f>
        <v>0</v>
      </c>
      <c r="N28" s="220" t="n">
        <v>0</v>
      </c>
      <c r="O28" s="220" t="n">
        <f aca="false">ROUND(E28*N28,2)</f>
        <v>0</v>
      </c>
      <c r="P28" s="220" t="n">
        <v>0</v>
      </c>
      <c r="Q28" s="220" t="n">
        <f aca="false">ROUND(E28*P28,2)</f>
        <v>0</v>
      </c>
      <c r="R28" s="220"/>
      <c r="S28" s="220" t="s">
        <v>417</v>
      </c>
      <c r="T28" s="221" t="s">
        <v>418</v>
      </c>
      <c r="U28" s="204" t="n">
        <v>0</v>
      </c>
      <c r="V28" s="204" t="n">
        <f aca="false">ROUND(E28*U28,2)</f>
        <v>0</v>
      </c>
      <c r="W28" s="204"/>
      <c r="X28" s="204" t="s">
        <v>165</v>
      </c>
      <c r="Y28" s="205"/>
      <c r="Z28" s="205"/>
      <c r="AA28" s="205"/>
      <c r="AB28" s="205"/>
      <c r="AC28" s="205"/>
      <c r="AD28" s="205"/>
      <c r="AE28" s="205"/>
      <c r="AF28" s="205"/>
      <c r="AG28" s="205" t="s">
        <v>1268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customFormat="false" ht="12.75" hidden="false" customHeight="false" outlineLevel="1" collapsed="false">
      <c r="A29" s="214" t="n">
        <v>20</v>
      </c>
      <c r="B29" s="215" t="s">
        <v>1851</v>
      </c>
      <c r="C29" s="216" t="s">
        <v>1977</v>
      </c>
      <c r="D29" s="217" t="s">
        <v>380</v>
      </c>
      <c r="E29" s="218" t="n">
        <v>80</v>
      </c>
      <c r="F29" s="219"/>
      <c r="G29" s="220" t="n">
        <f aca="false">ROUND(E29*F29,2)</f>
        <v>0</v>
      </c>
      <c r="H29" s="219"/>
      <c r="I29" s="220" t="n">
        <f aca="false">ROUND(E29*H29,2)</f>
        <v>0</v>
      </c>
      <c r="J29" s="219"/>
      <c r="K29" s="220" t="n">
        <f aca="false">ROUND(E29*J29,2)</f>
        <v>0</v>
      </c>
      <c r="L29" s="220" t="n">
        <v>21</v>
      </c>
      <c r="M29" s="220" t="n">
        <f aca="false">G29*(1+L29/100)</f>
        <v>0</v>
      </c>
      <c r="N29" s="220" t="n">
        <v>0</v>
      </c>
      <c r="O29" s="220" t="n">
        <f aca="false">ROUND(E29*N29,2)</f>
        <v>0</v>
      </c>
      <c r="P29" s="220" t="n">
        <v>0</v>
      </c>
      <c r="Q29" s="220" t="n">
        <f aca="false">ROUND(E29*P29,2)</f>
        <v>0</v>
      </c>
      <c r="R29" s="220"/>
      <c r="S29" s="220" t="s">
        <v>417</v>
      </c>
      <c r="T29" s="221" t="s">
        <v>418</v>
      </c>
      <c r="U29" s="204" t="n">
        <v>0</v>
      </c>
      <c r="V29" s="204" t="n">
        <f aca="false">ROUND(E29*U29,2)</f>
        <v>0</v>
      </c>
      <c r="W29" s="204"/>
      <c r="X29" s="204" t="s">
        <v>165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1268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customFormat="false" ht="12.75" hidden="false" customHeight="false" outlineLevel="1" collapsed="false">
      <c r="A30" s="214" t="n">
        <v>21</v>
      </c>
      <c r="B30" s="215" t="s">
        <v>1928</v>
      </c>
      <c r="C30" s="216" t="s">
        <v>1978</v>
      </c>
      <c r="D30" s="217" t="s">
        <v>1812</v>
      </c>
      <c r="E30" s="218" t="n">
        <v>51</v>
      </c>
      <c r="F30" s="219"/>
      <c r="G30" s="220" t="n">
        <f aca="false">ROUND(E30*F30,2)</f>
        <v>0</v>
      </c>
      <c r="H30" s="219"/>
      <c r="I30" s="220" t="n">
        <f aca="false">ROUND(E30*H30,2)</f>
        <v>0</v>
      </c>
      <c r="J30" s="219"/>
      <c r="K30" s="220" t="n">
        <f aca="false">ROUND(E30*J30,2)</f>
        <v>0</v>
      </c>
      <c r="L30" s="220" t="n">
        <v>21</v>
      </c>
      <c r="M30" s="220" t="n">
        <f aca="false">G30*(1+L30/100)</f>
        <v>0</v>
      </c>
      <c r="N30" s="220" t="n">
        <v>0</v>
      </c>
      <c r="O30" s="220" t="n">
        <f aca="false">ROUND(E30*N30,2)</f>
        <v>0</v>
      </c>
      <c r="P30" s="220" t="n">
        <v>0</v>
      </c>
      <c r="Q30" s="220" t="n">
        <f aca="false">ROUND(E30*P30,2)</f>
        <v>0</v>
      </c>
      <c r="R30" s="220"/>
      <c r="S30" s="220" t="s">
        <v>417</v>
      </c>
      <c r="T30" s="221" t="s">
        <v>418</v>
      </c>
      <c r="U30" s="204" t="n">
        <v>0</v>
      </c>
      <c r="V30" s="204" t="n">
        <f aca="false">ROUND(E30*U30,2)</f>
        <v>0</v>
      </c>
      <c r="W30" s="204"/>
      <c r="X30" s="204" t="s">
        <v>165</v>
      </c>
      <c r="Y30" s="205"/>
      <c r="Z30" s="205"/>
      <c r="AA30" s="205"/>
      <c r="AB30" s="205"/>
      <c r="AC30" s="205"/>
      <c r="AD30" s="205"/>
      <c r="AE30" s="205"/>
      <c r="AF30" s="205"/>
      <c r="AG30" s="205" t="s">
        <v>1268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customFormat="false" ht="12.75" hidden="false" customHeight="false" outlineLevel="1" collapsed="false">
      <c r="A31" s="214" t="n">
        <v>22</v>
      </c>
      <c r="B31" s="215" t="s">
        <v>1930</v>
      </c>
      <c r="C31" s="216" t="s">
        <v>1979</v>
      </c>
      <c r="D31" s="217" t="s">
        <v>1812</v>
      </c>
      <c r="E31" s="218" t="n">
        <v>51</v>
      </c>
      <c r="F31" s="219"/>
      <c r="G31" s="220" t="n">
        <f aca="false">ROUND(E31*F31,2)</f>
        <v>0</v>
      </c>
      <c r="H31" s="219"/>
      <c r="I31" s="220" t="n">
        <f aca="false">ROUND(E31*H31,2)</f>
        <v>0</v>
      </c>
      <c r="J31" s="219"/>
      <c r="K31" s="220" t="n">
        <f aca="false">ROUND(E31*J31,2)</f>
        <v>0</v>
      </c>
      <c r="L31" s="220" t="n">
        <v>21</v>
      </c>
      <c r="M31" s="220" t="n">
        <f aca="false">G31*(1+L31/100)</f>
        <v>0</v>
      </c>
      <c r="N31" s="220" t="n">
        <v>0</v>
      </c>
      <c r="O31" s="220" t="n">
        <f aca="false">ROUND(E31*N31,2)</f>
        <v>0</v>
      </c>
      <c r="P31" s="220" t="n">
        <v>0</v>
      </c>
      <c r="Q31" s="220" t="n">
        <f aca="false">ROUND(E31*P31,2)</f>
        <v>0</v>
      </c>
      <c r="R31" s="220"/>
      <c r="S31" s="220" t="s">
        <v>417</v>
      </c>
      <c r="T31" s="221" t="s">
        <v>418</v>
      </c>
      <c r="U31" s="204" t="n">
        <v>0</v>
      </c>
      <c r="V31" s="204" t="n">
        <f aca="false">ROUND(E31*U31,2)</f>
        <v>0</v>
      </c>
      <c r="W31" s="204"/>
      <c r="X31" s="204" t="s">
        <v>165</v>
      </c>
      <c r="Y31" s="205"/>
      <c r="Z31" s="205"/>
      <c r="AA31" s="205"/>
      <c r="AB31" s="205"/>
      <c r="AC31" s="205"/>
      <c r="AD31" s="205"/>
      <c r="AE31" s="205"/>
      <c r="AF31" s="205"/>
      <c r="AG31" s="205" t="s">
        <v>1268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customFormat="false" ht="12.75" hidden="false" customHeight="false" outlineLevel="1" collapsed="false">
      <c r="A32" s="214" t="n">
        <v>23</v>
      </c>
      <c r="B32" s="215" t="s">
        <v>1957</v>
      </c>
      <c r="C32" s="216" t="s">
        <v>1980</v>
      </c>
      <c r="D32" s="217" t="s">
        <v>1812</v>
      </c>
      <c r="E32" s="218" t="n">
        <v>260</v>
      </c>
      <c r="F32" s="219"/>
      <c r="G32" s="220" t="n">
        <f aca="false">ROUND(E32*F32,2)</f>
        <v>0</v>
      </c>
      <c r="H32" s="219"/>
      <c r="I32" s="220" t="n">
        <f aca="false">ROUND(E32*H32,2)</f>
        <v>0</v>
      </c>
      <c r="J32" s="219"/>
      <c r="K32" s="220" t="n">
        <f aca="false">ROUND(E32*J32,2)</f>
        <v>0</v>
      </c>
      <c r="L32" s="220" t="n">
        <v>21</v>
      </c>
      <c r="M32" s="220" t="n">
        <f aca="false">G32*(1+L32/100)</f>
        <v>0</v>
      </c>
      <c r="N32" s="220" t="n">
        <v>0</v>
      </c>
      <c r="O32" s="220" t="n">
        <f aca="false">ROUND(E32*N32,2)</f>
        <v>0</v>
      </c>
      <c r="P32" s="220" t="n">
        <v>0</v>
      </c>
      <c r="Q32" s="220" t="n">
        <f aca="false">ROUND(E32*P32,2)</f>
        <v>0</v>
      </c>
      <c r="R32" s="220"/>
      <c r="S32" s="220" t="s">
        <v>417</v>
      </c>
      <c r="T32" s="221" t="s">
        <v>418</v>
      </c>
      <c r="U32" s="204" t="n">
        <v>0</v>
      </c>
      <c r="V32" s="204" t="n">
        <f aca="false">ROUND(E32*U32,2)</f>
        <v>0</v>
      </c>
      <c r="W32" s="204"/>
      <c r="X32" s="204" t="s">
        <v>165</v>
      </c>
      <c r="Y32" s="205"/>
      <c r="Z32" s="205"/>
      <c r="AA32" s="205"/>
      <c r="AB32" s="205"/>
      <c r="AC32" s="205"/>
      <c r="AD32" s="205"/>
      <c r="AE32" s="205"/>
      <c r="AF32" s="205"/>
      <c r="AG32" s="205" t="s">
        <v>1268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customFormat="false" ht="12.75" hidden="false" customHeight="false" outlineLevel="1" collapsed="false">
      <c r="A33" s="214" t="n">
        <v>24</v>
      </c>
      <c r="B33" s="215" t="s">
        <v>1959</v>
      </c>
      <c r="C33" s="216" t="s">
        <v>1981</v>
      </c>
      <c r="D33" s="217" t="s">
        <v>1812</v>
      </c>
      <c r="E33" s="218" t="n">
        <v>12</v>
      </c>
      <c r="F33" s="219"/>
      <c r="G33" s="220" t="n">
        <f aca="false">ROUND(E33*F33,2)</f>
        <v>0</v>
      </c>
      <c r="H33" s="219"/>
      <c r="I33" s="220" t="n">
        <f aca="false">ROUND(E33*H33,2)</f>
        <v>0</v>
      </c>
      <c r="J33" s="219"/>
      <c r="K33" s="220" t="n">
        <f aca="false">ROUND(E33*J33,2)</f>
        <v>0</v>
      </c>
      <c r="L33" s="220" t="n">
        <v>21</v>
      </c>
      <c r="M33" s="220" t="n">
        <f aca="false">G33*(1+L33/100)</f>
        <v>0</v>
      </c>
      <c r="N33" s="220" t="n">
        <v>0</v>
      </c>
      <c r="O33" s="220" t="n">
        <f aca="false">ROUND(E33*N33,2)</f>
        <v>0</v>
      </c>
      <c r="P33" s="220" t="n">
        <v>0</v>
      </c>
      <c r="Q33" s="220" t="n">
        <f aca="false">ROUND(E33*P33,2)</f>
        <v>0</v>
      </c>
      <c r="R33" s="220"/>
      <c r="S33" s="220" t="s">
        <v>417</v>
      </c>
      <c r="T33" s="221" t="s">
        <v>418</v>
      </c>
      <c r="U33" s="204" t="n">
        <v>0</v>
      </c>
      <c r="V33" s="204" t="n">
        <f aca="false">ROUND(E33*U33,2)</f>
        <v>0</v>
      </c>
      <c r="W33" s="204"/>
      <c r="X33" s="204" t="s">
        <v>165</v>
      </c>
      <c r="Y33" s="205"/>
      <c r="Z33" s="205"/>
      <c r="AA33" s="205"/>
      <c r="AB33" s="205"/>
      <c r="AC33" s="205"/>
      <c r="AD33" s="205"/>
      <c r="AE33" s="205"/>
      <c r="AF33" s="205"/>
      <c r="AG33" s="205" t="s">
        <v>1268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customFormat="false" ht="12.75" hidden="false" customHeight="false" outlineLevel="1" collapsed="false">
      <c r="A34" s="214" t="n">
        <v>25</v>
      </c>
      <c r="B34" s="215" t="s">
        <v>1982</v>
      </c>
      <c r="C34" s="216" t="s">
        <v>1983</v>
      </c>
      <c r="D34" s="217" t="s">
        <v>1812</v>
      </c>
      <c r="E34" s="218" t="n">
        <v>50</v>
      </c>
      <c r="F34" s="219"/>
      <c r="G34" s="220" t="n">
        <f aca="false">ROUND(E34*F34,2)</f>
        <v>0</v>
      </c>
      <c r="H34" s="219"/>
      <c r="I34" s="220" t="n">
        <f aca="false">ROUND(E34*H34,2)</f>
        <v>0</v>
      </c>
      <c r="J34" s="219"/>
      <c r="K34" s="220" t="n">
        <f aca="false">ROUND(E34*J34,2)</f>
        <v>0</v>
      </c>
      <c r="L34" s="220" t="n">
        <v>21</v>
      </c>
      <c r="M34" s="220" t="n">
        <f aca="false">G34*(1+L34/100)</f>
        <v>0</v>
      </c>
      <c r="N34" s="220" t="n">
        <v>0</v>
      </c>
      <c r="O34" s="220" t="n">
        <f aca="false">ROUND(E34*N34,2)</f>
        <v>0</v>
      </c>
      <c r="P34" s="220" t="n">
        <v>0</v>
      </c>
      <c r="Q34" s="220" t="n">
        <f aca="false">ROUND(E34*P34,2)</f>
        <v>0</v>
      </c>
      <c r="R34" s="220"/>
      <c r="S34" s="220" t="s">
        <v>417</v>
      </c>
      <c r="T34" s="221" t="s">
        <v>418</v>
      </c>
      <c r="U34" s="204" t="n">
        <v>0</v>
      </c>
      <c r="V34" s="204" t="n">
        <f aca="false">ROUND(E34*U34,2)</f>
        <v>0</v>
      </c>
      <c r="W34" s="204"/>
      <c r="X34" s="204" t="s">
        <v>165</v>
      </c>
      <c r="Y34" s="205"/>
      <c r="Z34" s="205"/>
      <c r="AA34" s="205"/>
      <c r="AB34" s="205"/>
      <c r="AC34" s="205"/>
      <c r="AD34" s="205"/>
      <c r="AE34" s="205"/>
      <c r="AF34" s="205"/>
      <c r="AG34" s="205" t="s">
        <v>1268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customFormat="false" ht="12.75" hidden="false" customHeight="false" outlineLevel="1" collapsed="false">
      <c r="A35" s="214" t="n">
        <v>26</v>
      </c>
      <c r="B35" s="215" t="s">
        <v>1984</v>
      </c>
      <c r="C35" s="216" t="s">
        <v>1985</v>
      </c>
      <c r="D35" s="217" t="s">
        <v>380</v>
      </c>
      <c r="E35" s="218" t="n">
        <v>220</v>
      </c>
      <c r="F35" s="219"/>
      <c r="G35" s="220" t="n">
        <f aca="false">ROUND(E35*F35,2)</f>
        <v>0</v>
      </c>
      <c r="H35" s="219"/>
      <c r="I35" s="220" t="n">
        <f aca="false">ROUND(E35*H35,2)</f>
        <v>0</v>
      </c>
      <c r="J35" s="219"/>
      <c r="K35" s="220" t="n">
        <f aca="false">ROUND(E35*J35,2)</f>
        <v>0</v>
      </c>
      <c r="L35" s="220" t="n">
        <v>21</v>
      </c>
      <c r="M35" s="220" t="n">
        <f aca="false">G35*(1+L35/100)</f>
        <v>0</v>
      </c>
      <c r="N35" s="220" t="n">
        <v>0</v>
      </c>
      <c r="O35" s="220" t="n">
        <f aca="false">ROUND(E35*N35,2)</f>
        <v>0</v>
      </c>
      <c r="P35" s="220" t="n">
        <v>0</v>
      </c>
      <c r="Q35" s="220" t="n">
        <f aca="false">ROUND(E35*P35,2)</f>
        <v>0</v>
      </c>
      <c r="R35" s="220"/>
      <c r="S35" s="220" t="s">
        <v>417</v>
      </c>
      <c r="T35" s="221" t="s">
        <v>418</v>
      </c>
      <c r="U35" s="204" t="n">
        <v>0</v>
      </c>
      <c r="V35" s="204" t="n">
        <f aca="false">ROUND(E35*U35,2)</f>
        <v>0</v>
      </c>
      <c r="W35" s="204"/>
      <c r="X35" s="204" t="s">
        <v>165</v>
      </c>
      <c r="Y35" s="205"/>
      <c r="Z35" s="205"/>
      <c r="AA35" s="205"/>
      <c r="AB35" s="205"/>
      <c r="AC35" s="205"/>
      <c r="AD35" s="205"/>
      <c r="AE35" s="205"/>
      <c r="AF35" s="205"/>
      <c r="AG35" s="205" t="s">
        <v>1268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customFormat="false" ht="12.75" hidden="false" customHeight="false" outlineLevel="1" collapsed="false">
      <c r="A36" s="214" t="n">
        <v>27</v>
      </c>
      <c r="B36" s="215" t="s">
        <v>1986</v>
      </c>
      <c r="C36" s="216" t="s">
        <v>1987</v>
      </c>
      <c r="D36" s="217" t="s">
        <v>380</v>
      </c>
      <c r="E36" s="218" t="n">
        <v>300</v>
      </c>
      <c r="F36" s="219"/>
      <c r="G36" s="220" t="n">
        <f aca="false">ROUND(E36*F36,2)</f>
        <v>0</v>
      </c>
      <c r="H36" s="219"/>
      <c r="I36" s="220" t="n">
        <f aca="false">ROUND(E36*H36,2)</f>
        <v>0</v>
      </c>
      <c r="J36" s="219"/>
      <c r="K36" s="220" t="n">
        <f aca="false">ROUND(E36*J36,2)</f>
        <v>0</v>
      </c>
      <c r="L36" s="220" t="n">
        <v>21</v>
      </c>
      <c r="M36" s="220" t="n">
        <f aca="false">G36*(1+L36/100)</f>
        <v>0</v>
      </c>
      <c r="N36" s="220" t="n">
        <v>0</v>
      </c>
      <c r="O36" s="220" t="n">
        <f aca="false">ROUND(E36*N36,2)</f>
        <v>0</v>
      </c>
      <c r="P36" s="220" t="n">
        <v>0</v>
      </c>
      <c r="Q36" s="220" t="n">
        <f aca="false">ROUND(E36*P36,2)</f>
        <v>0</v>
      </c>
      <c r="R36" s="220"/>
      <c r="S36" s="220" t="s">
        <v>417</v>
      </c>
      <c r="T36" s="221" t="s">
        <v>418</v>
      </c>
      <c r="U36" s="204" t="n">
        <v>0</v>
      </c>
      <c r="V36" s="204" t="n">
        <f aca="false">ROUND(E36*U36,2)</f>
        <v>0</v>
      </c>
      <c r="W36" s="204"/>
      <c r="X36" s="204" t="s">
        <v>165</v>
      </c>
      <c r="Y36" s="205"/>
      <c r="Z36" s="205"/>
      <c r="AA36" s="205"/>
      <c r="AB36" s="205"/>
      <c r="AC36" s="205"/>
      <c r="AD36" s="205"/>
      <c r="AE36" s="205"/>
      <c r="AF36" s="205"/>
      <c r="AG36" s="205" t="s">
        <v>1268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customFormat="false" ht="12.75" hidden="false" customHeight="false" outlineLevel="1" collapsed="false">
      <c r="A37" s="214" t="n">
        <v>28</v>
      </c>
      <c r="B37" s="215" t="s">
        <v>1865</v>
      </c>
      <c r="C37" s="216" t="s">
        <v>1988</v>
      </c>
      <c r="D37" s="217" t="s">
        <v>380</v>
      </c>
      <c r="E37" s="218" t="n">
        <v>70</v>
      </c>
      <c r="F37" s="219"/>
      <c r="G37" s="220" t="n">
        <f aca="false">ROUND(E37*F37,2)</f>
        <v>0</v>
      </c>
      <c r="H37" s="219"/>
      <c r="I37" s="220" t="n">
        <f aca="false">ROUND(E37*H37,2)</f>
        <v>0</v>
      </c>
      <c r="J37" s="219"/>
      <c r="K37" s="220" t="n">
        <f aca="false">ROUND(E37*J37,2)</f>
        <v>0</v>
      </c>
      <c r="L37" s="220" t="n">
        <v>21</v>
      </c>
      <c r="M37" s="220" t="n">
        <f aca="false">G37*(1+L37/100)</f>
        <v>0</v>
      </c>
      <c r="N37" s="220" t="n">
        <v>0</v>
      </c>
      <c r="O37" s="220" t="n">
        <f aca="false">ROUND(E37*N37,2)</f>
        <v>0</v>
      </c>
      <c r="P37" s="220" t="n">
        <v>0</v>
      </c>
      <c r="Q37" s="220" t="n">
        <f aca="false">ROUND(E37*P37,2)</f>
        <v>0</v>
      </c>
      <c r="R37" s="220"/>
      <c r="S37" s="220" t="s">
        <v>417</v>
      </c>
      <c r="T37" s="221" t="s">
        <v>418</v>
      </c>
      <c r="U37" s="204" t="n">
        <v>0</v>
      </c>
      <c r="V37" s="204" t="n">
        <f aca="false">ROUND(E37*U37,2)</f>
        <v>0</v>
      </c>
      <c r="W37" s="204"/>
      <c r="X37" s="204" t="s">
        <v>165</v>
      </c>
      <c r="Y37" s="205"/>
      <c r="Z37" s="205"/>
      <c r="AA37" s="205"/>
      <c r="AB37" s="205"/>
      <c r="AC37" s="205"/>
      <c r="AD37" s="205"/>
      <c r="AE37" s="205"/>
      <c r="AF37" s="205"/>
      <c r="AG37" s="205" t="s">
        <v>1268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customFormat="false" ht="12.75" hidden="false" customHeight="false" outlineLevel="0" collapsed="false">
      <c r="A38" s="188" t="s">
        <v>207</v>
      </c>
      <c r="B38" s="189" t="s">
        <v>153</v>
      </c>
      <c r="C38" s="190" t="s">
        <v>154</v>
      </c>
      <c r="D38" s="191"/>
      <c r="E38" s="192"/>
      <c r="F38" s="193"/>
      <c r="G38" s="193" t="n">
        <f aca="false">SUMIF(AG39:AG41,"&lt;&gt;NOR",G39:G41)</f>
        <v>0</v>
      </c>
      <c r="H38" s="193"/>
      <c r="I38" s="193" t="n">
        <f aca="false">SUM(I39:I41)</f>
        <v>0</v>
      </c>
      <c r="J38" s="193"/>
      <c r="K38" s="193" t="n">
        <f aca="false">SUM(K39:K41)</f>
        <v>0</v>
      </c>
      <c r="L38" s="193"/>
      <c r="M38" s="193" t="n">
        <f aca="false">SUM(M39:M41)</f>
        <v>0</v>
      </c>
      <c r="N38" s="193"/>
      <c r="O38" s="193" t="n">
        <f aca="false">SUM(O39:O41)</f>
        <v>1.78</v>
      </c>
      <c r="P38" s="193"/>
      <c r="Q38" s="193" t="n">
        <f aca="false">SUM(Q39:Q41)</f>
        <v>0</v>
      </c>
      <c r="R38" s="193"/>
      <c r="S38" s="193"/>
      <c r="T38" s="194"/>
      <c r="U38" s="195"/>
      <c r="V38" s="195" t="n">
        <f aca="false">SUM(V39:V41)</f>
        <v>0</v>
      </c>
      <c r="W38" s="195"/>
      <c r="X38" s="195"/>
      <c r="AG38" s="0" t="s">
        <v>208</v>
      </c>
    </row>
    <row r="39" customFormat="false" ht="12.75" hidden="false" customHeight="false" outlineLevel="1" collapsed="false">
      <c r="A39" s="214" t="n">
        <v>29</v>
      </c>
      <c r="B39" s="215" t="s">
        <v>1989</v>
      </c>
      <c r="C39" s="216" t="s">
        <v>1990</v>
      </c>
      <c r="D39" s="217" t="s">
        <v>1812</v>
      </c>
      <c r="E39" s="218" t="n">
        <v>1</v>
      </c>
      <c r="F39" s="219"/>
      <c r="G39" s="220" t="n">
        <f aca="false">ROUND(E39*F39,2)</f>
        <v>0</v>
      </c>
      <c r="H39" s="219"/>
      <c r="I39" s="220" t="n">
        <f aca="false">ROUND(E39*H39,2)</f>
        <v>0</v>
      </c>
      <c r="J39" s="219"/>
      <c r="K39" s="220" t="n">
        <f aca="false">ROUND(E39*J39,2)</f>
        <v>0</v>
      </c>
      <c r="L39" s="220" t="n">
        <v>21</v>
      </c>
      <c r="M39" s="220" t="n">
        <f aca="false">G39*(1+L39/100)</f>
        <v>0</v>
      </c>
      <c r="N39" s="220" t="n">
        <v>1.78164</v>
      </c>
      <c r="O39" s="220" t="n">
        <f aca="false">ROUND(E39*N39,2)</f>
        <v>1.78</v>
      </c>
      <c r="P39" s="220" t="n">
        <v>0</v>
      </c>
      <c r="Q39" s="220" t="n">
        <f aca="false">ROUND(E39*P39,2)</f>
        <v>0</v>
      </c>
      <c r="R39" s="220"/>
      <c r="S39" s="220" t="s">
        <v>213</v>
      </c>
      <c r="T39" s="221" t="s">
        <v>418</v>
      </c>
      <c r="U39" s="204" t="n">
        <v>0</v>
      </c>
      <c r="V39" s="204" t="n">
        <f aca="false">ROUND(E39*U39,2)</f>
        <v>0</v>
      </c>
      <c r="W39" s="204"/>
      <c r="X39" s="204" t="s">
        <v>165</v>
      </c>
      <c r="Y39" s="205"/>
      <c r="Z39" s="205"/>
      <c r="AA39" s="205"/>
      <c r="AB39" s="205"/>
      <c r="AC39" s="205"/>
      <c r="AD39" s="205"/>
      <c r="AE39" s="205"/>
      <c r="AF39" s="205"/>
      <c r="AG39" s="205" t="s">
        <v>1268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customFormat="false" ht="12.75" hidden="false" customHeight="false" outlineLevel="1" collapsed="false">
      <c r="A40" s="214" t="n">
        <v>30</v>
      </c>
      <c r="B40" s="215" t="s">
        <v>1991</v>
      </c>
      <c r="C40" s="216" t="s">
        <v>1992</v>
      </c>
      <c r="D40" s="217" t="s">
        <v>1812</v>
      </c>
      <c r="E40" s="218" t="n">
        <v>1</v>
      </c>
      <c r="F40" s="219"/>
      <c r="G40" s="220" t="n">
        <f aca="false">ROUND(E40*F40,2)</f>
        <v>0</v>
      </c>
      <c r="H40" s="219"/>
      <c r="I40" s="220" t="n">
        <f aca="false">ROUND(E40*H40,2)</f>
        <v>0</v>
      </c>
      <c r="J40" s="219"/>
      <c r="K40" s="220" t="n">
        <f aca="false">ROUND(E40*J40,2)</f>
        <v>0</v>
      </c>
      <c r="L40" s="220" t="n">
        <v>21</v>
      </c>
      <c r="M40" s="220" t="n">
        <f aca="false">G40*(1+L40/100)</f>
        <v>0</v>
      </c>
      <c r="N40" s="220" t="n">
        <v>0</v>
      </c>
      <c r="O40" s="220" t="n">
        <f aca="false">ROUND(E40*N40,2)</f>
        <v>0</v>
      </c>
      <c r="P40" s="220" t="n">
        <v>0</v>
      </c>
      <c r="Q40" s="220" t="n">
        <f aca="false">ROUND(E40*P40,2)</f>
        <v>0</v>
      </c>
      <c r="R40" s="220"/>
      <c r="S40" s="220" t="s">
        <v>417</v>
      </c>
      <c r="T40" s="221" t="s">
        <v>418</v>
      </c>
      <c r="U40" s="204" t="n">
        <v>0</v>
      </c>
      <c r="V40" s="204" t="n">
        <f aca="false">ROUND(E40*U40,2)</f>
        <v>0</v>
      </c>
      <c r="W40" s="204"/>
      <c r="X40" s="204" t="s">
        <v>165</v>
      </c>
      <c r="Y40" s="205"/>
      <c r="Z40" s="205"/>
      <c r="AA40" s="205"/>
      <c r="AB40" s="205"/>
      <c r="AC40" s="205"/>
      <c r="AD40" s="205"/>
      <c r="AE40" s="205"/>
      <c r="AF40" s="205"/>
      <c r="AG40" s="205" t="s">
        <v>1268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customFormat="false" ht="12.75" hidden="false" customHeight="false" outlineLevel="1" collapsed="false">
      <c r="A41" s="214" t="n">
        <v>31</v>
      </c>
      <c r="B41" s="215" t="s">
        <v>1993</v>
      </c>
      <c r="C41" s="216" t="s">
        <v>1994</v>
      </c>
      <c r="D41" s="217" t="s">
        <v>1812</v>
      </c>
      <c r="E41" s="218" t="n">
        <v>1</v>
      </c>
      <c r="F41" s="219"/>
      <c r="G41" s="220" t="n">
        <f aca="false">ROUND(E41*F41,2)</f>
        <v>0</v>
      </c>
      <c r="H41" s="219"/>
      <c r="I41" s="220" t="n">
        <f aca="false">ROUND(E41*H41,2)</f>
        <v>0</v>
      </c>
      <c r="J41" s="219"/>
      <c r="K41" s="220" t="n">
        <f aca="false">ROUND(E41*J41,2)</f>
        <v>0</v>
      </c>
      <c r="L41" s="220" t="n">
        <v>21</v>
      </c>
      <c r="M41" s="220" t="n">
        <f aca="false">G41*(1+L41/100)</f>
        <v>0</v>
      </c>
      <c r="N41" s="220" t="n">
        <v>0</v>
      </c>
      <c r="O41" s="220" t="n">
        <f aca="false">ROUND(E41*N41,2)</f>
        <v>0</v>
      </c>
      <c r="P41" s="220" t="n">
        <v>0</v>
      </c>
      <c r="Q41" s="220" t="n">
        <f aca="false">ROUND(E41*P41,2)</f>
        <v>0</v>
      </c>
      <c r="R41" s="220"/>
      <c r="S41" s="220" t="s">
        <v>417</v>
      </c>
      <c r="T41" s="221" t="s">
        <v>418</v>
      </c>
      <c r="U41" s="204" t="n">
        <v>0</v>
      </c>
      <c r="V41" s="204" t="n">
        <f aca="false">ROUND(E41*U41,2)</f>
        <v>0</v>
      </c>
      <c r="W41" s="204"/>
      <c r="X41" s="204" t="s">
        <v>165</v>
      </c>
      <c r="Y41" s="205"/>
      <c r="Z41" s="205"/>
      <c r="AA41" s="205"/>
      <c r="AB41" s="205"/>
      <c r="AC41" s="205"/>
      <c r="AD41" s="205"/>
      <c r="AE41" s="205"/>
      <c r="AF41" s="205"/>
      <c r="AG41" s="205" t="s">
        <v>1268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customFormat="false" ht="12.75" hidden="false" customHeight="false" outlineLevel="0" collapsed="false">
      <c r="A42" s="188" t="s">
        <v>207</v>
      </c>
      <c r="B42" s="189" t="s">
        <v>156</v>
      </c>
      <c r="C42" s="190" t="s">
        <v>158</v>
      </c>
      <c r="D42" s="191"/>
      <c r="E42" s="192"/>
      <c r="F42" s="193"/>
      <c r="G42" s="193" t="n">
        <f aca="false">SUMIF(AG43:AG46,"&lt;&gt;NOR",G43:G46)</f>
        <v>0</v>
      </c>
      <c r="H42" s="193"/>
      <c r="I42" s="193" t="n">
        <f aca="false">SUM(I43:I46)</f>
        <v>0</v>
      </c>
      <c r="J42" s="193"/>
      <c r="K42" s="193" t="n">
        <f aca="false">SUM(K43:K46)</f>
        <v>0</v>
      </c>
      <c r="L42" s="193"/>
      <c r="M42" s="193" t="n">
        <f aca="false">SUM(M43:M46)</f>
        <v>0</v>
      </c>
      <c r="N42" s="193"/>
      <c r="O42" s="193" t="n">
        <f aca="false">SUM(O43:O46)</f>
        <v>142.1</v>
      </c>
      <c r="P42" s="193"/>
      <c r="Q42" s="193" t="n">
        <f aca="false">SUM(Q43:Q46)</f>
        <v>0</v>
      </c>
      <c r="R42" s="193"/>
      <c r="S42" s="193"/>
      <c r="T42" s="194"/>
      <c r="U42" s="195"/>
      <c r="V42" s="195" t="n">
        <f aca="false">SUM(V43:V46)</f>
        <v>0</v>
      </c>
      <c r="W42" s="195"/>
      <c r="X42" s="195"/>
      <c r="AG42" s="0" t="s">
        <v>208</v>
      </c>
    </row>
    <row r="43" customFormat="false" ht="12.75" hidden="false" customHeight="false" outlineLevel="1" collapsed="false">
      <c r="A43" s="214" t="n">
        <v>32</v>
      </c>
      <c r="B43" s="215" t="s">
        <v>1873</v>
      </c>
      <c r="C43" s="216" t="s">
        <v>1995</v>
      </c>
      <c r="D43" s="217" t="s">
        <v>1812</v>
      </c>
      <c r="E43" s="218" t="n">
        <v>100</v>
      </c>
      <c r="F43" s="219"/>
      <c r="G43" s="220" t="n">
        <f aca="false">ROUND(E43*F43,2)</f>
        <v>0</v>
      </c>
      <c r="H43" s="219"/>
      <c r="I43" s="220" t="n">
        <f aca="false">ROUND(E43*H43,2)</f>
        <v>0</v>
      </c>
      <c r="J43" s="219"/>
      <c r="K43" s="220" t="n">
        <f aca="false">ROUND(E43*J43,2)</f>
        <v>0</v>
      </c>
      <c r="L43" s="220" t="n">
        <v>21</v>
      </c>
      <c r="M43" s="220" t="n">
        <f aca="false">G43*(1+L43/100)</f>
        <v>0</v>
      </c>
      <c r="N43" s="220" t="n">
        <v>1.05702</v>
      </c>
      <c r="O43" s="220" t="n">
        <f aca="false">ROUND(E43*N43,2)</f>
        <v>105.7</v>
      </c>
      <c r="P43" s="220" t="n">
        <v>0</v>
      </c>
      <c r="Q43" s="220" t="n">
        <f aca="false">ROUND(E43*P43,2)</f>
        <v>0</v>
      </c>
      <c r="R43" s="220"/>
      <c r="S43" s="220" t="s">
        <v>213</v>
      </c>
      <c r="T43" s="221" t="s">
        <v>418</v>
      </c>
      <c r="U43" s="204" t="n">
        <v>0</v>
      </c>
      <c r="V43" s="204" t="n">
        <f aca="false">ROUND(E43*U43,2)</f>
        <v>0</v>
      </c>
      <c r="W43" s="204"/>
      <c r="X43" s="204" t="s">
        <v>165</v>
      </c>
      <c r="Y43" s="205"/>
      <c r="Z43" s="205"/>
      <c r="AA43" s="205"/>
      <c r="AB43" s="205"/>
      <c r="AC43" s="205"/>
      <c r="AD43" s="205"/>
      <c r="AE43" s="205"/>
      <c r="AF43" s="205"/>
      <c r="AG43" s="205" t="s">
        <v>1268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customFormat="false" ht="12.75" hidden="false" customHeight="false" outlineLevel="1" collapsed="false">
      <c r="A44" s="214" t="n">
        <v>33</v>
      </c>
      <c r="B44" s="215" t="s">
        <v>1996</v>
      </c>
      <c r="C44" s="216" t="s">
        <v>1997</v>
      </c>
      <c r="D44" s="217" t="s">
        <v>1812</v>
      </c>
      <c r="E44" s="218" t="n">
        <v>24</v>
      </c>
      <c r="F44" s="219"/>
      <c r="G44" s="220" t="n">
        <f aca="false">ROUND(E44*F44,2)</f>
        <v>0</v>
      </c>
      <c r="H44" s="219"/>
      <c r="I44" s="220" t="n">
        <f aca="false">ROUND(E44*H44,2)</f>
        <v>0</v>
      </c>
      <c r="J44" s="219"/>
      <c r="K44" s="220" t="n">
        <f aca="false">ROUND(E44*J44,2)</f>
        <v>0</v>
      </c>
      <c r="L44" s="220" t="n">
        <v>21</v>
      </c>
      <c r="M44" s="220" t="n">
        <f aca="false">G44*(1+L44/100)</f>
        <v>0</v>
      </c>
      <c r="N44" s="220" t="n">
        <v>0</v>
      </c>
      <c r="O44" s="220" t="n">
        <f aca="false">ROUND(E44*N44,2)</f>
        <v>0</v>
      </c>
      <c r="P44" s="220" t="n">
        <v>0</v>
      </c>
      <c r="Q44" s="220" t="n">
        <f aca="false">ROUND(E44*P44,2)</f>
        <v>0</v>
      </c>
      <c r="R44" s="220"/>
      <c r="S44" s="220" t="s">
        <v>417</v>
      </c>
      <c r="T44" s="221" t="s">
        <v>418</v>
      </c>
      <c r="U44" s="204" t="n">
        <v>0</v>
      </c>
      <c r="V44" s="204" t="n">
        <f aca="false">ROUND(E44*U44,2)</f>
        <v>0</v>
      </c>
      <c r="W44" s="204"/>
      <c r="X44" s="204" t="s">
        <v>165</v>
      </c>
      <c r="Y44" s="205"/>
      <c r="Z44" s="205"/>
      <c r="AA44" s="205"/>
      <c r="AB44" s="205"/>
      <c r="AC44" s="205"/>
      <c r="AD44" s="205"/>
      <c r="AE44" s="205"/>
      <c r="AF44" s="205"/>
      <c r="AG44" s="205" t="s">
        <v>1268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customFormat="false" ht="12.75" hidden="false" customHeight="false" outlineLevel="1" collapsed="false">
      <c r="A45" s="214" t="n">
        <v>34</v>
      </c>
      <c r="B45" s="215" t="s">
        <v>1998</v>
      </c>
      <c r="C45" s="216" t="s">
        <v>1999</v>
      </c>
      <c r="D45" s="217" t="s">
        <v>1812</v>
      </c>
      <c r="E45" s="218" t="n">
        <v>55</v>
      </c>
      <c r="F45" s="219"/>
      <c r="G45" s="220" t="n">
        <f aca="false">ROUND(E45*F45,2)</f>
        <v>0</v>
      </c>
      <c r="H45" s="219"/>
      <c r="I45" s="220" t="n">
        <f aca="false">ROUND(E45*H45,2)</f>
        <v>0</v>
      </c>
      <c r="J45" s="219"/>
      <c r="K45" s="220" t="n">
        <f aca="false">ROUND(E45*J45,2)</f>
        <v>0</v>
      </c>
      <c r="L45" s="220" t="n">
        <v>21</v>
      </c>
      <c r="M45" s="220" t="n">
        <f aca="false">G45*(1+L45/100)</f>
        <v>0</v>
      </c>
      <c r="N45" s="220" t="n">
        <v>0</v>
      </c>
      <c r="O45" s="220" t="n">
        <f aca="false">ROUND(E45*N45,2)</f>
        <v>0</v>
      </c>
      <c r="P45" s="220" t="n">
        <v>0</v>
      </c>
      <c r="Q45" s="220" t="n">
        <f aca="false">ROUND(E45*P45,2)</f>
        <v>0</v>
      </c>
      <c r="R45" s="220"/>
      <c r="S45" s="220" t="s">
        <v>417</v>
      </c>
      <c r="T45" s="221" t="s">
        <v>418</v>
      </c>
      <c r="U45" s="204" t="n">
        <v>0</v>
      </c>
      <c r="V45" s="204" t="n">
        <f aca="false">ROUND(E45*U45,2)</f>
        <v>0</v>
      </c>
      <c r="W45" s="204"/>
      <c r="X45" s="204" t="s">
        <v>165</v>
      </c>
      <c r="Y45" s="205"/>
      <c r="Z45" s="205"/>
      <c r="AA45" s="205"/>
      <c r="AB45" s="205"/>
      <c r="AC45" s="205"/>
      <c r="AD45" s="205"/>
      <c r="AE45" s="205"/>
      <c r="AF45" s="205"/>
      <c r="AG45" s="205" t="s">
        <v>1268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customFormat="false" ht="12.75" hidden="false" customHeight="false" outlineLevel="1" collapsed="false">
      <c r="A46" s="214" t="n">
        <v>35</v>
      </c>
      <c r="B46" s="215" t="s">
        <v>2000</v>
      </c>
      <c r="C46" s="216" t="s">
        <v>2001</v>
      </c>
      <c r="D46" s="217" t="s">
        <v>1812</v>
      </c>
      <c r="E46" s="218" t="n">
        <v>70</v>
      </c>
      <c r="F46" s="219"/>
      <c r="G46" s="220" t="n">
        <f aca="false">ROUND(E46*F46,2)</f>
        <v>0</v>
      </c>
      <c r="H46" s="219"/>
      <c r="I46" s="220" t="n">
        <f aca="false">ROUND(E46*H46,2)</f>
        <v>0</v>
      </c>
      <c r="J46" s="219"/>
      <c r="K46" s="220" t="n">
        <f aca="false">ROUND(E46*J46,2)</f>
        <v>0</v>
      </c>
      <c r="L46" s="220" t="n">
        <v>21</v>
      </c>
      <c r="M46" s="220" t="n">
        <f aca="false">G46*(1+L46/100)</f>
        <v>0</v>
      </c>
      <c r="N46" s="220" t="n">
        <v>0.52</v>
      </c>
      <c r="O46" s="220" t="n">
        <f aca="false">ROUND(E46*N46,2)</f>
        <v>36.4</v>
      </c>
      <c r="P46" s="220" t="n">
        <v>0</v>
      </c>
      <c r="Q46" s="220" t="n">
        <f aca="false">ROUND(E46*P46,2)</f>
        <v>0</v>
      </c>
      <c r="R46" s="220"/>
      <c r="S46" s="220" t="s">
        <v>213</v>
      </c>
      <c r="T46" s="221" t="s">
        <v>418</v>
      </c>
      <c r="U46" s="204" t="n">
        <v>0</v>
      </c>
      <c r="V46" s="204" t="n">
        <f aca="false">ROUND(E46*U46,2)</f>
        <v>0</v>
      </c>
      <c r="W46" s="204"/>
      <c r="X46" s="204" t="s">
        <v>165</v>
      </c>
      <c r="Y46" s="205"/>
      <c r="Z46" s="205"/>
      <c r="AA46" s="205"/>
      <c r="AB46" s="205"/>
      <c r="AC46" s="205"/>
      <c r="AD46" s="205"/>
      <c r="AE46" s="205"/>
      <c r="AF46" s="205"/>
      <c r="AG46" s="205" t="s">
        <v>1268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customFormat="false" ht="12.75" hidden="false" customHeight="false" outlineLevel="0" collapsed="false">
      <c r="A47" s="188" t="s">
        <v>207</v>
      </c>
      <c r="B47" s="189" t="s">
        <v>159</v>
      </c>
      <c r="C47" s="190" t="s">
        <v>160</v>
      </c>
      <c r="D47" s="191"/>
      <c r="E47" s="192"/>
      <c r="F47" s="193"/>
      <c r="G47" s="193" t="n">
        <f aca="false">SUMIF(AG48:AG49,"&lt;&gt;NOR",G48:G49)</f>
        <v>0</v>
      </c>
      <c r="H47" s="193"/>
      <c r="I47" s="193" t="n">
        <f aca="false">SUM(I48:I49)</f>
        <v>0</v>
      </c>
      <c r="J47" s="193"/>
      <c r="K47" s="193" t="n">
        <f aca="false">SUM(K48:K49)</f>
        <v>0</v>
      </c>
      <c r="L47" s="193"/>
      <c r="M47" s="193" t="n">
        <f aca="false">SUM(M48:M49)</f>
        <v>0</v>
      </c>
      <c r="N47" s="193"/>
      <c r="O47" s="193" t="n">
        <f aca="false">SUM(O48:O49)</f>
        <v>1.89</v>
      </c>
      <c r="P47" s="193"/>
      <c r="Q47" s="193" t="n">
        <f aca="false">SUM(Q48:Q49)</f>
        <v>0</v>
      </c>
      <c r="R47" s="193"/>
      <c r="S47" s="193"/>
      <c r="T47" s="194"/>
      <c r="U47" s="195"/>
      <c r="V47" s="195" t="n">
        <f aca="false">SUM(V48:V49)</f>
        <v>0</v>
      </c>
      <c r="W47" s="195"/>
      <c r="X47" s="195"/>
      <c r="AG47" s="0" t="s">
        <v>208</v>
      </c>
    </row>
    <row r="48" customFormat="false" ht="12.75" hidden="false" customHeight="false" outlineLevel="1" collapsed="false">
      <c r="A48" s="214" t="n">
        <v>36</v>
      </c>
      <c r="B48" s="215" t="s">
        <v>1881</v>
      </c>
      <c r="C48" s="216" t="s">
        <v>2002</v>
      </c>
      <c r="D48" s="217" t="s">
        <v>1812</v>
      </c>
      <c r="E48" s="218" t="n">
        <v>1</v>
      </c>
      <c r="F48" s="219"/>
      <c r="G48" s="220" t="n">
        <f aca="false">ROUND(E48*F48,2)</f>
        <v>0</v>
      </c>
      <c r="H48" s="219"/>
      <c r="I48" s="220" t="n">
        <f aca="false">ROUND(E48*H48,2)</f>
        <v>0</v>
      </c>
      <c r="J48" s="219"/>
      <c r="K48" s="220" t="n">
        <f aca="false">ROUND(E48*J48,2)</f>
        <v>0</v>
      </c>
      <c r="L48" s="220" t="n">
        <v>21</v>
      </c>
      <c r="M48" s="220" t="n">
        <f aca="false">G48*(1+L48/100)</f>
        <v>0</v>
      </c>
      <c r="N48" s="220" t="n">
        <v>0.08965</v>
      </c>
      <c r="O48" s="220" t="n">
        <f aca="false">ROUND(E48*N48,2)</f>
        <v>0.09</v>
      </c>
      <c r="P48" s="220" t="n">
        <v>0</v>
      </c>
      <c r="Q48" s="220" t="n">
        <f aca="false">ROUND(E48*P48,2)</f>
        <v>0</v>
      </c>
      <c r="R48" s="220"/>
      <c r="S48" s="220" t="s">
        <v>213</v>
      </c>
      <c r="T48" s="221" t="s">
        <v>418</v>
      </c>
      <c r="U48" s="204" t="n">
        <v>0</v>
      </c>
      <c r="V48" s="204" t="n">
        <f aca="false">ROUND(E48*U48,2)</f>
        <v>0</v>
      </c>
      <c r="W48" s="204"/>
      <c r="X48" s="204" t="s">
        <v>165</v>
      </c>
      <c r="Y48" s="205"/>
      <c r="Z48" s="205"/>
      <c r="AA48" s="205"/>
      <c r="AB48" s="205"/>
      <c r="AC48" s="205"/>
      <c r="AD48" s="205"/>
      <c r="AE48" s="205"/>
      <c r="AF48" s="205"/>
      <c r="AG48" s="205" t="s">
        <v>1268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customFormat="false" ht="12.75" hidden="false" customHeight="false" outlineLevel="1" collapsed="false">
      <c r="A49" s="214" t="n">
        <v>37</v>
      </c>
      <c r="B49" s="215" t="s">
        <v>1883</v>
      </c>
      <c r="C49" s="216" t="s">
        <v>2003</v>
      </c>
      <c r="D49" s="217" t="s">
        <v>1812</v>
      </c>
      <c r="E49" s="218" t="n">
        <v>1</v>
      </c>
      <c r="F49" s="219"/>
      <c r="G49" s="220" t="n">
        <f aca="false">ROUND(E49*F49,2)</f>
        <v>0</v>
      </c>
      <c r="H49" s="219"/>
      <c r="I49" s="220" t="n">
        <f aca="false">ROUND(E49*H49,2)</f>
        <v>0</v>
      </c>
      <c r="J49" s="219"/>
      <c r="K49" s="220" t="n">
        <f aca="false">ROUND(E49*J49,2)</f>
        <v>0</v>
      </c>
      <c r="L49" s="220" t="n">
        <v>21</v>
      </c>
      <c r="M49" s="220" t="n">
        <f aca="false">G49*(1+L49/100)</f>
        <v>0</v>
      </c>
      <c r="N49" s="220" t="n">
        <v>1.796</v>
      </c>
      <c r="O49" s="220" t="n">
        <f aca="false">ROUND(E49*N49,2)</f>
        <v>1.8</v>
      </c>
      <c r="P49" s="220" t="n">
        <v>0</v>
      </c>
      <c r="Q49" s="220" t="n">
        <f aca="false">ROUND(E49*P49,2)</f>
        <v>0</v>
      </c>
      <c r="R49" s="220"/>
      <c r="S49" s="220" t="s">
        <v>213</v>
      </c>
      <c r="T49" s="221" t="s">
        <v>418</v>
      </c>
      <c r="U49" s="204" t="n">
        <v>0</v>
      </c>
      <c r="V49" s="204" t="n">
        <f aca="false">ROUND(E49*U49,2)</f>
        <v>0</v>
      </c>
      <c r="W49" s="204"/>
      <c r="X49" s="204" t="s">
        <v>165</v>
      </c>
      <c r="Y49" s="205"/>
      <c r="Z49" s="205"/>
      <c r="AA49" s="205"/>
      <c r="AB49" s="205"/>
      <c r="AC49" s="205"/>
      <c r="AD49" s="205"/>
      <c r="AE49" s="205"/>
      <c r="AF49" s="205"/>
      <c r="AG49" s="205" t="s">
        <v>1268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customFormat="false" ht="12.75" hidden="false" customHeight="false" outlineLevel="0" collapsed="false">
      <c r="A50" s="188" t="s">
        <v>207</v>
      </c>
      <c r="B50" s="189" t="s">
        <v>162</v>
      </c>
      <c r="C50" s="190" t="s">
        <v>163</v>
      </c>
      <c r="D50" s="191"/>
      <c r="E50" s="192"/>
      <c r="F50" s="193"/>
      <c r="G50" s="193" t="n">
        <f aca="false">SUMIF(AG51:AG51,"&lt;&gt;NOR",G51:G51)</f>
        <v>0</v>
      </c>
      <c r="H50" s="193"/>
      <c r="I50" s="193" t="n">
        <f aca="false">SUM(I51:I51)</f>
        <v>0</v>
      </c>
      <c r="J50" s="193"/>
      <c r="K50" s="193" t="n">
        <f aca="false">SUM(K51:K51)</f>
        <v>0</v>
      </c>
      <c r="L50" s="193"/>
      <c r="M50" s="193" t="n">
        <f aca="false">SUM(M51:M51)</f>
        <v>0</v>
      </c>
      <c r="N50" s="193"/>
      <c r="O50" s="193" t="n">
        <f aca="false">SUM(O51:O51)</f>
        <v>1.09</v>
      </c>
      <c r="P50" s="193"/>
      <c r="Q50" s="193" t="n">
        <f aca="false">SUM(Q51:Q51)</f>
        <v>0</v>
      </c>
      <c r="R50" s="193"/>
      <c r="S50" s="193"/>
      <c r="T50" s="194"/>
      <c r="U50" s="195"/>
      <c r="V50" s="195" t="n">
        <f aca="false">SUM(V51:V51)</f>
        <v>0</v>
      </c>
      <c r="W50" s="195"/>
      <c r="X50" s="195"/>
      <c r="AG50" s="0" t="s">
        <v>208</v>
      </c>
    </row>
    <row r="51" customFormat="false" ht="12.75" hidden="false" customHeight="false" outlineLevel="1" collapsed="false">
      <c r="A51" s="214" t="n">
        <v>38</v>
      </c>
      <c r="B51" s="215" t="s">
        <v>1885</v>
      </c>
      <c r="C51" s="216" t="s">
        <v>2004</v>
      </c>
      <c r="D51" s="217" t="s">
        <v>1812</v>
      </c>
      <c r="E51" s="218" t="n">
        <v>1</v>
      </c>
      <c r="F51" s="219"/>
      <c r="G51" s="220" t="n">
        <f aca="false">ROUND(E51*F51,2)</f>
        <v>0</v>
      </c>
      <c r="H51" s="219"/>
      <c r="I51" s="220" t="n">
        <f aca="false">ROUND(E51*H51,2)</f>
        <v>0</v>
      </c>
      <c r="J51" s="219"/>
      <c r="K51" s="220" t="n">
        <f aca="false">ROUND(E51*J51,2)</f>
        <v>0</v>
      </c>
      <c r="L51" s="220" t="n">
        <v>21</v>
      </c>
      <c r="M51" s="220" t="n">
        <f aca="false">G51*(1+L51/100)</f>
        <v>0</v>
      </c>
      <c r="N51" s="220" t="n">
        <v>1.09</v>
      </c>
      <c r="O51" s="220" t="n">
        <f aca="false">ROUND(E51*N51,2)</f>
        <v>1.09</v>
      </c>
      <c r="P51" s="220" t="n">
        <v>0</v>
      </c>
      <c r="Q51" s="220" t="n">
        <f aca="false">ROUND(E51*P51,2)</f>
        <v>0</v>
      </c>
      <c r="R51" s="220"/>
      <c r="S51" s="220" t="s">
        <v>213</v>
      </c>
      <c r="T51" s="221" t="s">
        <v>418</v>
      </c>
      <c r="U51" s="204" t="n">
        <v>0</v>
      </c>
      <c r="V51" s="204" t="n">
        <f aca="false">ROUND(E51*U51,2)</f>
        <v>0</v>
      </c>
      <c r="W51" s="204"/>
      <c r="X51" s="204" t="s">
        <v>165</v>
      </c>
      <c r="Y51" s="205"/>
      <c r="Z51" s="205"/>
      <c r="AA51" s="205"/>
      <c r="AB51" s="205"/>
      <c r="AC51" s="205"/>
      <c r="AD51" s="205"/>
      <c r="AE51" s="205"/>
      <c r="AF51" s="205"/>
      <c r="AG51" s="205" t="s">
        <v>1268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customFormat="false" ht="12.75" hidden="false" customHeight="false" outlineLevel="0" collapsed="false">
      <c r="A52" s="188" t="s">
        <v>207</v>
      </c>
      <c r="B52" s="189" t="s">
        <v>164</v>
      </c>
      <c r="C52" s="190" t="s">
        <v>165</v>
      </c>
      <c r="D52" s="191"/>
      <c r="E52" s="192"/>
      <c r="F52" s="193"/>
      <c r="G52" s="193" t="n">
        <f aca="false">SUMIF(AG53:AG58,"&lt;&gt;NOR",G53:G58)</f>
        <v>0</v>
      </c>
      <c r="H52" s="193"/>
      <c r="I52" s="193" t="n">
        <f aca="false">SUM(I53:I58)</f>
        <v>0</v>
      </c>
      <c r="J52" s="193"/>
      <c r="K52" s="193" t="n">
        <f aca="false">SUM(K53:K58)</f>
        <v>0</v>
      </c>
      <c r="L52" s="193"/>
      <c r="M52" s="193" t="n">
        <f aca="false">SUM(M53:M58)</f>
        <v>0</v>
      </c>
      <c r="N52" s="193"/>
      <c r="O52" s="193" t="n">
        <f aca="false">SUM(O53:O58)</f>
        <v>0.39</v>
      </c>
      <c r="P52" s="193"/>
      <c r="Q52" s="193" t="n">
        <f aca="false">SUM(Q53:Q58)</f>
        <v>0</v>
      </c>
      <c r="R52" s="193"/>
      <c r="S52" s="193"/>
      <c r="T52" s="194"/>
      <c r="U52" s="195"/>
      <c r="V52" s="195" t="n">
        <f aca="false">SUM(V53:V58)</f>
        <v>0</v>
      </c>
      <c r="W52" s="195"/>
      <c r="X52" s="195"/>
      <c r="AG52" s="0" t="s">
        <v>208</v>
      </c>
    </row>
    <row r="53" customFormat="false" ht="12.75" hidden="false" customHeight="false" outlineLevel="1" collapsed="false">
      <c r="A53" s="214" t="n">
        <v>39</v>
      </c>
      <c r="B53" s="215" t="s">
        <v>1887</v>
      </c>
      <c r="C53" s="216" t="s">
        <v>2005</v>
      </c>
      <c r="D53" s="217" t="s">
        <v>1812</v>
      </c>
      <c r="E53" s="218" t="n">
        <v>1</v>
      </c>
      <c r="F53" s="219"/>
      <c r="G53" s="220" t="n">
        <f aca="false">ROUND(E53*F53,2)</f>
        <v>0</v>
      </c>
      <c r="H53" s="219"/>
      <c r="I53" s="220" t="n">
        <f aca="false">ROUND(E53*H53,2)</f>
        <v>0</v>
      </c>
      <c r="J53" s="219"/>
      <c r="K53" s="220" t="n">
        <f aca="false">ROUND(E53*J53,2)</f>
        <v>0</v>
      </c>
      <c r="L53" s="220" t="n">
        <v>21</v>
      </c>
      <c r="M53" s="220" t="n">
        <f aca="false">G53*(1+L53/100)</f>
        <v>0</v>
      </c>
      <c r="N53" s="220" t="n">
        <v>0.11666</v>
      </c>
      <c r="O53" s="220" t="n">
        <f aca="false">ROUND(E53*N53,2)</f>
        <v>0.12</v>
      </c>
      <c r="P53" s="220" t="n">
        <v>0</v>
      </c>
      <c r="Q53" s="220" t="n">
        <f aca="false">ROUND(E53*P53,2)</f>
        <v>0</v>
      </c>
      <c r="R53" s="220"/>
      <c r="S53" s="220" t="s">
        <v>213</v>
      </c>
      <c r="T53" s="221" t="s">
        <v>418</v>
      </c>
      <c r="U53" s="204" t="n">
        <v>0</v>
      </c>
      <c r="V53" s="204" t="n">
        <f aca="false">ROUND(E53*U53,2)</f>
        <v>0</v>
      </c>
      <c r="W53" s="204"/>
      <c r="X53" s="204" t="s">
        <v>165</v>
      </c>
      <c r="Y53" s="205"/>
      <c r="Z53" s="205"/>
      <c r="AA53" s="205"/>
      <c r="AB53" s="205"/>
      <c r="AC53" s="205"/>
      <c r="AD53" s="205"/>
      <c r="AE53" s="205"/>
      <c r="AF53" s="205"/>
      <c r="AG53" s="205" t="s">
        <v>1268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customFormat="false" ht="12.75" hidden="false" customHeight="false" outlineLevel="1" collapsed="false">
      <c r="A54" s="214" t="n">
        <v>40</v>
      </c>
      <c r="B54" s="215" t="s">
        <v>1890</v>
      </c>
      <c r="C54" s="216" t="s">
        <v>2006</v>
      </c>
      <c r="D54" s="217" t="s">
        <v>1812</v>
      </c>
      <c r="E54" s="218" t="n">
        <v>1</v>
      </c>
      <c r="F54" s="219"/>
      <c r="G54" s="220" t="n">
        <f aca="false">ROUND(E54*F54,2)</f>
        <v>0</v>
      </c>
      <c r="H54" s="219"/>
      <c r="I54" s="220" t="n">
        <f aca="false">ROUND(E54*H54,2)</f>
        <v>0</v>
      </c>
      <c r="J54" s="219"/>
      <c r="K54" s="220" t="n">
        <f aca="false">ROUND(E54*J54,2)</f>
        <v>0</v>
      </c>
      <c r="L54" s="220" t="n">
        <v>21</v>
      </c>
      <c r="M54" s="220" t="n">
        <f aca="false">G54*(1+L54/100)</f>
        <v>0</v>
      </c>
      <c r="N54" s="220" t="n">
        <v>8E-005</v>
      </c>
      <c r="O54" s="220" t="n">
        <f aca="false">ROUND(E54*N54,2)</f>
        <v>0</v>
      </c>
      <c r="P54" s="220" t="n">
        <v>0</v>
      </c>
      <c r="Q54" s="220" t="n">
        <f aca="false">ROUND(E54*P54,2)</f>
        <v>0</v>
      </c>
      <c r="R54" s="220"/>
      <c r="S54" s="220" t="s">
        <v>213</v>
      </c>
      <c r="T54" s="221" t="s">
        <v>418</v>
      </c>
      <c r="U54" s="204" t="n">
        <v>0</v>
      </c>
      <c r="V54" s="204" t="n">
        <f aca="false">ROUND(E54*U54,2)</f>
        <v>0</v>
      </c>
      <c r="W54" s="204"/>
      <c r="X54" s="204" t="s">
        <v>165</v>
      </c>
      <c r="Y54" s="205"/>
      <c r="Z54" s="205"/>
      <c r="AA54" s="205"/>
      <c r="AB54" s="205"/>
      <c r="AC54" s="205"/>
      <c r="AD54" s="205"/>
      <c r="AE54" s="205"/>
      <c r="AF54" s="205"/>
      <c r="AG54" s="205" t="s">
        <v>1268</v>
      </c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customFormat="false" ht="12.75" hidden="false" customHeight="false" outlineLevel="1" collapsed="false">
      <c r="A55" s="214" t="n">
        <v>41</v>
      </c>
      <c r="B55" s="215" t="s">
        <v>1892</v>
      </c>
      <c r="C55" s="216" t="s">
        <v>2007</v>
      </c>
      <c r="D55" s="217" t="s">
        <v>1812</v>
      </c>
      <c r="E55" s="218" t="n">
        <v>1</v>
      </c>
      <c r="F55" s="219"/>
      <c r="G55" s="220" t="n">
        <f aca="false">ROUND(E55*F55,2)</f>
        <v>0</v>
      </c>
      <c r="H55" s="219"/>
      <c r="I55" s="220" t="n">
        <f aca="false">ROUND(E55*H55,2)</f>
        <v>0</v>
      </c>
      <c r="J55" s="219"/>
      <c r="K55" s="220" t="n">
        <f aca="false">ROUND(E55*J55,2)</f>
        <v>0</v>
      </c>
      <c r="L55" s="220" t="n">
        <v>21</v>
      </c>
      <c r="M55" s="220" t="n">
        <f aca="false">G55*(1+L55/100)</f>
        <v>0</v>
      </c>
      <c r="N55" s="220" t="n">
        <v>0.00102</v>
      </c>
      <c r="O55" s="220" t="n">
        <f aca="false">ROUND(E55*N55,2)</f>
        <v>0</v>
      </c>
      <c r="P55" s="220" t="n">
        <v>0</v>
      </c>
      <c r="Q55" s="220" t="n">
        <f aca="false">ROUND(E55*P55,2)</f>
        <v>0</v>
      </c>
      <c r="R55" s="220"/>
      <c r="S55" s="220" t="s">
        <v>213</v>
      </c>
      <c r="T55" s="221" t="s">
        <v>418</v>
      </c>
      <c r="U55" s="204" t="n">
        <v>0</v>
      </c>
      <c r="V55" s="204" t="n">
        <f aca="false">ROUND(E55*U55,2)</f>
        <v>0</v>
      </c>
      <c r="W55" s="204"/>
      <c r="X55" s="204" t="s">
        <v>165</v>
      </c>
      <c r="Y55" s="205"/>
      <c r="Z55" s="205"/>
      <c r="AA55" s="205"/>
      <c r="AB55" s="205"/>
      <c r="AC55" s="205"/>
      <c r="AD55" s="205"/>
      <c r="AE55" s="205"/>
      <c r="AF55" s="205"/>
      <c r="AG55" s="205" t="s">
        <v>1268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customFormat="false" ht="12.75" hidden="false" customHeight="false" outlineLevel="1" collapsed="false">
      <c r="A56" s="214" t="n">
        <v>42</v>
      </c>
      <c r="B56" s="215" t="s">
        <v>1894</v>
      </c>
      <c r="C56" s="216" t="s">
        <v>2008</v>
      </c>
      <c r="D56" s="217" t="s">
        <v>1812</v>
      </c>
      <c r="E56" s="218" t="n">
        <v>1</v>
      </c>
      <c r="F56" s="219"/>
      <c r="G56" s="220" t="n">
        <f aca="false">ROUND(E56*F56,2)</f>
        <v>0</v>
      </c>
      <c r="H56" s="219"/>
      <c r="I56" s="220" t="n">
        <f aca="false">ROUND(E56*H56,2)</f>
        <v>0</v>
      </c>
      <c r="J56" s="219"/>
      <c r="K56" s="220" t="n">
        <f aca="false">ROUND(E56*J56,2)</f>
        <v>0</v>
      </c>
      <c r="L56" s="220" t="n">
        <v>21</v>
      </c>
      <c r="M56" s="220" t="n">
        <f aca="false">G56*(1+L56/100)</f>
        <v>0</v>
      </c>
      <c r="N56" s="220" t="n">
        <v>0.08732</v>
      </c>
      <c r="O56" s="220" t="n">
        <f aca="false">ROUND(E56*N56,2)</f>
        <v>0.09</v>
      </c>
      <c r="P56" s="220" t="n">
        <v>0</v>
      </c>
      <c r="Q56" s="220" t="n">
        <f aca="false">ROUND(E56*P56,2)</f>
        <v>0</v>
      </c>
      <c r="R56" s="220"/>
      <c r="S56" s="220" t="s">
        <v>213</v>
      </c>
      <c r="T56" s="221" t="s">
        <v>418</v>
      </c>
      <c r="U56" s="204" t="n">
        <v>0</v>
      </c>
      <c r="V56" s="204" t="n">
        <f aca="false">ROUND(E56*U56,2)</f>
        <v>0</v>
      </c>
      <c r="W56" s="204"/>
      <c r="X56" s="204" t="s">
        <v>165</v>
      </c>
      <c r="Y56" s="205"/>
      <c r="Z56" s="205"/>
      <c r="AA56" s="205"/>
      <c r="AB56" s="205"/>
      <c r="AC56" s="205"/>
      <c r="AD56" s="205"/>
      <c r="AE56" s="205"/>
      <c r="AF56" s="205"/>
      <c r="AG56" s="205" t="s">
        <v>1268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customFormat="false" ht="12.75" hidden="false" customHeight="false" outlineLevel="1" collapsed="false">
      <c r="A57" s="214" t="n">
        <v>43</v>
      </c>
      <c r="B57" s="215" t="s">
        <v>1896</v>
      </c>
      <c r="C57" s="216" t="s">
        <v>2009</v>
      </c>
      <c r="D57" s="217" t="s">
        <v>1812</v>
      </c>
      <c r="E57" s="218" t="n">
        <v>1</v>
      </c>
      <c r="F57" s="219"/>
      <c r="G57" s="220" t="n">
        <f aca="false">ROUND(E57*F57,2)</f>
        <v>0</v>
      </c>
      <c r="H57" s="219"/>
      <c r="I57" s="220" t="n">
        <f aca="false">ROUND(E57*H57,2)</f>
        <v>0</v>
      </c>
      <c r="J57" s="219"/>
      <c r="K57" s="220" t="n">
        <f aca="false">ROUND(E57*J57,2)</f>
        <v>0</v>
      </c>
      <c r="L57" s="220" t="n">
        <v>21</v>
      </c>
      <c r="M57" s="220" t="n">
        <f aca="false">G57*(1+L57/100)</f>
        <v>0</v>
      </c>
      <c r="N57" s="220" t="n">
        <v>0.18324</v>
      </c>
      <c r="O57" s="220" t="n">
        <f aca="false">ROUND(E57*N57,2)</f>
        <v>0.18</v>
      </c>
      <c r="P57" s="220" t="n">
        <v>0</v>
      </c>
      <c r="Q57" s="220" t="n">
        <f aca="false">ROUND(E57*P57,2)</f>
        <v>0</v>
      </c>
      <c r="R57" s="220"/>
      <c r="S57" s="220" t="s">
        <v>213</v>
      </c>
      <c r="T57" s="221" t="s">
        <v>418</v>
      </c>
      <c r="U57" s="204" t="n">
        <v>0</v>
      </c>
      <c r="V57" s="204" t="n">
        <f aca="false">ROUND(E57*U57,2)</f>
        <v>0</v>
      </c>
      <c r="W57" s="204"/>
      <c r="X57" s="204" t="s">
        <v>165</v>
      </c>
      <c r="Y57" s="205"/>
      <c r="Z57" s="205"/>
      <c r="AA57" s="205"/>
      <c r="AB57" s="205"/>
      <c r="AC57" s="205"/>
      <c r="AD57" s="205"/>
      <c r="AE57" s="205"/>
      <c r="AF57" s="205"/>
      <c r="AG57" s="205" t="s">
        <v>1268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customFormat="false" ht="12.75" hidden="false" customHeight="false" outlineLevel="1" collapsed="false">
      <c r="A58" s="196" t="n">
        <v>44</v>
      </c>
      <c r="B58" s="197" t="s">
        <v>1898</v>
      </c>
      <c r="C58" s="198" t="s">
        <v>2010</v>
      </c>
      <c r="D58" s="199" t="s">
        <v>1812</v>
      </c>
      <c r="E58" s="200" t="n">
        <v>1</v>
      </c>
      <c r="F58" s="201"/>
      <c r="G58" s="202" t="n">
        <f aca="false">ROUND(E58*F58,2)</f>
        <v>0</v>
      </c>
      <c r="H58" s="201"/>
      <c r="I58" s="202" t="n">
        <f aca="false">ROUND(E58*H58,2)</f>
        <v>0</v>
      </c>
      <c r="J58" s="201"/>
      <c r="K58" s="202" t="n">
        <f aca="false">ROUND(E58*J58,2)</f>
        <v>0</v>
      </c>
      <c r="L58" s="202" t="n">
        <v>21</v>
      </c>
      <c r="M58" s="202" t="n">
        <f aca="false">G58*(1+L58/100)</f>
        <v>0</v>
      </c>
      <c r="N58" s="202" t="n">
        <v>0</v>
      </c>
      <c r="O58" s="202" t="n">
        <f aca="false">ROUND(E58*N58,2)</f>
        <v>0</v>
      </c>
      <c r="P58" s="202" t="n">
        <v>0</v>
      </c>
      <c r="Q58" s="202" t="n">
        <f aca="false">ROUND(E58*P58,2)</f>
        <v>0</v>
      </c>
      <c r="R58" s="202"/>
      <c r="S58" s="202" t="s">
        <v>417</v>
      </c>
      <c r="T58" s="203" t="s">
        <v>418</v>
      </c>
      <c r="U58" s="204" t="n">
        <v>0</v>
      </c>
      <c r="V58" s="204" t="n">
        <f aca="false">ROUND(E58*U58,2)</f>
        <v>0</v>
      </c>
      <c r="W58" s="204"/>
      <c r="X58" s="204" t="s">
        <v>165</v>
      </c>
      <c r="Y58" s="205"/>
      <c r="Z58" s="205"/>
      <c r="AA58" s="205"/>
      <c r="AB58" s="205"/>
      <c r="AC58" s="205"/>
      <c r="AD58" s="205"/>
      <c r="AE58" s="205"/>
      <c r="AF58" s="205"/>
      <c r="AG58" s="205" t="s">
        <v>1268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customFormat="false" ht="12.75" hidden="false" customHeight="false" outlineLevel="0" collapsed="false">
      <c r="A59" s="166"/>
      <c r="B59" s="172"/>
      <c r="C59" s="224"/>
      <c r="D59" s="174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AE59" s="0" t="n">
        <v>15</v>
      </c>
      <c r="AF59" s="0" t="n">
        <v>21</v>
      </c>
      <c r="AG59" s="0" t="s">
        <v>194</v>
      </c>
    </row>
    <row r="60" customFormat="false" ht="12.75" hidden="false" customHeight="false" outlineLevel="0" collapsed="false">
      <c r="A60" s="225"/>
      <c r="B60" s="226" t="s">
        <v>14</v>
      </c>
      <c r="C60" s="227"/>
      <c r="D60" s="228"/>
      <c r="E60" s="229"/>
      <c r="F60" s="229"/>
      <c r="G60" s="230" t="n">
        <f aca="false">G8+G22+G38+G42+G47+G50+G52</f>
        <v>0</v>
      </c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AE60" s="0" t="n">
        <f aca="false">SUMIF(L7:L58,AE59,G7:G58)</f>
        <v>0</v>
      </c>
      <c r="AF60" s="0" t="n">
        <f aca="false">SUMIF(L7:L58,AF59,G7:G58)</f>
        <v>0</v>
      </c>
      <c r="AG60" s="0" t="s">
        <v>1273</v>
      </c>
    </row>
    <row r="61" customFormat="false" ht="12.75" hidden="false" customHeight="false" outlineLevel="0" collapsed="false">
      <c r="C61" s="231"/>
      <c r="D61" s="110"/>
      <c r="AG61" s="0" t="s">
        <v>1274</v>
      </c>
    </row>
    <row r="62" customFormat="false" ht="12.75" hidden="false" customHeight="false" outlineLevel="0" collapsed="false">
      <c r="D62" s="110"/>
    </row>
    <row r="63" customFormat="false" ht="12.75" hidden="false" customHeight="false" outlineLevel="0" collapsed="false">
      <c r="D63" s="110"/>
    </row>
    <row r="64" customFormat="false" ht="12.75" hidden="false" customHeight="false" outlineLevel="0" collapsed="false">
      <c r="D64" s="110"/>
    </row>
    <row r="65" customFormat="false" ht="12.75" hidden="false" customHeight="false" outlineLevel="0" collapsed="false">
      <c r="D65" s="110"/>
    </row>
    <row r="66" customFormat="false" ht="12.75" hidden="false" customHeight="false" outlineLevel="0" collapsed="false">
      <c r="D66" s="110"/>
    </row>
    <row r="67" customFormat="false" ht="12.75" hidden="false" customHeight="false" outlineLevel="0" collapsed="false">
      <c r="D67" s="110"/>
    </row>
    <row r="68" customFormat="false" ht="12.75" hidden="false" customHeight="false" outlineLevel="0" collapsed="false">
      <c r="D68" s="110"/>
    </row>
    <row r="69" customFormat="false" ht="12.75" hidden="false" customHeight="false" outlineLevel="0" collapsed="false">
      <c r="D69" s="110"/>
    </row>
    <row r="70" customFormat="false" ht="12.75" hidden="false" customHeight="false" outlineLevel="0" collapsed="false">
      <c r="D70" s="110"/>
    </row>
    <row r="71" customFormat="false" ht="12.75" hidden="false" customHeight="false" outlineLevel="0" collapsed="false">
      <c r="D71" s="110"/>
    </row>
    <row r="72" customFormat="false" ht="12.75" hidden="false" customHeight="false" outlineLevel="0" collapsed="false">
      <c r="D72" s="110"/>
    </row>
    <row r="73" customFormat="false" ht="12.75" hidden="false" customHeight="false" outlineLevel="0" collapsed="false">
      <c r="D73" s="110"/>
    </row>
    <row r="74" customFormat="false" ht="12.75" hidden="false" customHeight="false" outlineLevel="0" collapsed="false">
      <c r="D74" s="110"/>
    </row>
    <row r="75" customFormat="false" ht="12.75" hidden="false" customHeight="false" outlineLevel="0" collapsed="false">
      <c r="D75" s="110"/>
    </row>
    <row r="76" customFormat="false" ht="12.75" hidden="false" customHeight="false" outlineLevel="0" collapsed="false">
      <c r="D76" s="110"/>
    </row>
    <row r="77" customFormat="false" ht="12.75" hidden="false" customHeight="false" outlineLevel="0" collapsed="false">
      <c r="D77" s="110"/>
    </row>
    <row r="78" customFormat="false" ht="12.75" hidden="false" customHeight="false" outlineLevel="0" collapsed="false">
      <c r="D78" s="110"/>
    </row>
    <row r="79" customFormat="false" ht="12.75" hidden="false" customHeight="false" outlineLevel="0" collapsed="false">
      <c r="D79" s="110"/>
    </row>
    <row r="80" customFormat="false" ht="12.75" hidden="false" customHeight="false" outlineLevel="0" collapsed="false">
      <c r="D80" s="110"/>
    </row>
    <row r="81" customFormat="false" ht="12.75" hidden="false" customHeight="false" outlineLevel="0" collapsed="false">
      <c r="D81" s="110"/>
    </row>
    <row r="82" customFormat="false" ht="12.75" hidden="false" customHeight="false" outlineLevel="0" collapsed="false">
      <c r="D82" s="110"/>
    </row>
    <row r="83" customFormat="false" ht="12.75" hidden="false" customHeight="false" outlineLevel="0" collapsed="false">
      <c r="D83" s="110"/>
    </row>
    <row r="84" customFormat="false" ht="12.75" hidden="false" customHeight="false" outlineLevel="0" collapsed="false">
      <c r="D84" s="110"/>
    </row>
    <row r="85" customFormat="false" ht="12.75" hidden="false" customHeight="false" outlineLevel="0" collapsed="false">
      <c r="D85" s="110"/>
    </row>
    <row r="86" customFormat="false" ht="12.75" hidden="false" customHeight="false" outlineLevel="0" collapsed="false">
      <c r="D86" s="110"/>
    </row>
    <row r="87" customFormat="false" ht="12.75" hidden="false" customHeight="false" outlineLevel="0" collapsed="false">
      <c r="D87" s="110"/>
    </row>
    <row r="88" customFormat="false" ht="12.75" hidden="false" customHeight="false" outlineLevel="0" collapsed="false">
      <c r="D88" s="110"/>
    </row>
    <row r="89" customFormat="false" ht="12.75" hidden="false" customHeight="false" outlineLevel="0" collapsed="false">
      <c r="D89" s="110"/>
    </row>
    <row r="90" customFormat="false" ht="12.75" hidden="false" customHeight="false" outlineLevel="0" collapsed="false">
      <c r="D90" s="110"/>
    </row>
    <row r="91" customFormat="false" ht="12.75" hidden="false" customHeight="false" outlineLevel="0" collapsed="false">
      <c r="D91" s="110"/>
    </row>
    <row r="92" customFormat="false" ht="12.75" hidden="false" customHeight="false" outlineLevel="0" collapsed="false">
      <c r="D92" s="110"/>
    </row>
    <row r="93" customFormat="false" ht="12.75" hidden="false" customHeight="false" outlineLevel="0" collapsed="false">
      <c r="D93" s="110"/>
    </row>
    <row r="94" customFormat="false" ht="12.75" hidden="false" customHeight="false" outlineLevel="0" collapsed="false">
      <c r="D94" s="110"/>
    </row>
    <row r="95" customFormat="false" ht="12.75" hidden="false" customHeight="false" outlineLevel="0" collapsed="false">
      <c r="D95" s="110"/>
    </row>
    <row r="96" customFormat="false" ht="12.75" hidden="false" customHeight="false" outlineLevel="0" collapsed="false">
      <c r="D96" s="110"/>
    </row>
    <row r="97" customFormat="false" ht="12.75" hidden="false" customHeight="false" outlineLevel="0" collapsed="false">
      <c r="D97" s="110"/>
    </row>
    <row r="98" customFormat="false" ht="12.75" hidden="false" customHeight="false" outlineLevel="0" collapsed="false">
      <c r="D98" s="110"/>
    </row>
    <row r="99" customFormat="false" ht="12.75" hidden="false" customHeight="false" outlineLevel="0" collapsed="false">
      <c r="D99" s="110"/>
    </row>
    <row r="100" customFormat="false" ht="12.75" hidden="false" customHeight="false" outlineLevel="0" collapsed="false">
      <c r="D100" s="110"/>
    </row>
    <row r="101" customFormat="false" ht="12.75" hidden="false" customHeight="false" outlineLevel="0" collapsed="false">
      <c r="D101" s="110"/>
    </row>
    <row r="102" customFormat="false" ht="12.75" hidden="false" customHeight="false" outlineLevel="0" collapsed="false">
      <c r="D102" s="110"/>
    </row>
    <row r="103" customFormat="false" ht="12.75" hidden="false" customHeight="false" outlineLevel="0" collapsed="false">
      <c r="D103" s="110"/>
    </row>
    <row r="104" customFormat="false" ht="12.75" hidden="false" customHeight="false" outlineLevel="0" collapsed="false">
      <c r="D104" s="110"/>
    </row>
    <row r="105" customFormat="false" ht="12.75" hidden="false" customHeight="false" outlineLevel="0" collapsed="false">
      <c r="D105" s="110"/>
    </row>
    <row r="106" customFormat="false" ht="12.75" hidden="false" customHeight="false" outlineLevel="0" collapsed="false">
      <c r="D106" s="110"/>
    </row>
    <row r="107" customFormat="false" ht="12.75" hidden="false" customHeight="false" outlineLevel="0" collapsed="false">
      <c r="D107" s="110"/>
    </row>
    <row r="108" customFormat="false" ht="12.75" hidden="false" customHeight="false" outlineLevel="0" collapsed="false">
      <c r="D108" s="110"/>
    </row>
    <row r="109" customFormat="false" ht="12.75" hidden="false" customHeight="false" outlineLevel="0" collapsed="false">
      <c r="D109" s="110"/>
    </row>
    <row r="110" customFormat="false" ht="12.75" hidden="false" customHeight="false" outlineLevel="0" collapsed="false">
      <c r="D110" s="110"/>
    </row>
    <row r="111" customFormat="false" ht="12.75" hidden="false" customHeight="false" outlineLevel="0" collapsed="false">
      <c r="D111" s="110"/>
    </row>
    <row r="112" customFormat="false" ht="12.75" hidden="false" customHeight="false" outlineLevel="0" collapsed="false">
      <c r="D112" s="110"/>
    </row>
    <row r="113" customFormat="false" ht="12.75" hidden="false" customHeight="false" outlineLevel="0" collapsed="false">
      <c r="D113" s="110"/>
    </row>
    <row r="114" customFormat="false" ht="12.75" hidden="false" customHeight="false" outlineLevel="0" collapsed="false">
      <c r="D114" s="110"/>
    </row>
    <row r="115" customFormat="false" ht="12.75" hidden="false" customHeight="false" outlineLevel="0" collapsed="false">
      <c r="D115" s="110"/>
    </row>
    <row r="116" customFormat="false" ht="12.75" hidden="false" customHeight="false" outlineLevel="0" collapsed="false">
      <c r="D116" s="110"/>
    </row>
    <row r="117" customFormat="false" ht="12.75" hidden="false" customHeight="false" outlineLevel="0" collapsed="false">
      <c r="D117" s="110"/>
    </row>
    <row r="118" customFormat="false" ht="12.75" hidden="false" customHeight="false" outlineLevel="0" collapsed="false">
      <c r="D118" s="110"/>
    </row>
    <row r="119" customFormat="false" ht="12.75" hidden="false" customHeight="false" outlineLevel="0" collapsed="false">
      <c r="D119" s="110"/>
    </row>
    <row r="120" customFormat="false" ht="12.75" hidden="false" customHeight="false" outlineLevel="0" collapsed="false">
      <c r="D120" s="110"/>
    </row>
    <row r="121" customFormat="false" ht="12.75" hidden="false" customHeight="false" outlineLevel="0" collapsed="false">
      <c r="D121" s="110"/>
    </row>
    <row r="122" customFormat="false" ht="12.75" hidden="false" customHeight="false" outlineLevel="0" collapsed="false">
      <c r="D122" s="110"/>
    </row>
    <row r="123" customFormat="false" ht="12.75" hidden="false" customHeight="false" outlineLevel="0" collapsed="false">
      <c r="D123" s="110"/>
    </row>
    <row r="124" customFormat="false" ht="12.75" hidden="false" customHeight="false" outlineLevel="0" collapsed="false">
      <c r="D124" s="110"/>
    </row>
    <row r="125" customFormat="false" ht="12.75" hidden="false" customHeight="false" outlineLevel="0" collapsed="false">
      <c r="D125" s="110"/>
    </row>
    <row r="126" customFormat="false" ht="12.75" hidden="false" customHeight="false" outlineLevel="0" collapsed="false">
      <c r="D126" s="110"/>
    </row>
    <row r="127" customFormat="false" ht="12.75" hidden="false" customHeight="false" outlineLevel="0" collapsed="false">
      <c r="D127" s="110"/>
    </row>
    <row r="128" customFormat="false" ht="12.75" hidden="false" customHeight="false" outlineLevel="0" collapsed="false">
      <c r="D128" s="110"/>
    </row>
    <row r="129" customFormat="false" ht="12.75" hidden="false" customHeight="false" outlineLevel="0" collapsed="false">
      <c r="D129" s="110"/>
    </row>
    <row r="130" customFormat="false" ht="12.75" hidden="false" customHeight="false" outlineLevel="0" collapsed="false">
      <c r="D130" s="110"/>
    </row>
    <row r="131" customFormat="false" ht="12.75" hidden="false" customHeight="false" outlineLevel="0" collapsed="false">
      <c r="D131" s="110"/>
    </row>
    <row r="132" customFormat="false" ht="12.75" hidden="false" customHeight="false" outlineLevel="0" collapsed="false">
      <c r="D132" s="110"/>
    </row>
    <row r="133" customFormat="false" ht="12.75" hidden="false" customHeight="false" outlineLevel="0" collapsed="false">
      <c r="D133" s="110"/>
    </row>
    <row r="134" customFormat="false" ht="12.75" hidden="false" customHeight="false" outlineLevel="0" collapsed="false">
      <c r="D134" s="110"/>
    </row>
    <row r="135" customFormat="false" ht="12.75" hidden="false" customHeight="false" outlineLevel="0" collapsed="false">
      <c r="D135" s="110"/>
    </row>
    <row r="136" customFormat="false" ht="12.75" hidden="false" customHeight="false" outlineLevel="0" collapsed="false">
      <c r="D136" s="110"/>
    </row>
    <row r="137" customFormat="false" ht="12.75" hidden="false" customHeight="false" outlineLevel="0" collapsed="false">
      <c r="D137" s="110"/>
    </row>
    <row r="138" customFormat="false" ht="12.75" hidden="false" customHeight="false" outlineLevel="0" collapsed="false">
      <c r="D138" s="110"/>
    </row>
    <row r="139" customFormat="false" ht="12.75" hidden="false" customHeight="false" outlineLevel="0" collapsed="false">
      <c r="D139" s="110"/>
    </row>
    <row r="140" customFormat="false" ht="12.75" hidden="false" customHeight="false" outlineLevel="0" collapsed="false">
      <c r="D140" s="110"/>
    </row>
    <row r="141" customFormat="false" ht="12.75" hidden="false" customHeight="false" outlineLevel="0" collapsed="false">
      <c r="D141" s="110"/>
    </row>
    <row r="142" customFormat="false" ht="12.75" hidden="false" customHeight="false" outlineLevel="0" collapsed="false">
      <c r="D142" s="110"/>
    </row>
    <row r="143" customFormat="false" ht="12.75" hidden="false" customHeight="false" outlineLevel="0" collapsed="false">
      <c r="D143" s="110"/>
    </row>
    <row r="144" customFormat="false" ht="12.75" hidden="false" customHeight="false" outlineLevel="0" collapsed="false">
      <c r="D144" s="110"/>
    </row>
    <row r="145" customFormat="false" ht="12.75" hidden="false" customHeight="false" outlineLevel="0" collapsed="false">
      <c r="D145" s="110"/>
    </row>
    <row r="146" customFormat="false" ht="12.75" hidden="false" customHeight="false" outlineLevel="0" collapsed="false">
      <c r="D146" s="110"/>
    </row>
    <row r="147" customFormat="false" ht="12.75" hidden="false" customHeight="false" outlineLevel="0" collapsed="false">
      <c r="D147" s="110"/>
    </row>
    <row r="148" customFormat="false" ht="12.75" hidden="false" customHeight="false" outlineLevel="0" collapsed="false">
      <c r="D148" s="110"/>
    </row>
    <row r="149" customFormat="false" ht="12.75" hidden="false" customHeight="false" outlineLevel="0" collapsed="false">
      <c r="D149" s="110"/>
    </row>
    <row r="150" customFormat="false" ht="12.75" hidden="false" customHeight="false" outlineLevel="0" collapsed="false">
      <c r="D150" s="110"/>
    </row>
    <row r="151" customFormat="false" ht="12.75" hidden="false" customHeight="false" outlineLevel="0" collapsed="false">
      <c r="D151" s="110"/>
    </row>
    <row r="152" customFormat="false" ht="12.75" hidden="false" customHeight="false" outlineLevel="0" collapsed="false">
      <c r="D152" s="110"/>
    </row>
    <row r="153" customFormat="false" ht="12.75" hidden="false" customHeight="false" outlineLevel="0" collapsed="false">
      <c r="D153" s="110"/>
    </row>
    <row r="154" customFormat="false" ht="12.75" hidden="false" customHeight="false" outlineLevel="0" collapsed="false">
      <c r="D154" s="110"/>
    </row>
    <row r="155" customFormat="false" ht="12.75" hidden="false" customHeight="false" outlineLevel="0" collapsed="false">
      <c r="D155" s="110"/>
    </row>
    <row r="156" customFormat="false" ht="12.75" hidden="false" customHeight="false" outlineLevel="0" collapsed="false">
      <c r="D156" s="110"/>
    </row>
    <row r="157" customFormat="false" ht="12.75" hidden="false" customHeight="false" outlineLevel="0" collapsed="false">
      <c r="D157" s="110"/>
    </row>
    <row r="158" customFormat="false" ht="12.75" hidden="false" customHeight="false" outlineLevel="0" collapsed="false">
      <c r="D158" s="110"/>
    </row>
    <row r="159" customFormat="false" ht="12.75" hidden="false" customHeight="false" outlineLevel="0" collapsed="false">
      <c r="D159" s="110"/>
    </row>
    <row r="160" customFormat="false" ht="12.75" hidden="false" customHeight="false" outlineLevel="0" collapsed="false">
      <c r="D160" s="110"/>
    </row>
    <row r="161" customFormat="false" ht="12.75" hidden="false" customHeight="false" outlineLevel="0" collapsed="false">
      <c r="D161" s="110"/>
    </row>
    <row r="162" customFormat="false" ht="12.75" hidden="false" customHeight="false" outlineLevel="0" collapsed="false">
      <c r="D162" s="110"/>
    </row>
    <row r="163" customFormat="false" ht="12.75" hidden="false" customHeight="false" outlineLevel="0" collapsed="false">
      <c r="D163" s="110"/>
    </row>
    <row r="164" customFormat="false" ht="12.75" hidden="false" customHeight="false" outlineLevel="0" collapsed="false">
      <c r="D164" s="110"/>
    </row>
    <row r="165" customFormat="false" ht="12.75" hidden="false" customHeight="false" outlineLevel="0" collapsed="false">
      <c r="D165" s="110"/>
    </row>
    <row r="166" customFormat="false" ht="12.75" hidden="false" customHeight="false" outlineLevel="0" collapsed="false">
      <c r="D166" s="110"/>
    </row>
    <row r="167" customFormat="false" ht="12.75" hidden="false" customHeight="false" outlineLevel="0" collapsed="false">
      <c r="D167" s="110"/>
    </row>
    <row r="168" customFormat="false" ht="12.75" hidden="false" customHeight="false" outlineLevel="0" collapsed="false">
      <c r="D168" s="110"/>
    </row>
    <row r="169" customFormat="false" ht="12.75" hidden="false" customHeight="false" outlineLevel="0" collapsed="false">
      <c r="D169" s="110"/>
    </row>
    <row r="170" customFormat="false" ht="12.75" hidden="false" customHeight="false" outlineLevel="0" collapsed="false">
      <c r="D170" s="110"/>
    </row>
    <row r="171" customFormat="false" ht="12.75" hidden="false" customHeight="false" outlineLevel="0" collapsed="false">
      <c r="D171" s="110"/>
    </row>
    <row r="172" customFormat="false" ht="12.75" hidden="false" customHeight="false" outlineLevel="0" collapsed="false">
      <c r="D172" s="110"/>
    </row>
    <row r="173" customFormat="false" ht="12.75" hidden="false" customHeight="false" outlineLevel="0" collapsed="false">
      <c r="D173" s="110"/>
    </row>
    <row r="174" customFormat="false" ht="12.75" hidden="false" customHeight="false" outlineLevel="0" collapsed="false">
      <c r="D174" s="110"/>
    </row>
    <row r="175" customFormat="false" ht="12.75" hidden="false" customHeight="false" outlineLevel="0" collapsed="false">
      <c r="D175" s="110"/>
    </row>
    <row r="176" customFormat="false" ht="12.75" hidden="false" customHeight="false" outlineLevel="0" collapsed="false">
      <c r="D176" s="110"/>
    </row>
    <row r="177" customFormat="false" ht="12.75" hidden="false" customHeight="false" outlineLevel="0" collapsed="false">
      <c r="D177" s="110"/>
    </row>
    <row r="178" customFormat="false" ht="12.75" hidden="false" customHeight="false" outlineLevel="0" collapsed="false">
      <c r="D178" s="110"/>
    </row>
    <row r="179" customFormat="false" ht="12.75" hidden="false" customHeight="false" outlineLevel="0" collapsed="false">
      <c r="D179" s="110"/>
    </row>
    <row r="180" customFormat="false" ht="12.75" hidden="false" customHeight="false" outlineLevel="0" collapsed="false">
      <c r="D180" s="110"/>
    </row>
    <row r="181" customFormat="false" ht="12.75" hidden="false" customHeight="false" outlineLevel="0" collapsed="false">
      <c r="D181" s="110"/>
    </row>
    <row r="182" customFormat="false" ht="12.75" hidden="false" customHeight="false" outlineLevel="0" collapsed="false">
      <c r="D182" s="110"/>
    </row>
    <row r="183" customFormat="false" ht="12.75" hidden="false" customHeight="false" outlineLevel="0" collapsed="false">
      <c r="D183" s="110"/>
    </row>
    <row r="184" customFormat="false" ht="12.75" hidden="false" customHeight="false" outlineLevel="0" collapsed="false">
      <c r="D184" s="110"/>
    </row>
    <row r="185" customFormat="false" ht="12.75" hidden="false" customHeight="false" outlineLevel="0" collapsed="false">
      <c r="D185" s="110"/>
    </row>
    <row r="186" customFormat="false" ht="12.75" hidden="false" customHeight="false" outlineLevel="0" collapsed="false">
      <c r="D186" s="110"/>
    </row>
    <row r="187" customFormat="false" ht="12.75" hidden="false" customHeight="false" outlineLevel="0" collapsed="false">
      <c r="D187" s="110"/>
    </row>
    <row r="188" customFormat="false" ht="12.75" hidden="false" customHeight="false" outlineLevel="0" collapsed="false">
      <c r="D188" s="110"/>
    </row>
    <row r="189" customFormat="false" ht="12.75" hidden="false" customHeight="false" outlineLevel="0" collapsed="false">
      <c r="D189" s="110"/>
    </row>
    <row r="190" customFormat="false" ht="12.75" hidden="false" customHeight="false" outlineLevel="0" collapsed="false">
      <c r="D190" s="110"/>
    </row>
    <row r="191" customFormat="false" ht="12.75" hidden="false" customHeight="false" outlineLevel="0" collapsed="false">
      <c r="D191" s="110"/>
    </row>
    <row r="192" customFormat="false" ht="12.75" hidden="false" customHeight="false" outlineLevel="0" collapsed="false">
      <c r="D192" s="110"/>
    </row>
    <row r="193" customFormat="false" ht="12.75" hidden="false" customHeight="false" outlineLevel="0" collapsed="false">
      <c r="D193" s="110"/>
    </row>
    <row r="194" customFormat="false" ht="12.75" hidden="false" customHeight="false" outlineLevel="0" collapsed="false">
      <c r="D194" s="110"/>
    </row>
    <row r="195" customFormat="false" ht="12.75" hidden="false" customHeight="false" outlineLevel="0" collapsed="false">
      <c r="D195" s="110"/>
    </row>
    <row r="196" customFormat="false" ht="12.75" hidden="false" customHeight="false" outlineLevel="0" collapsed="false">
      <c r="D196" s="110"/>
    </row>
    <row r="197" customFormat="false" ht="12.75" hidden="false" customHeight="false" outlineLevel="0" collapsed="false">
      <c r="D197" s="110"/>
    </row>
    <row r="198" customFormat="false" ht="12.75" hidden="false" customHeight="false" outlineLevel="0" collapsed="false">
      <c r="D198" s="110"/>
    </row>
    <row r="199" customFormat="false" ht="12.75" hidden="false" customHeight="false" outlineLevel="0" collapsed="false">
      <c r="D199" s="110"/>
    </row>
    <row r="200" customFormat="false" ht="12.75" hidden="false" customHeight="false" outlineLevel="0" collapsed="false">
      <c r="D200" s="110"/>
    </row>
    <row r="201" customFormat="false" ht="12.75" hidden="false" customHeight="false" outlineLevel="0" collapsed="false">
      <c r="D201" s="110"/>
    </row>
    <row r="202" customFormat="false" ht="12.75" hidden="false" customHeight="false" outlineLevel="0" collapsed="false">
      <c r="D202" s="110"/>
    </row>
    <row r="203" customFormat="false" ht="12.75" hidden="false" customHeight="false" outlineLevel="0" collapsed="false">
      <c r="D203" s="110"/>
    </row>
    <row r="204" customFormat="false" ht="12.75" hidden="false" customHeight="false" outlineLevel="0" collapsed="false">
      <c r="D204" s="110"/>
    </row>
    <row r="205" customFormat="false" ht="12.75" hidden="false" customHeight="false" outlineLevel="0" collapsed="false">
      <c r="D205" s="110"/>
    </row>
    <row r="206" customFormat="false" ht="12.75" hidden="false" customHeight="false" outlineLevel="0" collapsed="false">
      <c r="D206" s="110"/>
    </row>
    <row r="207" customFormat="false" ht="12.75" hidden="false" customHeight="false" outlineLevel="0" collapsed="false">
      <c r="D207" s="110"/>
    </row>
    <row r="208" customFormat="false" ht="12.75" hidden="false" customHeight="false" outlineLevel="0" collapsed="false">
      <c r="D208" s="110"/>
    </row>
    <row r="209" customFormat="false" ht="12.75" hidden="false" customHeight="false" outlineLevel="0" collapsed="false">
      <c r="D209" s="110"/>
    </row>
    <row r="210" customFormat="false" ht="12.75" hidden="false" customHeight="false" outlineLevel="0" collapsed="false">
      <c r="D210" s="110"/>
    </row>
    <row r="211" customFormat="false" ht="12.75" hidden="false" customHeight="false" outlineLevel="0" collapsed="false">
      <c r="D211" s="110"/>
    </row>
    <row r="212" customFormat="false" ht="12.75" hidden="false" customHeight="false" outlineLevel="0" collapsed="false">
      <c r="D212" s="110"/>
    </row>
    <row r="213" customFormat="false" ht="12.75" hidden="false" customHeight="false" outlineLevel="0" collapsed="false">
      <c r="D213" s="110"/>
    </row>
    <row r="214" customFormat="false" ht="12.75" hidden="false" customHeight="false" outlineLevel="0" collapsed="false">
      <c r="D214" s="110"/>
    </row>
    <row r="215" customFormat="false" ht="12.75" hidden="false" customHeight="false" outlineLevel="0" collapsed="false">
      <c r="D215" s="110"/>
    </row>
    <row r="216" customFormat="false" ht="12.75" hidden="false" customHeight="false" outlineLevel="0" collapsed="false">
      <c r="D216" s="110"/>
    </row>
    <row r="217" customFormat="false" ht="12.75" hidden="false" customHeight="false" outlineLevel="0" collapsed="false">
      <c r="D217" s="110"/>
    </row>
    <row r="218" customFormat="false" ht="12.75" hidden="false" customHeight="false" outlineLevel="0" collapsed="false">
      <c r="D218" s="110"/>
    </row>
    <row r="219" customFormat="false" ht="12.75" hidden="false" customHeight="false" outlineLevel="0" collapsed="false">
      <c r="D219" s="110"/>
    </row>
    <row r="220" customFormat="false" ht="12.75" hidden="false" customHeight="false" outlineLevel="0" collapsed="false">
      <c r="D220" s="110"/>
    </row>
    <row r="221" customFormat="false" ht="12.75" hidden="false" customHeight="false" outlineLevel="0" collapsed="false">
      <c r="D221" s="110"/>
    </row>
    <row r="222" customFormat="false" ht="12.75" hidden="false" customHeight="false" outlineLevel="0" collapsed="false">
      <c r="D222" s="110"/>
    </row>
    <row r="223" customFormat="false" ht="12.75" hidden="false" customHeight="false" outlineLevel="0" collapsed="false">
      <c r="D223" s="110"/>
    </row>
    <row r="224" customFormat="false" ht="12.75" hidden="false" customHeight="false" outlineLevel="0" collapsed="false">
      <c r="D224" s="110"/>
    </row>
    <row r="225" customFormat="false" ht="12.75" hidden="false" customHeight="false" outlineLevel="0" collapsed="false">
      <c r="D225" s="110"/>
    </row>
    <row r="226" customFormat="false" ht="12.75" hidden="false" customHeight="false" outlineLevel="0" collapsed="false">
      <c r="D226" s="110"/>
    </row>
    <row r="227" customFormat="false" ht="12.75" hidden="false" customHeight="false" outlineLevel="0" collapsed="false">
      <c r="D227" s="110"/>
    </row>
    <row r="228" customFormat="false" ht="12.75" hidden="false" customHeight="false" outlineLevel="0" collapsed="false">
      <c r="D228" s="110"/>
    </row>
    <row r="229" customFormat="false" ht="12.75" hidden="false" customHeight="false" outlineLevel="0" collapsed="false">
      <c r="D229" s="110"/>
    </row>
    <row r="230" customFormat="false" ht="12.75" hidden="false" customHeight="false" outlineLevel="0" collapsed="false">
      <c r="D230" s="110"/>
    </row>
    <row r="231" customFormat="false" ht="12.75" hidden="false" customHeight="false" outlineLevel="0" collapsed="false">
      <c r="D231" s="110"/>
    </row>
    <row r="232" customFormat="false" ht="12.75" hidden="false" customHeight="false" outlineLevel="0" collapsed="false">
      <c r="D232" s="110"/>
    </row>
    <row r="233" customFormat="false" ht="12.75" hidden="false" customHeight="false" outlineLevel="0" collapsed="false">
      <c r="D233" s="110"/>
    </row>
    <row r="234" customFormat="false" ht="12.75" hidden="false" customHeight="false" outlineLevel="0" collapsed="false">
      <c r="D234" s="110"/>
    </row>
    <row r="235" customFormat="false" ht="12.75" hidden="false" customHeight="false" outlineLevel="0" collapsed="false">
      <c r="D235" s="110"/>
    </row>
    <row r="236" customFormat="false" ht="12.75" hidden="false" customHeight="false" outlineLevel="0" collapsed="false">
      <c r="D236" s="110"/>
    </row>
    <row r="237" customFormat="false" ht="12.75" hidden="false" customHeight="false" outlineLevel="0" collapsed="false">
      <c r="D237" s="110"/>
    </row>
    <row r="238" customFormat="false" ht="12.75" hidden="false" customHeight="false" outlineLevel="0" collapsed="false">
      <c r="D238" s="110"/>
    </row>
    <row r="239" customFormat="false" ht="12.75" hidden="false" customHeight="false" outlineLevel="0" collapsed="false">
      <c r="D239" s="110"/>
    </row>
    <row r="240" customFormat="false" ht="12.75" hidden="false" customHeight="false" outlineLevel="0" collapsed="false">
      <c r="D240" s="110"/>
    </row>
    <row r="241" customFormat="false" ht="12.75" hidden="false" customHeight="false" outlineLevel="0" collapsed="false">
      <c r="D241" s="110"/>
    </row>
    <row r="242" customFormat="false" ht="12.75" hidden="false" customHeight="false" outlineLevel="0" collapsed="false">
      <c r="D242" s="110"/>
    </row>
    <row r="243" customFormat="false" ht="12.75" hidden="false" customHeight="false" outlineLevel="0" collapsed="false">
      <c r="D243" s="110"/>
    </row>
    <row r="244" customFormat="false" ht="12.75" hidden="false" customHeight="false" outlineLevel="0" collapsed="false">
      <c r="D244" s="110"/>
    </row>
    <row r="245" customFormat="false" ht="12.75" hidden="false" customHeight="false" outlineLevel="0" collapsed="false">
      <c r="D245" s="110"/>
    </row>
    <row r="246" customFormat="false" ht="12.75" hidden="false" customHeight="false" outlineLevel="0" collapsed="false">
      <c r="D246" s="110"/>
    </row>
    <row r="247" customFormat="false" ht="12.75" hidden="false" customHeight="false" outlineLevel="0" collapsed="false">
      <c r="D247" s="110"/>
    </row>
    <row r="248" customFormat="false" ht="12.75" hidden="false" customHeight="false" outlineLevel="0" collapsed="false">
      <c r="D248" s="110"/>
    </row>
    <row r="249" customFormat="false" ht="12.75" hidden="false" customHeight="false" outlineLevel="0" collapsed="false">
      <c r="D249" s="110"/>
    </row>
    <row r="250" customFormat="false" ht="12.75" hidden="false" customHeight="false" outlineLevel="0" collapsed="false">
      <c r="D250" s="110"/>
    </row>
    <row r="251" customFormat="false" ht="12.75" hidden="false" customHeight="false" outlineLevel="0" collapsed="false">
      <c r="D251" s="110"/>
    </row>
    <row r="252" customFormat="false" ht="12.75" hidden="false" customHeight="false" outlineLevel="0" collapsed="false">
      <c r="D252" s="110"/>
    </row>
    <row r="253" customFormat="false" ht="12.75" hidden="false" customHeight="false" outlineLevel="0" collapsed="false">
      <c r="D253" s="110"/>
    </row>
    <row r="254" customFormat="false" ht="12.75" hidden="false" customHeight="false" outlineLevel="0" collapsed="false">
      <c r="D254" s="110"/>
    </row>
    <row r="255" customFormat="false" ht="12.75" hidden="false" customHeight="false" outlineLevel="0" collapsed="false">
      <c r="D255" s="110"/>
    </row>
    <row r="256" customFormat="false" ht="12.75" hidden="false" customHeight="false" outlineLevel="0" collapsed="false">
      <c r="D256" s="110"/>
    </row>
    <row r="257" customFormat="false" ht="12.75" hidden="false" customHeight="false" outlineLevel="0" collapsed="false">
      <c r="D257" s="110"/>
    </row>
    <row r="258" customFormat="false" ht="12.75" hidden="false" customHeight="false" outlineLevel="0" collapsed="false">
      <c r="D258" s="110"/>
    </row>
    <row r="259" customFormat="false" ht="12.75" hidden="false" customHeight="false" outlineLevel="0" collapsed="false">
      <c r="D259" s="110"/>
    </row>
    <row r="260" customFormat="false" ht="12.75" hidden="false" customHeight="false" outlineLevel="0" collapsed="false">
      <c r="D260" s="110"/>
    </row>
    <row r="261" customFormat="false" ht="12.75" hidden="false" customHeight="false" outlineLevel="0" collapsed="false">
      <c r="D261" s="110"/>
    </row>
    <row r="262" customFormat="false" ht="12.75" hidden="false" customHeight="false" outlineLevel="0" collapsed="false">
      <c r="D262" s="110"/>
    </row>
    <row r="263" customFormat="false" ht="12.75" hidden="false" customHeight="false" outlineLevel="0" collapsed="false">
      <c r="D263" s="110"/>
    </row>
    <row r="264" customFormat="false" ht="12.75" hidden="false" customHeight="false" outlineLevel="0" collapsed="false">
      <c r="D264" s="110"/>
    </row>
    <row r="265" customFormat="false" ht="12.75" hidden="false" customHeight="false" outlineLevel="0" collapsed="false">
      <c r="D265" s="110"/>
    </row>
    <row r="266" customFormat="false" ht="12.75" hidden="false" customHeight="false" outlineLevel="0" collapsed="false">
      <c r="D266" s="110"/>
    </row>
    <row r="267" customFormat="false" ht="12.75" hidden="false" customHeight="false" outlineLevel="0" collapsed="false">
      <c r="D267" s="110"/>
    </row>
    <row r="268" customFormat="false" ht="12.75" hidden="false" customHeight="false" outlineLevel="0" collapsed="false">
      <c r="D268" s="110"/>
    </row>
    <row r="269" customFormat="false" ht="12.75" hidden="false" customHeight="false" outlineLevel="0" collapsed="false">
      <c r="D269" s="110"/>
    </row>
    <row r="270" customFormat="false" ht="12.75" hidden="false" customHeight="false" outlineLevel="0" collapsed="false">
      <c r="D270" s="110"/>
    </row>
    <row r="271" customFormat="false" ht="12.75" hidden="false" customHeight="false" outlineLevel="0" collapsed="false">
      <c r="D271" s="110"/>
    </row>
    <row r="272" customFormat="false" ht="12.75" hidden="false" customHeight="false" outlineLevel="0" collapsed="false">
      <c r="D272" s="110"/>
    </row>
    <row r="273" customFormat="false" ht="12.75" hidden="false" customHeight="false" outlineLevel="0" collapsed="false">
      <c r="D273" s="110"/>
    </row>
    <row r="274" customFormat="false" ht="12.75" hidden="false" customHeight="false" outlineLevel="0" collapsed="false">
      <c r="D274" s="110"/>
    </row>
    <row r="275" customFormat="false" ht="12.75" hidden="false" customHeight="false" outlineLevel="0" collapsed="false">
      <c r="D275" s="110"/>
    </row>
    <row r="276" customFormat="false" ht="12.75" hidden="false" customHeight="false" outlineLevel="0" collapsed="false">
      <c r="D276" s="110"/>
    </row>
    <row r="277" customFormat="false" ht="12.75" hidden="false" customHeight="false" outlineLevel="0" collapsed="false">
      <c r="D277" s="110"/>
    </row>
    <row r="278" customFormat="false" ht="12.75" hidden="false" customHeight="false" outlineLevel="0" collapsed="false">
      <c r="D278" s="110"/>
    </row>
    <row r="279" customFormat="false" ht="12.75" hidden="false" customHeight="false" outlineLevel="0" collapsed="false">
      <c r="D279" s="110"/>
    </row>
    <row r="280" customFormat="false" ht="12.75" hidden="false" customHeight="false" outlineLevel="0" collapsed="false">
      <c r="D280" s="110"/>
    </row>
    <row r="281" customFormat="false" ht="12.75" hidden="false" customHeight="false" outlineLevel="0" collapsed="false">
      <c r="D281" s="110"/>
    </row>
    <row r="282" customFormat="false" ht="12.75" hidden="false" customHeight="false" outlineLevel="0" collapsed="false">
      <c r="D282" s="110"/>
    </row>
    <row r="283" customFormat="false" ht="12.75" hidden="false" customHeight="false" outlineLevel="0" collapsed="false">
      <c r="D283" s="110"/>
    </row>
    <row r="284" customFormat="false" ht="12.75" hidden="false" customHeight="false" outlineLevel="0" collapsed="false">
      <c r="D284" s="110"/>
    </row>
    <row r="285" customFormat="false" ht="12.75" hidden="false" customHeight="false" outlineLevel="0" collapsed="false">
      <c r="D285" s="110"/>
    </row>
    <row r="286" customFormat="false" ht="12.75" hidden="false" customHeight="false" outlineLevel="0" collapsed="false">
      <c r="D286" s="110"/>
    </row>
    <row r="287" customFormat="false" ht="12.75" hidden="false" customHeight="false" outlineLevel="0" collapsed="false">
      <c r="D287" s="110"/>
    </row>
    <row r="288" customFormat="false" ht="12.75" hidden="false" customHeight="false" outlineLevel="0" collapsed="false">
      <c r="D288" s="110"/>
    </row>
    <row r="289" customFormat="false" ht="12.75" hidden="false" customHeight="false" outlineLevel="0" collapsed="false">
      <c r="D289" s="110"/>
    </row>
    <row r="290" customFormat="false" ht="12.75" hidden="false" customHeight="false" outlineLevel="0" collapsed="false">
      <c r="D290" s="110"/>
    </row>
    <row r="291" customFormat="false" ht="12.75" hidden="false" customHeight="false" outlineLevel="0" collapsed="false">
      <c r="D291" s="110"/>
    </row>
    <row r="292" customFormat="false" ht="12.75" hidden="false" customHeight="false" outlineLevel="0" collapsed="false">
      <c r="D292" s="110"/>
    </row>
    <row r="293" customFormat="false" ht="12.75" hidden="false" customHeight="false" outlineLevel="0" collapsed="false">
      <c r="D293" s="110"/>
    </row>
    <row r="294" customFormat="false" ht="12.75" hidden="false" customHeight="false" outlineLevel="0" collapsed="false">
      <c r="D294" s="110"/>
    </row>
    <row r="295" customFormat="false" ht="12.75" hidden="false" customHeight="false" outlineLevel="0" collapsed="false">
      <c r="D295" s="110"/>
    </row>
    <row r="296" customFormat="false" ht="12.75" hidden="false" customHeight="false" outlineLevel="0" collapsed="false">
      <c r="D296" s="110"/>
    </row>
    <row r="297" customFormat="false" ht="12.75" hidden="false" customHeight="false" outlineLevel="0" collapsed="false">
      <c r="D297" s="110"/>
    </row>
    <row r="298" customFormat="false" ht="12.75" hidden="false" customHeight="false" outlineLevel="0" collapsed="false">
      <c r="D298" s="110"/>
    </row>
    <row r="299" customFormat="false" ht="12.75" hidden="false" customHeight="false" outlineLevel="0" collapsed="false">
      <c r="D299" s="110"/>
    </row>
    <row r="300" customFormat="false" ht="12.75" hidden="false" customHeight="false" outlineLevel="0" collapsed="false">
      <c r="D300" s="110"/>
    </row>
    <row r="301" customFormat="false" ht="12.75" hidden="false" customHeight="false" outlineLevel="0" collapsed="false">
      <c r="D301" s="110"/>
    </row>
    <row r="302" customFormat="false" ht="12.75" hidden="false" customHeight="false" outlineLevel="0" collapsed="false">
      <c r="D302" s="110"/>
    </row>
    <row r="303" customFormat="false" ht="12.75" hidden="false" customHeight="false" outlineLevel="0" collapsed="false">
      <c r="D303" s="110"/>
    </row>
    <row r="304" customFormat="false" ht="12.75" hidden="false" customHeight="false" outlineLevel="0" collapsed="false">
      <c r="D304" s="110"/>
    </row>
    <row r="305" customFormat="false" ht="12.75" hidden="false" customHeight="false" outlineLevel="0" collapsed="false">
      <c r="D305" s="110"/>
    </row>
    <row r="306" customFormat="false" ht="12.75" hidden="false" customHeight="false" outlineLevel="0" collapsed="false">
      <c r="D306" s="110"/>
    </row>
    <row r="307" customFormat="false" ht="12.75" hidden="false" customHeight="false" outlineLevel="0" collapsed="false">
      <c r="D307" s="110"/>
    </row>
    <row r="308" customFormat="false" ht="12.75" hidden="false" customHeight="false" outlineLevel="0" collapsed="false">
      <c r="D308" s="110"/>
    </row>
    <row r="309" customFormat="false" ht="12.75" hidden="false" customHeight="false" outlineLevel="0" collapsed="false">
      <c r="D309" s="110"/>
    </row>
    <row r="310" customFormat="false" ht="12.75" hidden="false" customHeight="false" outlineLevel="0" collapsed="false">
      <c r="D310" s="110"/>
    </row>
    <row r="311" customFormat="false" ht="12.75" hidden="false" customHeight="false" outlineLevel="0" collapsed="false">
      <c r="D311" s="110"/>
    </row>
    <row r="312" customFormat="false" ht="12.75" hidden="false" customHeight="false" outlineLevel="0" collapsed="false">
      <c r="D312" s="110"/>
    </row>
    <row r="313" customFormat="false" ht="12.75" hidden="false" customHeight="false" outlineLevel="0" collapsed="false">
      <c r="D313" s="110"/>
    </row>
    <row r="314" customFormat="false" ht="12.75" hidden="false" customHeight="false" outlineLevel="0" collapsed="false">
      <c r="D314" s="110"/>
    </row>
    <row r="315" customFormat="false" ht="12.75" hidden="false" customHeight="false" outlineLevel="0" collapsed="false">
      <c r="D315" s="110"/>
    </row>
    <row r="316" customFormat="false" ht="12.75" hidden="false" customHeight="false" outlineLevel="0" collapsed="false">
      <c r="D316" s="110"/>
    </row>
    <row r="317" customFormat="false" ht="12.75" hidden="false" customHeight="false" outlineLevel="0" collapsed="false">
      <c r="D317" s="110"/>
    </row>
    <row r="318" customFormat="false" ht="12.75" hidden="false" customHeight="false" outlineLevel="0" collapsed="false">
      <c r="D318" s="110"/>
    </row>
    <row r="319" customFormat="false" ht="12.75" hidden="false" customHeight="false" outlineLevel="0" collapsed="false">
      <c r="D319" s="110"/>
    </row>
    <row r="320" customFormat="false" ht="12.75" hidden="false" customHeight="false" outlineLevel="0" collapsed="false">
      <c r="D320" s="110"/>
    </row>
    <row r="321" customFormat="false" ht="12.75" hidden="false" customHeight="false" outlineLevel="0" collapsed="false">
      <c r="D321" s="110"/>
    </row>
    <row r="322" customFormat="false" ht="12.75" hidden="false" customHeight="false" outlineLevel="0" collapsed="false">
      <c r="D322" s="110"/>
    </row>
    <row r="323" customFormat="false" ht="12.75" hidden="false" customHeight="false" outlineLevel="0" collapsed="false">
      <c r="D323" s="110"/>
    </row>
    <row r="324" customFormat="false" ht="12.75" hidden="false" customHeight="false" outlineLevel="0" collapsed="false">
      <c r="D324" s="110"/>
    </row>
    <row r="325" customFormat="false" ht="12.75" hidden="false" customHeight="false" outlineLevel="0" collapsed="false">
      <c r="D325" s="110"/>
    </row>
    <row r="326" customFormat="false" ht="12.75" hidden="false" customHeight="false" outlineLevel="0" collapsed="false">
      <c r="D326" s="110"/>
    </row>
    <row r="327" customFormat="false" ht="12.75" hidden="false" customHeight="false" outlineLevel="0" collapsed="false">
      <c r="D327" s="110"/>
    </row>
    <row r="328" customFormat="false" ht="12.75" hidden="false" customHeight="false" outlineLevel="0" collapsed="false">
      <c r="D328" s="110"/>
    </row>
    <row r="329" customFormat="false" ht="12.75" hidden="false" customHeight="false" outlineLevel="0" collapsed="false">
      <c r="D329" s="110"/>
    </row>
    <row r="330" customFormat="false" ht="12.75" hidden="false" customHeight="false" outlineLevel="0" collapsed="false">
      <c r="D330" s="110"/>
    </row>
    <row r="331" customFormat="false" ht="12.75" hidden="false" customHeight="false" outlineLevel="0" collapsed="false">
      <c r="D331" s="110"/>
    </row>
    <row r="332" customFormat="false" ht="12.75" hidden="false" customHeight="false" outlineLevel="0" collapsed="false">
      <c r="D332" s="110"/>
    </row>
    <row r="333" customFormat="false" ht="12.75" hidden="false" customHeight="false" outlineLevel="0" collapsed="false">
      <c r="D333" s="110"/>
    </row>
    <row r="334" customFormat="false" ht="12.75" hidden="false" customHeight="false" outlineLevel="0" collapsed="false">
      <c r="D334" s="110"/>
    </row>
    <row r="335" customFormat="false" ht="12.75" hidden="false" customHeight="false" outlineLevel="0" collapsed="false">
      <c r="D335" s="110"/>
    </row>
    <row r="336" customFormat="false" ht="12.75" hidden="false" customHeight="false" outlineLevel="0" collapsed="false">
      <c r="D336" s="110"/>
    </row>
    <row r="337" customFormat="false" ht="12.75" hidden="false" customHeight="false" outlineLevel="0" collapsed="false">
      <c r="D337" s="110"/>
    </row>
    <row r="338" customFormat="false" ht="12.75" hidden="false" customHeight="false" outlineLevel="0" collapsed="false">
      <c r="D338" s="110"/>
    </row>
    <row r="339" customFormat="false" ht="12.75" hidden="false" customHeight="false" outlineLevel="0" collapsed="false">
      <c r="D339" s="110"/>
    </row>
    <row r="340" customFormat="false" ht="12.75" hidden="false" customHeight="false" outlineLevel="0" collapsed="false">
      <c r="D340" s="110"/>
    </row>
    <row r="341" customFormat="false" ht="12.75" hidden="false" customHeight="false" outlineLevel="0" collapsed="false">
      <c r="D341" s="110"/>
    </row>
    <row r="342" customFormat="false" ht="12.75" hidden="false" customHeight="false" outlineLevel="0" collapsed="false">
      <c r="D342" s="110"/>
    </row>
    <row r="343" customFormat="false" ht="12.75" hidden="false" customHeight="false" outlineLevel="0" collapsed="false">
      <c r="D343" s="110"/>
    </row>
    <row r="344" customFormat="false" ht="12.75" hidden="false" customHeight="false" outlineLevel="0" collapsed="false">
      <c r="D344" s="110"/>
    </row>
    <row r="345" customFormat="false" ht="12.75" hidden="false" customHeight="false" outlineLevel="0" collapsed="false">
      <c r="D345" s="110"/>
    </row>
    <row r="346" customFormat="false" ht="12.75" hidden="false" customHeight="false" outlineLevel="0" collapsed="false">
      <c r="D346" s="110"/>
    </row>
    <row r="347" customFormat="false" ht="12.75" hidden="false" customHeight="false" outlineLevel="0" collapsed="false">
      <c r="D347" s="110"/>
    </row>
    <row r="348" customFormat="false" ht="12.75" hidden="false" customHeight="false" outlineLevel="0" collapsed="false">
      <c r="D348" s="110"/>
    </row>
    <row r="349" customFormat="false" ht="12.75" hidden="false" customHeight="false" outlineLevel="0" collapsed="false">
      <c r="D349" s="110"/>
    </row>
    <row r="350" customFormat="false" ht="12.75" hidden="false" customHeight="false" outlineLevel="0" collapsed="false">
      <c r="D350" s="110"/>
    </row>
    <row r="351" customFormat="false" ht="12.75" hidden="false" customHeight="false" outlineLevel="0" collapsed="false">
      <c r="D351" s="110"/>
    </row>
    <row r="352" customFormat="false" ht="12.75" hidden="false" customHeight="false" outlineLevel="0" collapsed="false">
      <c r="D352" s="110"/>
    </row>
    <row r="353" customFormat="false" ht="12.75" hidden="false" customHeight="false" outlineLevel="0" collapsed="false">
      <c r="D353" s="110"/>
    </row>
    <row r="354" customFormat="false" ht="12.75" hidden="false" customHeight="false" outlineLevel="0" collapsed="false">
      <c r="D354" s="110"/>
    </row>
    <row r="355" customFormat="false" ht="12.75" hidden="false" customHeight="false" outlineLevel="0" collapsed="false">
      <c r="D355" s="110"/>
    </row>
    <row r="356" customFormat="false" ht="12.75" hidden="false" customHeight="false" outlineLevel="0" collapsed="false">
      <c r="D356" s="110"/>
    </row>
    <row r="357" customFormat="false" ht="12.75" hidden="false" customHeight="false" outlineLevel="0" collapsed="false">
      <c r="D357" s="110"/>
    </row>
    <row r="358" customFormat="false" ht="12.75" hidden="false" customHeight="false" outlineLevel="0" collapsed="false">
      <c r="D358" s="110"/>
    </row>
    <row r="359" customFormat="false" ht="12.75" hidden="false" customHeight="false" outlineLevel="0" collapsed="false">
      <c r="D359" s="110"/>
    </row>
    <row r="360" customFormat="false" ht="12.75" hidden="false" customHeight="false" outlineLevel="0" collapsed="false">
      <c r="D360" s="110"/>
    </row>
    <row r="361" customFormat="false" ht="12.75" hidden="false" customHeight="false" outlineLevel="0" collapsed="false">
      <c r="D361" s="110"/>
    </row>
    <row r="362" customFormat="false" ht="12.75" hidden="false" customHeight="false" outlineLevel="0" collapsed="false">
      <c r="D362" s="110"/>
    </row>
    <row r="363" customFormat="false" ht="12.75" hidden="false" customHeight="false" outlineLevel="0" collapsed="false">
      <c r="D363" s="110"/>
    </row>
    <row r="364" customFormat="false" ht="12.75" hidden="false" customHeight="false" outlineLevel="0" collapsed="false">
      <c r="D364" s="110"/>
    </row>
    <row r="365" customFormat="false" ht="12.75" hidden="false" customHeight="false" outlineLevel="0" collapsed="false">
      <c r="D365" s="110"/>
    </row>
    <row r="366" customFormat="false" ht="12.75" hidden="false" customHeight="false" outlineLevel="0" collapsed="false">
      <c r="D366" s="110"/>
    </row>
    <row r="367" customFormat="false" ht="12.75" hidden="false" customHeight="false" outlineLevel="0" collapsed="false">
      <c r="D367" s="110"/>
    </row>
    <row r="368" customFormat="false" ht="12.75" hidden="false" customHeight="false" outlineLevel="0" collapsed="false">
      <c r="D368" s="110"/>
    </row>
    <row r="369" customFormat="false" ht="12.75" hidden="false" customHeight="false" outlineLevel="0" collapsed="false">
      <c r="D369" s="110"/>
    </row>
    <row r="370" customFormat="false" ht="12.75" hidden="false" customHeight="false" outlineLevel="0" collapsed="false">
      <c r="D370" s="110"/>
    </row>
    <row r="371" customFormat="false" ht="12.75" hidden="false" customHeight="false" outlineLevel="0" collapsed="false">
      <c r="D371" s="110"/>
    </row>
    <row r="372" customFormat="false" ht="12.75" hidden="false" customHeight="false" outlineLevel="0" collapsed="false">
      <c r="D372" s="110"/>
    </row>
    <row r="373" customFormat="false" ht="12.75" hidden="false" customHeight="false" outlineLevel="0" collapsed="false">
      <c r="D373" s="110"/>
    </row>
    <row r="374" customFormat="false" ht="12.75" hidden="false" customHeight="false" outlineLevel="0" collapsed="false">
      <c r="D374" s="110"/>
    </row>
    <row r="375" customFormat="false" ht="12.75" hidden="false" customHeight="false" outlineLevel="0" collapsed="false">
      <c r="D375" s="110"/>
    </row>
    <row r="376" customFormat="false" ht="12.75" hidden="false" customHeight="false" outlineLevel="0" collapsed="false">
      <c r="D376" s="110"/>
    </row>
    <row r="377" customFormat="false" ht="12.75" hidden="false" customHeight="false" outlineLevel="0" collapsed="false">
      <c r="D377" s="110"/>
    </row>
    <row r="378" customFormat="false" ht="12.75" hidden="false" customHeight="false" outlineLevel="0" collapsed="false">
      <c r="D378" s="110"/>
    </row>
    <row r="379" customFormat="false" ht="12.75" hidden="false" customHeight="false" outlineLevel="0" collapsed="false">
      <c r="D379" s="110"/>
    </row>
    <row r="380" customFormat="false" ht="12.75" hidden="false" customHeight="false" outlineLevel="0" collapsed="false">
      <c r="D380" s="110"/>
    </row>
    <row r="381" customFormat="false" ht="12.75" hidden="false" customHeight="false" outlineLevel="0" collapsed="false">
      <c r="D381" s="110"/>
    </row>
    <row r="382" customFormat="false" ht="12.75" hidden="false" customHeight="false" outlineLevel="0" collapsed="false">
      <c r="D382" s="110"/>
    </row>
    <row r="383" customFormat="false" ht="12.75" hidden="false" customHeight="false" outlineLevel="0" collapsed="false">
      <c r="D383" s="110"/>
    </row>
    <row r="384" customFormat="false" ht="12.75" hidden="false" customHeight="false" outlineLevel="0" collapsed="false">
      <c r="D384" s="110"/>
    </row>
    <row r="385" customFormat="false" ht="12.75" hidden="false" customHeight="false" outlineLevel="0" collapsed="false">
      <c r="D385" s="110"/>
    </row>
    <row r="386" customFormat="false" ht="12.75" hidden="false" customHeight="false" outlineLevel="0" collapsed="false">
      <c r="D386" s="110"/>
    </row>
    <row r="387" customFormat="false" ht="12.75" hidden="false" customHeight="false" outlineLevel="0" collapsed="false">
      <c r="D387" s="110"/>
    </row>
    <row r="388" customFormat="false" ht="12.75" hidden="false" customHeight="false" outlineLevel="0" collapsed="false">
      <c r="D388" s="110"/>
    </row>
    <row r="389" customFormat="false" ht="12.75" hidden="false" customHeight="false" outlineLevel="0" collapsed="false">
      <c r="D389" s="110"/>
    </row>
    <row r="390" customFormat="false" ht="12.75" hidden="false" customHeight="false" outlineLevel="0" collapsed="false">
      <c r="D390" s="110"/>
    </row>
    <row r="391" customFormat="false" ht="12.75" hidden="false" customHeight="false" outlineLevel="0" collapsed="false">
      <c r="D391" s="110"/>
    </row>
    <row r="392" customFormat="false" ht="12.75" hidden="false" customHeight="false" outlineLevel="0" collapsed="false">
      <c r="D392" s="110"/>
    </row>
    <row r="393" customFormat="false" ht="12.75" hidden="false" customHeight="false" outlineLevel="0" collapsed="false">
      <c r="D393" s="110"/>
    </row>
    <row r="394" customFormat="false" ht="12.75" hidden="false" customHeight="false" outlineLevel="0" collapsed="false">
      <c r="D394" s="110"/>
    </row>
    <row r="395" customFormat="false" ht="12.75" hidden="false" customHeight="false" outlineLevel="0" collapsed="false">
      <c r="D395" s="110"/>
    </row>
    <row r="396" customFormat="false" ht="12.75" hidden="false" customHeight="false" outlineLevel="0" collapsed="false">
      <c r="D396" s="110"/>
    </row>
    <row r="397" customFormat="false" ht="12.75" hidden="false" customHeight="false" outlineLevel="0" collapsed="false">
      <c r="D397" s="110"/>
    </row>
    <row r="398" customFormat="false" ht="12.75" hidden="false" customHeight="false" outlineLevel="0" collapsed="false">
      <c r="D398" s="110"/>
    </row>
    <row r="399" customFormat="false" ht="12.75" hidden="false" customHeight="false" outlineLevel="0" collapsed="false">
      <c r="D399" s="110"/>
    </row>
    <row r="400" customFormat="false" ht="12.75" hidden="false" customHeight="false" outlineLevel="0" collapsed="false">
      <c r="D400" s="110"/>
    </row>
    <row r="401" customFormat="false" ht="12.75" hidden="false" customHeight="false" outlineLevel="0" collapsed="false">
      <c r="D401" s="110"/>
    </row>
    <row r="402" customFormat="false" ht="12.75" hidden="false" customHeight="false" outlineLevel="0" collapsed="false">
      <c r="D402" s="110"/>
    </row>
    <row r="403" customFormat="false" ht="12.75" hidden="false" customHeight="false" outlineLevel="0" collapsed="false">
      <c r="D403" s="110"/>
    </row>
    <row r="404" customFormat="false" ht="12.75" hidden="false" customHeight="false" outlineLevel="0" collapsed="false">
      <c r="D404" s="110"/>
    </row>
    <row r="405" customFormat="false" ht="12.75" hidden="false" customHeight="false" outlineLevel="0" collapsed="false">
      <c r="D405" s="110"/>
    </row>
    <row r="406" customFormat="false" ht="12.75" hidden="false" customHeight="false" outlineLevel="0" collapsed="false">
      <c r="D406" s="110"/>
    </row>
    <row r="407" customFormat="false" ht="12.75" hidden="false" customHeight="false" outlineLevel="0" collapsed="false">
      <c r="D407" s="110"/>
    </row>
    <row r="408" customFormat="false" ht="12.75" hidden="false" customHeight="false" outlineLevel="0" collapsed="false">
      <c r="D408" s="110"/>
    </row>
    <row r="409" customFormat="false" ht="12.75" hidden="false" customHeight="false" outlineLevel="0" collapsed="false">
      <c r="D409" s="110"/>
    </row>
    <row r="410" customFormat="false" ht="12.75" hidden="false" customHeight="false" outlineLevel="0" collapsed="false">
      <c r="D410" s="110"/>
    </row>
    <row r="411" customFormat="false" ht="12.75" hidden="false" customHeight="false" outlineLevel="0" collapsed="false">
      <c r="D411" s="110"/>
    </row>
    <row r="412" customFormat="false" ht="12.75" hidden="false" customHeight="false" outlineLevel="0" collapsed="false">
      <c r="D412" s="110"/>
    </row>
    <row r="413" customFormat="false" ht="12.75" hidden="false" customHeight="false" outlineLevel="0" collapsed="false">
      <c r="D413" s="110"/>
    </row>
    <row r="414" customFormat="false" ht="12.75" hidden="false" customHeight="false" outlineLevel="0" collapsed="false">
      <c r="D414" s="110"/>
    </row>
    <row r="415" customFormat="false" ht="12.75" hidden="false" customHeight="false" outlineLevel="0" collapsed="false">
      <c r="D415" s="110"/>
    </row>
    <row r="416" customFormat="false" ht="12.75" hidden="false" customHeight="false" outlineLevel="0" collapsed="false">
      <c r="D416" s="110"/>
    </row>
    <row r="417" customFormat="false" ht="12.75" hidden="false" customHeight="false" outlineLevel="0" collapsed="false">
      <c r="D417" s="110"/>
    </row>
    <row r="418" customFormat="false" ht="12.75" hidden="false" customHeight="false" outlineLevel="0" collapsed="false">
      <c r="D418" s="110"/>
    </row>
    <row r="419" customFormat="false" ht="12.75" hidden="false" customHeight="false" outlineLevel="0" collapsed="false">
      <c r="D419" s="110"/>
    </row>
    <row r="420" customFormat="false" ht="12.75" hidden="false" customHeight="false" outlineLevel="0" collapsed="false">
      <c r="D420" s="110"/>
    </row>
    <row r="421" customFormat="false" ht="12.75" hidden="false" customHeight="false" outlineLevel="0" collapsed="false">
      <c r="D421" s="110"/>
    </row>
    <row r="422" customFormat="false" ht="12.75" hidden="false" customHeight="false" outlineLevel="0" collapsed="false">
      <c r="D422" s="110"/>
    </row>
    <row r="423" customFormat="false" ht="12.75" hidden="false" customHeight="false" outlineLevel="0" collapsed="false">
      <c r="D423" s="110"/>
    </row>
    <row r="424" customFormat="false" ht="12.75" hidden="false" customHeight="false" outlineLevel="0" collapsed="false">
      <c r="D424" s="110"/>
    </row>
    <row r="425" customFormat="false" ht="12.75" hidden="false" customHeight="false" outlineLevel="0" collapsed="false">
      <c r="D425" s="110"/>
    </row>
    <row r="426" customFormat="false" ht="12.75" hidden="false" customHeight="false" outlineLevel="0" collapsed="false">
      <c r="D426" s="110"/>
    </row>
    <row r="427" customFormat="false" ht="12.75" hidden="false" customHeight="false" outlineLevel="0" collapsed="false">
      <c r="D427" s="110"/>
    </row>
    <row r="428" customFormat="false" ht="12.75" hidden="false" customHeight="false" outlineLevel="0" collapsed="false">
      <c r="D428" s="110"/>
    </row>
    <row r="429" customFormat="false" ht="12.75" hidden="false" customHeight="false" outlineLevel="0" collapsed="false">
      <c r="D429" s="110"/>
    </row>
    <row r="430" customFormat="false" ht="12.75" hidden="false" customHeight="false" outlineLevel="0" collapsed="false">
      <c r="D430" s="110"/>
    </row>
    <row r="431" customFormat="false" ht="12.75" hidden="false" customHeight="false" outlineLevel="0" collapsed="false">
      <c r="D431" s="110"/>
    </row>
    <row r="432" customFormat="false" ht="12.75" hidden="false" customHeight="false" outlineLevel="0" collapsed="false">
      <c r="D432" s="110"/>
    </row>
    <row r="433" customFormat="false" ht="12.75" hidden="false" customHeight="false" outlineLevel="0" collapsed="false">
      <c r="D433" s="110"/>
    </row>
    <row r="434" customFormat="false" ht="12.75" hidden="false" customHeight="false" outlineLevel="0" collapsed="false">
      <c r="D434" s="110"/>
    </row>
    <row r="435" customFormat="false" ht="12.75" hidden="false" customHeight="false" outlineLevel="0" collapsed="false">
      <c r="D435" s="110"/>
    </row>
    <row r="436" customFormat="false" ht="12.75" hidden="false" customHeight="false" outlineLevel="0" collapsed="false">
      <c r="D436" s="110"/>
    </row>
    <row r="437" customFormat="false" ht="12.75" hidden="false" customHeight="false" outlineLevel="0" collapsed="false">
      <c r="D437" s="110"/>
    </row>
    <row r="438" customFormat="false" ht="12.75" hidden="false" customHeight="false" outlineLevel="0" collapsed="false">
      <c r="D438" s="110"/>
    </row>
    <row r="439" customFormat="false" ht="12.75" hidden="false" customHeight="false" outlineLevel="0" collapsed="false">
      <c r="D439" s="110"/>
    </row>
    <row r="440" customFormat="false" ht="12.75" hidden="false" customHeight="false" outlineLevel="0" collapsed="false">
      <c r="D440" s="110"/>
    </row>
    <row r="441" customFormat="false" ht="12.75" hidden="false" customHeight="false" outlineLevel="0" collapsed="false">
      <c r="D441" s="110"/>
    </row>
    <row r="442" customFormat="false" ht="12.75" hidden="false" customHeight="false" outlineLevel="0" collapsed="false">
      <c r="D442" s="110"/>
    </row>
    <row r="443" customFormat="false" ht="12.75" hidden="false" customHeight="false" outlineLevel="0" collapsed="false">
      <c r="D443" s="110"/>
    </row>
    <row r="444" customFormat="false" ht="12.75" hidden="false" customHeight="false" outlineLevel="0" collapsed="false">
      <c r="D444" s="110"/>
    </row>
    <row r="445" customFormat="false" ht="12.75" hidden="false" customHeight="false" outlineLevel="0" collapsed="false">
      <c r="D445" s="110"/>
    </row>
    <row r="446" customFormat="false" ht="12.75" hidden="false" customHeight="false" outlineLevel="0" collapsed="false">
      <c r="D446" s="110"/>
    </row>
    <row r="447" customFormat="false" ht="12.75" hidden="false" customHeight="false" outlineLevel="0" collapsed="false">
      <c r="D447" s="110"/>
    </row>
    <row r="448" customFormat="false" ht="12.75" hidden="false" customHeight="false" outlineLevel="0" collapsed="false">
      <c r="D448" s="110"/>
    </row>
    <row r="449" customFormat="false" ht="12.75" hidden="false" customHeight="false" outlineLevel="0" collapsed="false">
      <c r="D449" s="110"/>
    </row>
    <row r="450" customFormat="false" ht="12.75" hidden="false" customHeight="false" outlineLevel="0" collapsed="false">
      <c r="D450" s="110"/>
    </row>
    <row r="451" customFormat="false" ht="12.75" hidden="false" customHeight="false" outlineLevel="0" collapsed="false">
      <c r="D451" s="110"/>
    </row>
    <row r="452" customFormat="false" ht="12.75" hidden="false" customHeight="false" outlineLevel="0" collapsed="false">
      <c r="D452" s="110"/>
    </row>
    <row r="453" customFormat="false" ht="12.75" hidden="false" customHeight="false" outlineLevel="0" collapsed="false">
      <c r="D453" s="110"/>
    </row>
    <row r="454" customFormat="false" ht="12.75" hidden="false" customHeight="false" outlineLevel="0" collapsed="false">
      <c r="D454" s="110"/>
    </row>
    <row r="455" customFormat="false" ht="12.75" hidden="false" customHeight="false" outlineLevel="0" collapsed="false">
      <c r="D455" s="110"/>
    </row>
    <row r="456" customFormat="false" ht="12.75" hidden="false" customHeight="false" outlineLevel="0" collapsed="false">
      <c r="D456" s="110"/>
    </row>
    <row r="457" customFormat="false" ht="12.75" hidden="false" customHeight="false" outlineLevel="0" collapsed="false">
      <c r="D457" s="110"/>
    </row>
    <row r="458" customFormat="false" ht="12.75" hidden="false" customHeight="false" outlineLevel="0" collapsed="false">
      <c r="D458" s="110"/>
    </row>
    <row r="459" customFormat="false" ht="12.75" hidden="false" customHeight="false" outlineLevel="0" collapsed="false">
      <c r="D459" s="110"/>
    </row>
    <row r="460" customFormat="false" ht="12.75" hidden="false" customHeight="false" outlineLevel="0" collapsed="false">
      <c r="D460" s="110"/>
    </row>
    <row r="461" customFormat="false" ht="12.75" hidden="false" customHeight="false" outlineLevel="0" collapsed="false">
      <c r="D461" s="110"/>
    </row>
    <row r="462" customFormat="false" ht="12.75" hidden="false" customHeight="false" outlineLevel="0" collapsed="false">
      <c r="D462" s="110"/>
    </row>
    <row r="463" customFormat="false" ht="12.75" hidden="false" customHeight="false" outlineLevel="0" collapsed="false">
      <c r="D463" s="110"/>
    </row>
    <row r="464" customFormat="false" ht="12.75" hidden="false" customHeight="false" outlineLevel="0" collapsed="false">
      <c r="D464" s="110"/>
    </row>
    <row r="465" customFormat="false" ht="12.75" hidden="false" customHeight="false" outlineLevel="0" collapsed="false">
      <c r="D465" s="110"/>
    </row>
    <row r="466" customFormat="false" ht="12.75" hidden="false" customHeight="false" outlineLevel="0" collapsed="false">
      <c r="D466" s="110"/>
    </row>
    <row r="467" customFormat="false" ht="12.75" hidden="false" customHeight="false" outlineLevel="0" collapsed="false">
      <c r="D467" s="110"/>
    </row>
    <row r="468" customFormat="false" ht="12.75" hidden="false" customHeight="false" outlineLevel="0" collapsed="false">
      <c r="D468" s="110"/>
    </row>
    <row r="469" customFormat="false" ht="12.75" hidden="false" customHeight="false" outlineLevel="0" collapsed="false">
      <c r="D469" s="110"/>
    </row>
    <row r="470" customFormat="false" ht="12.75" hidden="false" customHeight="false" outlineLevel="0" collapsed="false">
      <c r="D470" s="110"/>
    </row>
    <row r="471" customFormat="false" ht="12.75" hidden="false" customHeight="false" outlineLevel="0" collapsed="false">
      <c r="D471" s="110"/>
    </row>
    <row r="472" customFormat="false" ht="12.75" hidden="false" customHeight="false" outlineLevel="0" collapsed="false">
      <c r="D472" s="110"/>
    </row>
    <row r="473" customFormat="false" ht="12.75" hidden="false" customHeight="false" outlineLevel="0" collapsed="false">
      <c r="D473" s="110"/>
    </row>
    <row r="474" customFormat="false" ht="12.75" hidden="false" customHeight="false" outlineLevel="0" collapsed="false">
      <c r="D474" s="110"/>
    </row>
    <row r="475" customFormat="false" ht="12.75" hidden="false" customHeight="false" outlineLevel="0" collapsed="false">
      <c r="D475" s="110"/>
    </row>
    <row r="476" customFormat="false" ht="12.75" hidden="false" customHeight="false" outlineLevel="0" collapsed="false">
      <c r="D476" s="110"/>
    </row>
    <row r="477" customFormat="false" ht="12.75" hidden="false" customHeight="false" outlineLevel="0" collapsed="false">
      <c r="D477" s="110"/>
    </row>
    <row r="478" customFormat="false" ht="12.75" hidden="false" customHeight="false" outlineLevel="0" collapsed="false">
      <c r="D478" s="110"/>
    </row>
    <row r="479" customFormat="false" ht="12.75" hidden="false" customHeight="false" outlineLevel="0" collapsed="false">
      <c r="D479" s="110"/>
    </row>
    <row r="480" customFormat="false" ht="12.75" hidden="false" customHeight="false" outlineLevel="0" collapsed="false">
      <c r="D480" s="110"/>
    </row>
    <row r="481" customFormat="false" ht="12.75" hidden="false" customHeight="false" outlineLevel="0" collapsed="false">
      <c r="D481" s="110"/>
    </row>
    <row r="482" customFormat="false" ht="12.75" hidden="false" customHeight="false" outlineLevel="0" collapsed="false">
      <c r="D482" s="110"/>
    </row>
    <row r="483" customFormat="false" ht="12.75" hidden="false" customHeight="false" outlineLevel="0" collapsed="false">
      <c r="D483" s="110"/>
    </row>
    <row r="484" customFormat="false" ht="12.75" hidden="false" customHeight="false" outlineLevel="0" collapsed="false">
      <c r="D484" s="110"/>
    </row>
    <row r="485" customFormat="false" ht="12.75" hidden="false" customHeight="false" outlineLevel="0" collapsed="false">
      <c r="D485" s="110"/>
    </row>
    <row r="486" customFormat="false" ht="12.75" hidden="false" customHeight="false" outlineLevel="0" collapsed="false">
      <c r="D486" s="110"/>
    </row>
    <row r="487" customFormat="false" ht="12.75" hidden="false" customHeight="false" outlineLevel="0" collapsed="false">
      <c r="D487" s="110"/>
    </row>
    <row r="488" customFormat="false" ht="12.75" hidden="false" customHeight="false" outlineLevel="0" collapsed="false">
      <c r="D488" s="110"/>
    </row>
    <row r="489" customFormat="false" ht="12.75" hidden="false" customHeight="false" outlineLevel="0" collapsed="false">
      <c r="D489" s="110"/>
    </row>
    <row r="490" customFormat="false" ht="12.75" hidden="false" customHeight="false" outlineLevel="0" collapsed="false">
      <c r="D490" s="110"/>
    </row>
    <row r="491" customFormat="false" ht="12.75" hidden="false" customHeight="false" outlineLevel="0" collapsed="false">
      <c r="D491" s="110"/>
    </row>
    <row r="492" customFormat="false" ht="12.75" hidden="false" customHeight="false" outlineLevel="0" collapsed="false">
      <c r="D492" s="110"/>
    </row>
    <row r="493" customFormat="false" ht="12.75" hidden="false" customHeight="false" outlineLevel="0" collapsed="false">
      <c r="D493" s="110"/>
    </row>
    <row r="494" customFormat="false" ht="12.75" hidden="false" customHeight="false" outlineLevel="0" collapsed="false">
      <c r="D494" s="110"/>
    </row>
    <row r="495" customFormat="false" ht="12.75" hidden="false" customHeight="false" outlineLevel="0" collapsed="false">
      <c r="D495" s="110"/>
    </row>
    <row r="496" customFormat="false" ht="12.75" hidden="false" customHeight="false" outlineLevel="0" collapsed="false">
      <c r="D496" s="110"/>
    </row>
    <row r="497" customFormat="false" ht="12.75" hidden="false" customHeight="false" outlineLevel="0" collapsed="false">
      <c r="D497" s="110"/>
    </row>
    <row r="498" customFormat="false" ht="12.75" hidden="false" customHeight="false" outlineLevel="0" collapsed="false">
      <c r="D498" s="110"/>
    </row>
    <row r="499" customFormat="false" ht="12.75" hidden="false" customHeight="false" outlineLevel="0" collapsed="false">
      <c r="D499" s="110"/>
    </row>
    <row r="500" customFormat="false" ht="12.75" hidden="false" customHeight="false" outlineLevel="0" collapsed="false">
      <c r="D500" s="110"/>
    </row>
    <row r="501" customFormat="false" ht="12.75" hidden="false" customHeight="false" outlineLevel="0" collapsed="false">
      <c r="D501" s="110"/>
    </row>
    <row r="502" customFormat="false" ht="12.75" hidden="false" customHeight="false" outlineLevel="0" collapsed="false">
      <c r="D502" s="110"/>
    </row>
    <row r="503" customFormat="false" ht="12.75" hidden="false" customHeight="false" outlineLevel="0" collapsed="false">
      <c r="D503" s="110"/>
    </row>
    <row r="504" customFormat="false" ht="12.75" hidden="false" customHeight="false" outlineLevel="0" collapsed="false">
      <c r="D504" s="110"/>
    </row>
    <row r="505" customFormat="false" ht="12.75" hidden="false" customHeight="false" outlineLevel="0" collapsed="false">
      <c r="D505" s="110"/>
    </row>
    <row r="506" customFormat="false" ht="12.75" hidden="false" customHeight="false" outlineLevel="0" collapsed="false">
      <c r="D506" s="110"/>
    </row>
    <row r="507" customFormat="false" ht="12.75" hidden="false" customHeight="false" outlineLevel="0" collapsed="false">
      <c r="D507" s="110"/>
    </row>
    <row r="508" customFormat="false" ht="12.75" hidden="false" customHeight="false" outlineLevel="0" collapsed="false">
      <c r="D508" s="110"/>
    </row>
    <row r="509" customFormat="false" ht="12.75" hidden="false" customHeight="false" outlineLevel="0" collapsed="false">
      <c r="D509" s="110"/>
    </row>
    <row r="510" customFormat="false" ht="12.75" hidden="false" customHeight="false" outlineLevel="0" collapsed="false">
      <c r="D510" s="110"/>
    </row>
    <row r="511" customFormat="false" ht="12.75" hidden="false" customHeight="false" outlineLevel="0" collapsed="false">
      <c r="D511" s="110"/>
    </row>
    <row r="512" customFormat="false" ht="12.75" hidden="false" customHeight="false" outlineLevel="0" collapsed="false">
      <c r="D512" s="110"/>
    </row>
    <row r="513" customFormat="false" ht="12.75" hidden="false" customHeight="false" outlineLevel="0" collapsed="false">
      <c r="D513" s="110"/>
    </row>
    <row r="514" customFormat="false" ht="12.75" hidden="false" customHeight="false" outlineLevel="0" collapsed="false">
      <c r="D514" s="110"/>
    </row>
    <row r="515" customFormat="false" ht="12.75" hidden="false" customHeight="false" outlineLevel="0" collapsed="false">
      <c r="D515" s="110"/>
    </row>
    <row r="516" customFormat="false" ht="12.75" hidden="false" customHeight="false" outlineLevel="0" collapsed="false">
      <c r="D516" s="110"/>
    </row>
    <row r="517" customFormat="false" ht="12.75" hidden="false" customHeight="false" outlineLevel="0" collapsed="false">
      <c r="D517" s="110"/>
    </row>
    <row r="518" customFormat="false" ht="12.75" hidden="false" customHeight="false" outlineLevel="0" collapsed="false">
      <c r="D518" s="110"/>
    </row>
    <row r="519" customFormat="false" ht="12.75" hidden="false" customHeight="false" outlineLevel="0" collapsed="false">
      <c r="D519" s="110"/>
    </row>
    <row r="520" customFormat="false" ht="12.75" hidden="false" customHeight="false" outlineLevel="0" collapsed="false">
      <c r="D520" s="110"/>
    </row>
    <row r="521" customFormat="false" ht="12.75" hidden="false" customHeight="false" outlineLevel="0" collapsed="false">
      <c r="D521" s="110"/>
    </row>
    <row r="522" customFormat="false" ht="12.75" hidden="false" customHeight="false" outlineLevel="0" collapsed="false">
      <c r="D522" s="110"/>
    </row>
    <row r="523" customFormat="false" ht="12.75" hidden="false" customHeight="false" outlineLevel="0" collapsed="false">
      <c r="D523" s="110"/>
    </row>
    <row r="524" customFormat="false" ht="12.75" hidden="false" customHeight="false" outlineLevel="0" collapsed="false">
      <c r="D524" s="110"/>
    </row>
    <row r="525" customFormat="false" ht="12.75" hidden="false" customHeight="false" outlineLevel="0" collapsed="false">
      <c r="D525" s="110"/>
    </row>
    <row r="526" customFormat="false" ht="12.75" hidden="false" customHeight="false" outlineLevel="0" collapsed="false">
      <c r="D526" s="110"/>
    </row>
    <row r="527" customFormat="false" ht="12.75" hidden="false" customHeight="false" outlineLevel="0" collapsed="false">
      <c r="D527" s="110"/>
    </row>
    <row r="528" customFormat="false" ht="12.75" hidden="false" customHeight="false" outlineLevel="0" collapsed="false">
      <c r="D528" s="110"/>
    </row>
    <row r="529" customFormat="false" ht="12.75" hidden="false" customHeight="false" outlineLevel="0" collapsed="false">
      <c r="D529" s="110"/>
    </row>
    <row r="530" customFormat="false" ht="12.75" hidden="false" customHeight="false" outlineLevel="0" collapsed="false">
      <c r="D530" s="110"/>
    </row>
    <row r="531" customFormat="false" ht="12.75" hidden="false" customHeight="false" outlineLevel="0" collapsed="false">
      <c r="D531" s="110"/>
    </row>
    <row r="532" customFormat="false" ht="12.75" hidden="false" customHeight="false" outlineLevel="0" collapsed="false">
      <c r="D532" s="110"/>
    </row>
    <row r="533" customFormat="false" ht="12.75" hidden="false" customHeight="false" outlineLevel="0" collapsed="false">
      <c r="D533" s="110"/>
    </row>
    <row r="534" customFormat="false" ht="12.75" hidden="false" customHeight="false" outlineLevel="0" collapsed="false">
      <c r="D534" s="110"/>
    </row>
    <row r="535" customFormat="false" ht="12.75" hidden="false" customHeight="false" outlineLevel="0" collapsed="false">
      <c r="D535" s="110"/>
    </row>
    <row r="536" customFormat="false" ht="12.75" hidden="false" customHeight="false" outlineLevel="0" collapsed="false">
      <c r="D536" s="110"/>
    </row>
    <row r="537" customFormat="false" ht="12.75" hidden="false" customHeight="false" outlineLevel="0" collapsed="false">
      <c r="D537" s="110"/>
    </row>
    <row r="538" customFormat="false" ht="12.75" hidden="false" customHeight="false" outlineLevel="0" collapsed="false">
      <c r="D538" s="110"/>
    </row>
    <row r="539" customFormat="false" ht="12.75" hidden="false" customHeight="false" outlineLevel="0" collapsed="false">
      <c r="D539" s="110"/>
    </row>
    <row r="540" customFormat="false" ht="12.75" hidden="false" customHeight="false" outlineLevel="0" collapsed="false">
      <c r="D540" s="110"/>
    </row>
    <row r="541" customFormat="false" ht="12.75" hidden="false" customHeight="false" outlineLevel="0" collapsed="false">
      <c r="D541" s="110"/>
    </row>
    <row r="542" customFormat="false" ht="12.75" hidden="false" customHeight="false" outlineLevel="0" collapsed="false">
      <c r="D542" s="110"/>
    </row>
    <row r="543" customFormat="false" ht="12.75" hidden="false" customHeight="false" outlineLevel="0" collapsed="false">
      <c r="D543" s="110"/>
    </row>
    <row r="544" customFormat="false" ht="12.75" hidden="false" customHeight="false" outlineLevel="0" collapsed="false">
      <c r="D544" s="110"/>
    </row>
    <row r="545" customFormat="false" ht="12.75" hidden="false" customHeight="false" outlineLevel="0" collapsed="false">
      <c r="D545" s="110"/>
    </row>
    <row r="546" customFormat="false" ht="12.75" hidden="false" customHeight="false" outlineLevel="0" collapsed="false">
      <c r="D546" s="110"/>
    </row>
    <row r="547" customFormat="false" ht="12.75" hidden="false" customHeight="false" outlineLevel="0" collapsed="false">
      <c r="D547" s="110"/>
    </row>
    <row r="548" customFormat="false" ht="12.75" hidden="false" customHeight="false" outlineLevel="0" collapsed="false">
      <c r="D548" s="110"/>
    </row>
    <row r="549" customFormat="false" ht="12.75" hidden="false" customHeight="false" outlineLevel="0" collapsed="false">
      <c r="D549" s="110"/>
    </row>
    <row r="550" customFormat="false" ht="12.75" hidden="false" customHeight="false" outlineLevel="0" collapsed="false">
      <c r="D550" s="110"/>
    </row>
    <row r="551" customFormat="false" ht="12.75" hidden="false" customHeight="false" outlineLevel="0" collapsed="false">
      <c r="D551" s="110"/>
    </row>
    <row r="552" customFormat="false" ht="12.75" hidden="false" customHeight="false" outlineLevel="0" collapsed="false">
      <c r="D552" s="110"/>
    </row>
    <row r="553" customFormat="false" ht="12.75" hidden="false" customHeight="false" outlineLevel="0" collapsed="false">
      <c r="D553" s="110"/>
    </row>
    <row r="554" customFormat="false" ht="12.75" hidden="false" customHeight="false" outlineLevel="0" collapsed="false">
      <c r="D554" s="110"/>
    </row>
    <row r="555" customFormat="false" ht="12.75" hidden="false" customHeight="false" outlineLevel="0" collapsed="false">
      <c r="D555" s="110"/>
    </row>
    <row r="556" customFormat="false" ht="12.75" hidden="false" customHeight="false" outlineLevel="0" collapsed="false">
      <c r="D556" s="110"/>
    </row>
    <row r="557" customFormat="false" ht="12.75" hidden="false" customHeight="false" outlineLevel="0" collapsed="false">
      <c r="D557" s="110"/>
    </row>
    <row r="558" customFormat="false" ht="12.75" hidden="false" customHeight="false" outlineLevel="0" collapsed="false">
      <c r="D558" s="110"/>
    </row>
    <row r="559" customFormat="false" ht="12.75" hidden="false" customHeight="false" outlineLevel="0" collapsed="false">
      <c r="D559" s="110"/>
    </row>
    <row r="560" customFormat="false" ht="12.75" hidden="false" customHeight="false" outlineLevel="0" collapsed="false">
      <c r="D560" s="110"/>
    </row>
    <row r="561" customFormat="false" ht="12.75" hidden="false" customHeight="false" outlineLevel="0" collapsed="false">
      <c r="D561" s="110"/>
    </row>
    <row r="562" customFormat="false" ht="12.75" hidden="false" customHeight="false" outlineLevel="0" collapsed="false">
      <c r="D562" s="110"/>
    </row>
    <row r="563" customFormat="false" ht="12.75" hidden="false" customHeight="false" outlineLevel="0" collapsed="false">
      <c r="D563" s="110"/>
    </row>
    <row r="564" customFormat="false" ht="12.75" hidden="false" customHeight="false" outlineLevel="0" collapsed="false">
      <c r="D564" s="110"/>
    </row>
    <row r="565" customFormat="false" ht="12.75" hidden="false" customHeight="false" outlineLevel="0" collapsed="false">
      <c r="D565" s="110"/>
    </row>
    <row r="566" customFormat="false" ht="12.75" hidden="false" customHeight="false" outlineLevel="0" collapsed="false">
      <c r="D566" s="110"/>
    </row>
    <row r="567" customFormat="false" ht="12.75" hidden="false" customHeight="false" outlineLevel="0" collapsed="false">
      <c r="D567" s="110"/>
    </row>
    <row r="568" customFormat="false" ht="12.75" hidden="false" customHeight="false" outlineLevel="0" collapsed="false">
      <c r="D568" s="110"/>
    </row>
    <row r="569" customFormat="false" ht="12.75" hidden="false" customHeight="false" outlineLevel="0" collapsed="false">
      <c r="D569" s="110"/>
    </row>
    <row r="570" customFormat="false" ht="12.75" hidden="false" customHeight="false" outlineLevel="0" collapsed="false">
      <c r="D570" s="110"/>
    </row>
    <row r="571" customFormat="false" ht="12.75" hidden="false" customHeight="false" outlineLevel="0" collapsed="false">
      <c r="D571" s="110"/>
    </row>
    <row r="572" customFormat="false" ht="12.75" hidden="false" customHeight="false" outlineLevel="0" collapsed="false">
      <c r="D572" s="110"/>
    </row>
    <row r="573" customFormat="false" ht="12.75" hidden="false" customHeight="false" outlineLevel="0" collapsed="false">
      <c r="D573" s="110"/>
    </row>
    <row r="574" customFormat="false" ht="12.75" hidden="false" customHeight="false" outlineLevel="0" collapsed="false">
      <c r="D574" s="110"/>
    </row>
    <row r="575" customFormat="false" ht="12.75" hidden="false" customHeight="false" outlineLevel="0" collapsed="false">
      <c r="D575" s="110"/>
    </row>
    <row r="576" customFormat="false" ht="12.75" hidden="false" customHeight="false" outlineLevel="0" collapsed="false">
      <c r="D576" s="110"/>
    </row>
    <row r="577" customFormat="false" ht="12.75" hidden="false" customHeight="false" outlineLevel="0" collapsed="false">
      <c r="D577" s="110"/>
    </row>
    <row r="578" customFormat="false" ht="12.75" hidden="false" customHeight="false" outlineLevel="0" collapsed="false">
      <c r="D578" s="110"/>
    </row>
    <row r="579" customFormat="false" ht="12.75" hidden="false" customHeight="false" outlineLevel="0" collapsed="false">
      <c r="D579" s="110"/>
    </row>
    <row r="580" customFormat="false" ht="12.75" hidden="false" customHeight="false" outlineLevel="0" collapsed="false">
      <c r="D580" s="110"/>
    </row>
    <row r="581" customFormat="false" ht="12.75" hidden="false" customHeight="false" outlineLevel="0" collapsed="false">
      <c r="D581" s="110"/>
    </row>
    <row r="582" customFormat="false" ht="12.75" hidden="false" customHeight="false" outlineLevel="0" collapsed="false">
      <c r="D582" s="110"/>
    </row>
    <row r="583" customFormat="false" ht="12.75" hidden="false" customHeight="false" outlineLevel="0" collapsed="false">
      <c r="D583" s="110"/>
    </row>
    <row r="584" customFormat="false" ht="12.75" hidden="false" customHeight="false" outlineLevel="0" collapsed="false">
      <c r="D584" s="110"/>
    </row>
    <row r="585" customFormat="false" ht="12.75" hidden="false" customHeight="false" outlineLevel="0" collapsed="false">
      <c r="D585" s="110"/>
    </row>
    <row r="586" customFormat="false" ht="12.75" hidden="false" customHeight="false" outlineLevel="0" collapsed="false">
      <c r="D586" s="110"/>
    </row>
    <row r="587" customFormat="false" ht="12.75" hidden="false" customHeight="false" outlineLevel="0" collapsed="false">
      <c r="D587" s="110"/>
    </row>
    <row r="588" customFormat="false" ht="12.75" hidden="false" customHeight="false" outlineLevel="0" collapsed="false">
      <c r="D588" s="110"/>
    </row>
    <row r="589" customFormat="false" ht="12.75" hidden="false" customHeight="false" outlineLevel="0" collapsed="false">
      <c r="D589" s="110"/>
    </row>
    <row r="590" customFormat="false" ht="12.75" hidden="false" customHeight="false" outlineLevel="0" collapsed="false">
      <c r="D590" s="110"/>
    </row>
    <row r="591" customFormat="false" ht="12.75" hidden="false" customHeight="false" outlineLevel="0" collapsed="false">
      <c r="D591" s="110"/>
    </row>
    <row r="592" customFormat="false" ht="12.75" hidden="false" customHeight="false" outlineLevel="0" collapsed="false">
      <c r="D592" s="110"/>
    </row>
    <row r="593" customFormat="false" ht="12.75" hidden="false" customHeight="false" outlineLevel="0" collapsed="false">
      <c r="D593" s="110"/>
    </row>
    <row r="594" customFormat="false" ht="12.75" hidden="false" customHeight="false" outlineLevel="0" collapsed="false">
      <c r="D594" s="110"/>
    </row>
    <row r="595" customFormat="false" ht="12.75" hidden="false" customHeight="false" outlineLevel="0" collapsed="false">
      <c r="D595" s="110"/>
    </row>
    <row r="596" customFormat="false" ht="12.75" hidden="false" customHeight="false" outlineLevel="0" collapsed="false">
      <c r="D596" s="110"/>
    </row>
    <row r="597" customFormat="false" ht="12.75" hidden="false" customHeight="false" outlineLevel="0" collapsed="false">
      <c r="D597" s="110"/>
    </row>
    <row r="598" customFormat="false" ht="12.75" hidden="false" customHeight="false" outlineLevel="0" collapsed="false">
      <c r="D598" s="110"/>
    </row>
    <row r="599" customFormat="false" ht="12.75" hidden="false" customHeight="false" outlineLevel="0" collapsed="false">
      <c r="D599" s="110"/>
    </row>
    <row r="600" customFormat="false" ht="12.75" hidden="false" customHeight="false" outlineLevel="0" collapsed="false">
      <c r="D600" s="110"/>
    </row>
    <row r="601" customFormat="false" ht="12.75" hidden="false" customHeight="false" outlineLevel="0" collapsed="false">
      <c r="D601" s="110"/>
    </row>
    <row r="602" customFormat="false" ht="12.75" hidden="false" customHeight="false" outlineLevel="0" collapsed="false">
      <c r="D602" s="110"/>
    </row>
    <row r="603" customFormat="false" ht="12.75" hidden="false" customHeight="false" outlineLevel="0" collapsed="false">
      <c r="D603" s="110"/>
    </row>
    <row r="604" customFormat="false" ht="12.75" hidden="false" customHeight="false" outlineLevel="0" collapsed="false">
      <c r="D604" s="110"/>
    </row>
    <row r="605" customFormat="false" ht="12.75" hidden="false" customHeight="false" outlineLevel="0" collapsed="false">
      <c r="D605" s="110"/>
    </row>
    <row r="606" customFormat="false" ht="12.75" hidden="false" customHeight="false" outlineLevel="0" collapsed="false">
      <c r="D606" s="110"/>
    </row>
    <row r="607" customFormat="false" ht="12.75" hidden="false" customHeight="false" outlineLevel="0" collapsed="false">
      <c r="D607" s="110"/>
    </row>
    <row r="608" customFormat="false" ht="12.75" hidden="false" customHeight="false" outlineLevel="0" collapsed="false">
      <c r="D608" s="110"/>
    </row>
    <row r="609" customFormat="false" ht="12.75" hidden="false" customHeight="false" outlineLevel="0" collapsed="false">
      <c r="D609" s="110"/>
    </row>
    <row r="610" customFormat="false" ht="12.75" hidden="false" customHeight="false" outlineLevel="0" collapsed="false">
      <c r="D610" s="110"/>
    </row>
    <row r="611" customFormat="false" ht="12.75" hidden="false" customHeight="false" outlineLevel="0" collapsed="false">
      <c r="D611" s="110"/>
    </row>
    <row r="612" customFormat="false" ht="12.75" hidden="false" customHeight="false" outlineLevel="0" collapsed="false">
      <c r="D612" s="110"/>
    </row>
    <row r="613" customFormat="false" ht="12.75" hidden="false" customHeight="false" outlineLevel="0" collapsed="false">
      <c r="D613" s="110"/>
    </row>
    <row r="614" customFormat="false" ht="12.75" hidden="false" customHeight="false" outlineLevel="0" collapsed="false">
      <c r="D614" s="110"/>
    </row>
    <row r="615" customFormat="false" ht="12.75" hidden="false" customHeight="false" outlineLevel="0" collapsed="false">
      <c r="D615" s="110"/>
    </row>
    <row r="616" customFormat="false" ht="12.75" hidden="false" customHeight="false" outlineLevel="0" collapsed="false">
      <c r="D616" s="110"/>
    </row>
    <row r="617" customFormat="false" ht="12.75" hidden="false" customHeight="false" outlineLevel="0" collapsed="false">
      <c r="D617" s="110"/>
    </row>
    <row r="618" customFormat="false" ht="12.75" hidden="false" customHeight="false" outlineLevel="0" collapsed="false">
      <c r="D618" s="110"/>
    </row>
    <row r="619" customFormat="false" ht="12.75" hidden="false" customHeight="false" outlineLevel="0" collapsed="false">
      <c r="D619" s="110"/>
    </row>
    <row r="620" customFormat="false" ht="12.75" hidden="false" customHeight="false" outlineLevel="0" collapsed="false">
      <c r="D620" s="110"/>
    </row>
    <row r="621" customFormat="false" ht="12.75" hidden="false" customHeight="false" outlineLevel="0" collapsed="false">
      <c r="D621" s="110"/>
    </row>
    <row r="622" customFormat="false" ht="12.75" hidden="false" customHeight="false" outlineLevel="0" collapsed="false">
      <c r="D622" s="110"/>
    </row>
    <row r="623" customFormat="false" ht="12.75" hidden="false" customHeight="false" outlineLevel="0" collapsed="false">
      <c r="D623" s="110"/>
    </row>
    <row r="624" customFormat="false" ht="12.75" hidden="false" customHeight="false" outlineLevel="0" collapsed="false">
      <c r="D624" s="110"/>
    </row>
    <row r="625" customFormat="false" ht="12.75" hidden="false" customHeight="false" outlineLevel="0" collapsed="false">
      <c r="D625" s="110"/>
    </row>
    <row r="626" customFormat="false" ht="12.75" hidden="false" customHeight="false" outlineLevel="0" collapsed="false">
      <c r="D626" s="110"/>
    </row>
    <row r="627" customFormat="false" ht="12.75" hidden="false" customHeight="false" outlineLevel="0" collapsed="false">
      <c r="D627" s="110"/>
    </row>
    <row r="628" customFormat="false" ht="12.75" hidden="false" customHeight="false" outlineLevel="0" collapsed="false">
      <c r="D628" s="110"/>
    </row>
    <row r="629" customFormat="false" ht="12.75" hidden="false" customHeight="false" outlineLevel="0" collapsed="false">
      <c r="D629" s="110"/>
    </row>
    <row r="630" customFormat="false" ht="12.75" hidden="false" customHeight="false" outlineLevel="0" collapsed="false">
      <c r="D630" s="110"/>
    </row>
    <row r="631" customFormat="false" ht="12.75" hidden="false" customHeight="false" outlineLevel="0" collapsed="false">
      <c r="D631" s="110"/>
    </row>
    <row r="632" customFormat="false" ht="12.75" hidden="false" customHeight="false" outlineLevel="0" collapsed="false">
      <c r="D632" s="110"/>
    </row>
    <row r="633" customFormat="false" ht="12.75" hidden="false" customHeight="false" outlineLevel="0" collapsed="false">
      <c r="D633" s="110"/>
    </row>
    <row r="634" customFormat="false" ht="12.75" hidden="false" customHeight="false" outlineLevel="0" collapsed="false">
      <c r="D634" s="110"/>
    </row>
    <row r="635" customFormat="false" ht="12.75" hidden="false" customHeight="false" outlineLevel="0" collapsed="false">
      <c r="D635" s="110"/>
    </row>
    <row r="636" customFormat="false" ht="12.75" hidden="false" customHeight="false" outlineLevel="0" collapsed="false">
      <c r="D636" s="110"/>
    </row>
    <row r="637" customFormat="false" ht="12.75" hidden="false" customHeight="false" outlineLevel="0" collapsed="false">
      <c r="D637" s="110"/>
    </row>
    <row r="638" customFormat="false" ht="12.75" hidden="false" customHeight="false" outlineLevel="0" collapsed="false">
      <c r="D638" s="110"/>
    </row>
    <row r="639" customFormat="false" ht="12.75" hidden="false" customHeight="false" outlineLevel="0" collapsed="false">
      <c r="D639" s="110"/>
    </row>
    <row r="640" customFormat="false" ht="12.75" hidden="false" customHeight="false" outlineLevel="0" collapsed="false">
      <c r="D640" s="110"/>
    </row>
    <row r="641" customFormat="false" ht="12.75" hidden="false" customHeight="false" outlineLevel="0" collapsed="false">
      <c r="D641" s="110"/>
    </row>
    <row r="642" customFormat="false" ht="12.75" hidden="false" customHeight="false" outlineLevel="0" collapsed="false">
      <c r="D642" s="110"/>
    </row>
    <row r="643" customFormat="false" ht="12.75" hidden="false" customHeight="false" outlineLevel="0" collapsed="false">
      <c r="D643" s="110"/>
    </row>
    <row r="644" customFormat="false" ht="12.75" hidden="false" customHeight="false" outlineLevel="0" collapsed="false">
      <c r="D644" s="110"/>
    </row>
    <row r="645" customFormat="false" ht="12.75" hidden="false" customHeight="false" outlineLevel="0" collapsed="false">
      <c r="D645" s="110"/>
    </row>
    <row r="646" customFormat="false" ht="12.75" hidden="false" customHeight="false" outlineLevel="0" collapsed="false">
      <c r="D646" s="110"/>
    </row>
    <row r="647" customFormat="false" ht="12.75" hidden="false" customHeight="false" outlineLevel="0" collapsed="false">
      <c r="D647" s="110"/>
    </row>
    <row r="648" customFormat="false" ht="12.75" hidden="false" customHeight="false" outlineLevel="0" collapsed="false">
      <c r="D648" s="110"/>
    </row>
    <row r="649" customFormat="false" ht="12.75" hidden="false" customHeight="false" outlineLevel="0" collapsed="false">
      <c r="D649" s="110"/>
    </row>
    <row r="650" customFormat="false" ht="12.75" hidden="false" customHeight="false" outlineLevel="0" collapsed="false">
      <c r="D650" s="110"/>
    </row>
    <row r="651" customFormat="false" ht="12.75" hidden="false" customHeight="false" outlineLevel="0" collapsed="false">
      <c r="D651" s="110"/>
    </row>
    <row r="652" customFormat="false" ht="12.75" hidden="false" customHeight="false" outlineLevel="0" collapsed="false">
      <c r="D652" s="110"/>
    </row>
    <row r="653" customFormat="false" ht="12.75" hidden="false" customHeight="false" outlineLevel="0" collapsed="false">
      <c r="D653" s="110"/>
    </row>
    <row r="654" customFormat="false" ht="12.75" hidden="false" customHeight="false" outlineLevel="0" collapsed="false">
      <c r="D654" s="110"/>
    </row>
    <row r="655" customFormat="false" ht="12.75" hidden="false" customHeight="false" outlineLevel="0" collapsed="false">
      <c r="D655" s="110"/>
    </row>
    <row r="656" customFormat="false" ht="12.75" hidden="false" customHeight="false" outlineLevel="0" collapsed="false">
      <c r="D656" s="110"/>
    </row>
    <row r="657" customFormat="false" ht="12.75" hidden="false" customHeight="false" outlineLevel="0" collapsed="false">
      <c r="D657" s="110"/>
    </row>
    <row r="658" customFormat="false" ht="12.75" hidden="false" customHeight="false" outlineLevel="0" collapsed="false">
      <c r="D658" s="110"/>
    </row>
    <row r="659" customFormat="false" ht="12.75" hidden="false" customHeight="false" outlineLevel="0" collapsed="false">
      <c r="D659" s="110"/>
    </row>
    <row r="660" customFormat="false" ht="12.75" hidden="false" customHeight="false" outlineLevel="0" collapsed="false">
      <c r="D660" s="110"/>
    </row>
    <row r="661" customFormat="false" ht="12.75" hidden="false" customHeight="false" outlineLevel="0" collapsed="false">
      <c r="D661" s="110"/>
    </row>
    <row r="662" customFormat="false" ht="12.75" hidden="false" customHeight="false" outlineLevel="0" collapsed="false">
      <c r="D662" s="110"/>
    </row>
    <row r="663" customFormat="false" ht="12.75" hidden="false" customHeight="false" outlineLevel="0" collapsed="false">
      <c r="D663" s="110"/>
    </row>
    <row r="664" customFormat="false" ht="12.75" hidden="false" customHeight="false" outlineLevel="0" collapsed="false">
      <c r="D664" s="110"/>
    </row>
    <row r="665" customFormat="false" ht="12.75" hidden="false" customHeight="false" outlineLevel="0" collapsed="false">
      <c r="D665" s="110"/>
    </row>
    <row r="666" customFormat="false" ht="12.75" hidden="false" customHeight="false" outlineLevel="0" collapsed="false">
      <c r="D666" s="110"/>
    </row>
    <row r="667" customFormat="false" ht="12.75" hidden="false" customHeight="false" outlineLevel="0" collapsed="false">
      <c r="D667" s="110"/>
    </row>
    <row r="668" customFormat="false" ht="12.75" hidden="false" customHeight="false" outlineLevel="0" collapsed="false">
      <c r="D668" s="110"/>
    </row>
    <row r="669" customFormat="false" ht="12.75" hidden="false" customHeight="false" outlineLevel="0" collapsed="false">
      <c r="D669" s="110"/>
    </row>
    <row r="670" customFormat="false" ht="12.75" hidden="false" customHeight="false" outlineLevel="0" collapsed="false">
      <c r="D670" s="110"/>
    </row>
    <row r="671" customFormat="false" ht="12.75" hidden="false" customHeight="false" outlineLevel="0" collapsed="false">
      <c r="D671" s="110"/>
    </row>
    <row r="672" customFormat="false" ht="12.75" hidden="false" customHeight="false" outlineLevel="0" collapsed="false">
      <c r="D672" s="110"/>
    </row>
    <row r="673" customFormat="false" ht="12.75" hidden="false" customHeight="false" outlineLevel="0" collapsed="false">
      <c r="D673" s="110"/>
    </row>
    <row r="674" customFormat="false" ht="12.75" hidden="false" customHeight="false" outlineLevel="0" collapsed="false">
      <c r="D674" s="110"/>
    </row>
    <row r="675" customFormat="false" ht="12.75" hidden="false" customHeight="false" outlineLevel="0" collapsed="false">
      <c r="D675" s="110"/>
    </row>
    <row r="676" customFormat="false" ht="12.75" hidden="false" customHeight="false" outlineLevel="0" collapsed="false">
      <c r="D676" s="110"/>
    </row>
    <row r="677" customFormat="false" ht="12.75" hidden="false" customHeight="false" outlineLevel="0" collapsed="false">
      <c r="D677" s="110"/>
    </row>
    <row r="678" customFormat="false" ht="12.75" hidden="false" customHeight="false" outlineLevel="0" collapsed="false">
      <c r="D678" s="110"/>
    </row>
    <row r="679" customFormat="false" ht="12.75" hidden="false" customHeight="false" outlineLevel="0" collapsed="false">
      <c r="D679" s="110"/>
    </row>
    <row r="680" customFormat="false" ht="12.75" hidden="false" customHeight="false" outlineLevel="0" collapsed="false">
      <c r="D680" s="110"/>
    </row>
    <row r="681" customFormat="false" ht="12.75" hidden="false" customHeight="false" outlineLevel="0" collapsed="false">
      <c r="D681" s="110"/>
    </row>
    <row r="682" customFormat="false" ht="12.75" hidden="false" customHeight="false" outlineLevel="0" collapsed="false">
      <c r="D682" s="110"/>
    </row>
    <row r="683" customFormat="false" ht="12.75" hidden="false" customHeight="false" outlineLevel="0" collapsed="false">
      <c r="D683" s="110"/>
    </row>
    <row r="684" customFormat="false" ht="12.75" hidden="false" customHeight="false" outlineLevel="0" collapsed="false">
      <c r="D684" s="110"/>
    </row>
    <row r="685" customFormat="false" ht="12.75" hidden="false" customHeight="false" outlineLevel="0" collapsed="false">
      <c r="D685" s="110"/>
    </row>
    <row r="686" customFormat="false" ht="12.75" hidden="false" customHeight="false" outlineLevel="0" collapsed="false">
      <c r="D686" s="110"/>
    </row>
    <row r="687" customFormat="false" ht="12.75" hidden="false" customHeight="false" outlineLevel="0" collapsed="false">
      <c r="D687" s="110"/>
    </row>
    <row r="688" customFormat="false" ht="12.75" hidden="false" customHeight="false" outlineLevel="0" collapsed="false">
      <c r="D688" s="110"/>
    </row>
    <row r="689" customFormat="false" ht="12.75" hidden="false" customHeight="false" outlineLevel="0" collapsed="false">
      <c r="D689" s="110"/>
    </row>
    <row r="690" customFormat="false" ht="12.75" hidden="false" customHeight="false" outlineLevel="0" collapsed="false">
      <c r="D690" s="110"/>
    </row>
    <row r="691" customFormat="false" ht="12.75" hidden="false" customHeight="false" outlineLevel="0" collapsed="false">
      <c r="D691" s="110"/>
    </row>
    <row r="692" customFormat="false" ht="12.75" hidden="false" customHeight="false" outlineLevel="0" collapsed="false">
      <c r="D692" s="110"/>
    </row>
    <row r="693" customFormat="false" ht="12.75" hidden="false" customHeight="false" outlineLevel="0" collapsed="false">
      <c r="D693" s="110"/>
    </row>
    <row r="694" customFormat="false" ht="12.75" hidden="false" customHeight="false" outlineLevel="0" collapsed="false">
      <c r="D694" s="110"/>
    </row>
    <row r="695" customFormat="false" ht="12.75" hidden="false" customHeight="false" outlineLevel="0" collapsed="false">
      <c r="D695" s="110"/>
    </row>
    <row r="696" customFormat="false" ht="12.75" hidden="false" customHeight="false" outlineLevel="0" collapsed="false">
      <c r="D696" s="110"/>
    </row>
    <row r="697" customFormat="false" ht="12.75" hidden="false" customHeight="false" outlineLevel="0" collapsed="false">
      <c r="D697" s="110"/>
    </row>
    <row r="698" customFormat="false" ht="12.75" hidden="false" customHeight="false" outlineLevel="0" collapsed="false">
      <c r="D698" s="110"/>
    </row>
    <row r="699" customFormat="false" ht="12.75" hidden="false" customHeight="false" outlineLevel="0" collapsed="false">
      <c r="D699" s="110"/>
    </row>
    <row r="700" customFormat="false" ht="12.75" hidden="false" customHeight="false" outlineLevel="0" collapsed="false">
      <c r="D700" s="110"/>
    </row>
    <row r="701" customFormat="false" ht="12.75" hidden="false" customHeight="false" outlineLevel="0" collapsed="false">
      <c r="D701" s="110"/>
    </row>
    <row r="702" customFormat="false" ht="12.75" hidden="false" customHeight="false" outlineLevel="0" collapsed="false">
      <c r="D702" s="110"/>
    </row>
    <row r="703" customFormat="false" ht="12.75" hidden="false" customHeight="false" outlineLevel="0" collapsed="false">
      <c r="D703" s="110"/>
    </row>
    <row r="704" customFormat="false" ht="12.75" hidden="false" customHeight="false" outlineLevel="0" collapsed="false">
      <c r="D704" s="110"/>
    </row>
    <row r="705" customFormat="false" ht="12.75" hidden="false" customHeight="false" outlineLevel="0" collapsed="false">
      <c r="D705" s="110"/>
    </row>
    <row r="706" customFormat="false" ht="12.75" hidden="false" customHeight="false" outlineLevel="0" collapsed="false">
      <c r="D706" s="110"/>
    </row>
    <row r="707" customFormat="false" ht="12.75" hidden="false" customHeight="false" outlineLevel="0" collapsed="false">
      <c r="D707" s="110"/>
    </row>
    <row r="708" customFormat="false" ht="12.75" hidden="false" customHeight="false" outlineLevel="0" collapsed="false">
      <c r="D708" s="110"/>
    </row>
    <row r="709" customFormat="false" ht="12.75" hidden="false" customHeight="false" outlineLevel="0" collapsed="false">
      <c r="D709" s="110"/>
    </row>
    <row r="710" customFormat="false" ht="12.75" hidden="false" customHeight="false" outlineLevel="0" collapsed="false">
      <c r="D710" s="110"/>
    </row>
    <row r="711" customFormat="false" ht="12.75" hidden="false" customHeight="false" outlineLevel="0" collapsed="false">
      <c r="D711" s="110"/>
    </row>
    <row r="712" customFormat="false" ht="12.75" hidden="false" customHeight="false" outlineLevel="0" collapsed="false">
      <c r="D712" s="110"/>
    </row>
    <row r="713" customFormat="false" ht="12.75" hidden="false" customHeight="false" outlineLevel="0" collapsed="false">
      <c r="D713" s="110"/>
    </row>
    <row r="714" customFormat="false" ht="12.75" hidden="false" customHeight="false" outlineLevel="0" collapsed="false">
      <c r="D714" s="110"/>
    </row>
    <row r="715" customFormat="false" ht="12.75" hidden="false" customHeight="false" outlineLevel="0" collapsed="false">
      <c r="D715" s="110"/>
    </row>
    <row r="716" customFormat="false" ht="12.75" hidden="false" customHeight="false" outlineLevel="0" collapsed="false">
      <c r="D716" s="110"/>
    </row>
    <row r="717" customFormat="false" ht="12.75" hidden="false" customHeight="false" outlineLevel="0" collapsed="false">
      <c r="D717" s="110"/>
    </row>
    <row r="718" customFormat="false" ht="12.75" hidden="false" customHeight="false" outlineLevel="0" collapsed="false">
      <c r="D718" s="110"/>
    </row>
    <row r="719" customFormat="false" ht="12.75" hidden="false" customHeight="false" outlineLevel="0" collapsed="false">
      <c r="D719" s="110"/>
    </row>
    <row r="720" customFormat="false" ht="12.75" hidden="false" customHeight="false" outlineLevel="0" collapsed="false">
      <c r="D720" s="110"/>
    </row>
    <row r="721" customFormat="false" ht="12.75" hidden="false" customHeight="false" outlineLevel="0" collapsed="false">
      <c r="D721" s="110"/>
    </row>
    <row r="722" customFormat="false" ht="12.75" hidden="false" customHeight="false" outlineLevel="0" collapsed="false">
      <c r="D722" s="110"/>
    </row>
    <row r="723" customFormat="false" ht="12.75" hidden="false" customHeight="false" outlineLevel="0" collapsed="false">
      <c r="D723" s="110"/>
    </row>
    <row r="724" customFormat="false" ht="12.75" hidden="false" customHeight="false" outlineLevel="0" collapsed="false">
      <c r="D724" s="110"/>
    </row>
    <row r="725" customFormat="false" ht="12.75" hidden="false" customHeight="false" outlineLevel="0" collapsed="false">
      <c r="D725" s="110"/>
    </row>
    <row r="726" customFormat="false" ht="12.75" hidden="false" customHeight="false" outlineLevel="0" collapsed="false">
      <c r="D726" s="110"/>
    </row>
    <row r="727" customFormat="false" ht="12.75" hidden="false" customHeight="false" outlineLevel="0" collapsed="false">
      <c r="D727" s="110"/>
    </row>
    <row r="728" customFormat="false" ht="12.75" hidden="false" customHeight="false" outlineLevel="0" collapsed="false">
      <c r="D728" s="110"/>
    </row>
    <row r="729" customFormat="false" ht="12.75" hidden="false" customHeight="false" outlineLevel="0" collapsed="false">
      <c r="D729" s="110"/>
    </row>
    <row r="730" customFormat="false" ht="12.75" hidden="false" customHeight="false" outlineLevel="0" collapsed="false">
      <c r="D730" s="110"/>
    </row>
    <row r="731" customFormat="false" ht="12.75" hidden="false" customHeight="false" outlineLevel="0" collapsed="false">
      <c r="D731" s="110"/>
    </row>
    <row r="732" customFormat="false" ht="12.75" hidden="false" customHeight="false" outlineLevel="0" collapsed="false">
      <c r="D732" s="110"/>
    </row>
    <row r="733" customFormat="false" ht="12.75" hidden="false" customHeight="false" outlineLevel="0" collapsed="false">
      <c r="D733" s="110"/>
    </row>
    <row r="734" customFormat="false" ht="12.75" hidden="false" customHeight="false" outlineLevel="0" collapsed="false">
      <c r="D734" s="110"/>
    </row>
    <row r="735" customFormat="false" ht="12.75" hidden="false" customHeight="false" outlineLevel="0" collapsed="false">
      <c r="D735" s="110"/>
    </row>
    <row r="736" customFormat="false" ht="12.75" hidden="false" customHeight="false" outlineLevel="0" collapsed="false">
      <c r="D736" s="110"/>
    </row>
    <row r="737" customFormat="false" ht="12.75" hidden="false" customHeight="false" outlineLevel="0" collapsed="false">
      <c r="D737" s="110"/>
    </row>
    <row r="738" customFormat="false" ht="12.75" hidden="false" customHeight="false" outlineLevel="0" collapsed="false">
      <c r="D738" s="110"/>
    </row>
    <row r="739" customFormat="false" ht="12.75" hidden="false" customHeight="false" outlineLevel="0" collapsed="false">
      <c r="D739" s="110"/>
    </row>
    <row r="740" customFormat="false" ht="12.75" hidden="false" customHeight="false" outlineLevel="0" collapsed="false">
      <c r="D740" s="110"/>
    </row>
    <row r="741" customFormat="false" ht="12.75" hidden="false" customHeight="false" outlineLevel="0" collapsed="false">
      <c r="D741" s="110"/>
    </row>
    <row r="742" customFormat="false" ht="12.75" hidden="false" customHeight="false" outlineLevel="0" collapsed="false">
      <c r="D742" s="110"/>
    </row>
    <row r="743" customFormat="false" ht="12.75" hidden="false" customHeight="false" outlineLevel="0" collapsed="false">
      <c r="D743" s="110"/>
    </row>
    <row r="744" customFormat="false" ht="12.75" hidden="false" customHeight="false" outlineLevel="0" collapsed="false">
      <c r="D744" s="110"/>
    </row>
    <row r="745" customFormat="false" ht="12.75" hidden="false" customHeight="false" outlineLevel="0" collapsed="false">
      <c r="D745" s="110"/>
    </row>
    <row r="746" customFormat="false" ht="12.75" hidden="false" customHeight="false" outlineLevel="0" collapsed="false">
      <c r="D746" s="110"/>
    </row>
    <row r="747" customFormat="false" ht="12.75" hidden="false" customHeight="false" outlineLevel="0" collapsed="false">
      <c r="D747" s="110"/>
    </row>
    <row r="748" customFormat="false" ht="12.75" hidden="false" customHeight="false" outlineLevel="0" collapsed="false">
      <c r="D748" s="110"/>
    </row>
    <row r="749" customFormat="false" ht="12.75" hidden="false" customHeight="false" outlineLevel="0" collapsed="false">
      <c r="D749" s="110"/>
    </row>
    <row r="750" customFormat="false" ht="12.75" hidden="false" customHeight="false" outlineLevel="0" collapsed="false">
      <c r="D750" s="110"/>
    </row>
    <row r="751" customFormat="false" ht="12.75" hidden="false" customHeight="false" outlineLevel="0" collapsed="false">
      <c r="D751" s="110"/>
    </row>
    <row r="752" customFormat="false" ht="12.75" hidden="false" customHeight="false" outlineLevel="0" collapsed="false">
      <c r="D752" s="110"/>
    </row>
    <row r="753" customFormat="false" ht="12.75" hidden="false" customHeight="false" outlineLevel="0" collapsed="false">
      <c r="D753" s="110"/>
    </row>
    <row r="754" customFormat="false" ht="12.75" hidden="false" customHeight="false" outlineLevel="0" collapsed="false">
      <c r="D754" s="110"/>
    </row>
    <row r="755" customFormat="false" ht="12.75" hidden="false" customHeight="false" outlineLevel="0" collapsed="false">
      <c r="D755" s="110"/>
    </row>
    <row r="756" customFormat="false" ht="12.75" hidden="false" customHeight="false" outlineLevel="0" collapsed="false">
      <c r="D756" s="110"/>
    </row>
    <row r="757" customFormat="false" ht="12.75" hidden="false" customHeight="false" outlineLevel="0" collapsed="false">
      <c r="D757" s="110"/>
    </row>
    <row r="758" customFormat="false" ht="12.75" hidden="false" customHeight="false" outlineLevel="0" collapsed="false">
      <c r="D758" s="110"/>
    </row>
    <row r="759" customFormat="false" ht="12.75" hidden="false" customHeight="false" outlineLevel="0" collapsed="false">
      <c r="D759" s="110"/>
    </row>
    <row r="760" customFormat="false" ht="12.75" hidden="false" customHeight="false" outlineLevel="0" collapsed="false">
      <c r="D760" s="110"/>
    </row>
    <row r="761" customFormat="false" ht="12.75" hidden="false" customHeight="false" outlineLevel="0" collapsed="false">
      <c r="D761" s="110"/>
    </row>
    <row r="762" customFormat="false" ht="12.75" hidden="false" customHeight="false" outlineLevel="0" collapsed="false">
      <c r="D762" s="110"/>
    </row>
    <row r="763" customFormat="false" ht="12.75" hidden="false" customHeight="false" outlineLevel="0" collapsed="false">
      <c r="D763" s="110"/>
    </row>
    <row r="764" customFormat="false" ht="12.75" hidden="false" customHeight="false" outlineLevel="0" collapsed="false">
      <c r="D764" s="110"/>
    </row>
    <row r="765" customFormat="false" ht="12.75" hidden="false" customHeight="false" outlineLevel="0" collapsed="false">
      <c r="D765" s="110"/>
    </row>
    <row r="766" customFormat="false" ht="12.75" hidden="false" customHeight="false" outlineLevel="0" collapsed="false">
      <c r="D766" s="110"/>
    </row>
    <row r="767" customFormat="false" ht="12.75" hidden="false" customHeight="false" outlineLevel="0" collapsed="false">
      <c r="D767" s="110"/>
    </row>
    <row r="768" customFormat="false" ht="12.75" hidden="false" customHeight="false" outlineLevel="0" collapsed="false">
      <c r="D768" s="110"/>
    </row>
    <row r="769" customFormat="false" ht="12.75" hidden="false" customHeight="false" outlineLevel="0" collapsed="false">
      <c r="D769" s="110"/>
    </row>
    <row r="770" customFormat="false" ht="12.75" hidden="false" customHeight="false" outlineLevel="0" collapsed="false">
      <c r="D770" s="110"/>
    </row>
    <row r="771" customFormat="false" ht="12.75" hidden="false" customHeight="false" outlineLevel="0" collapsed="false">
      <c r="D771" s="110"/>
    </row>
    <row r="772" customFormat="false" ht="12.75" hidden="false" customHeight="false" outlineLevel="0" collapsed="false">
      <c r="D772" s="110"/>
    </row>
    <row r="773" customFormat="false" ht="12.75" hidden="false" customHeight="false" outlineLevel="0" collapsed="false">
      <c r="D773" s="110"/>
    </row>
    <row r="774" customFormat="false" ht="12.75" hidden="false" customHeight="false" outlineLevel="0" collapsed="false">
      <c r="D774" s="110"/>
    </row>
    <row r="775" customFormat="false" ht="12.75" hidden="false" customHeight="false" outlineLevel="0" collapsed="false">
      <c r="D775" s="110"/>
    </row>
    <row r="776" customFormat="false" ht="12.75" hidden="false" customHeight="false" outlineLevel="0" collapsed="false">
      <c r="D776" s="110"/>
    </row>
    <row r="777" customFormat="false" ht="12.75" hidden="false" customHeight="false" outlineLevel="0" collapsed="false">
      <c r="D777" s="110"/>
    </row>
    <row r="778" customFormat="false" ht="12.75" hidden="false" customHeight="false" outlineLevel="0" collapsed="false">
      <c r="D778" s="110"/>
    </row>
    <row r="779" customFormat="false" ht="12.75" hidden="false" customHeight="false" outlineLevel="0" collapsed="false">
      <c r="D779" s="110"/>
    </row>
    <row r="780" customFormat="false" ht="12.75" hidden="false" customHeight="false" outlineLevel="0" collapsed="false">
      <c r="D780" s="110"/>
    </row>
    <row r="781" customFormat="false" ht="12.75" hidden="false" customHeight="false" outlineLevel="0" collapsed="false">
      <c r="D781" s="110"/>
    </row>
    <row r="782" customFormat="false" ht="12.75" hidden="false" customHeight="false" outlineLevel="0" collapsed="false">
      <c r="D782" s="110"/>
    </row>
    <row r="783" customFormat="false" ht="12.75" hidden="false" customHeight="false" outlineLevel="0" collapsed="false">
      <c r="D783" s="110"/>
    </row>
    <row r="784" customFormat="false" ht="12.75" hidden="false" customHeight="false" outlineLevel="0" collapsed="false">
      <c r="D784" s="110"/>
    </row>
    <row r="785" customFormat="false" ht="12.75" hidden="false" customHeight="false" outlineLevel="0" collapsed="false">
      <c r="D785" s="110"/>
    </row>
    <row r="786" customFormat="false" ht="12.75" hidden="false" customHeight="false" outlineLevel="0" collapsed="false">
      <c r="D786" s="110"/>
    </row>
    <row r="787" customFormat="false" ht="12.75" hidden="false" customHeight="false" outlineLevel="0" collapsed="false">
      <c r="D787" s="110"/>
    </row>
    <row r="788" customFormat="false" ht="12.75" hidden="false" customHeight="false" outlineLevel="0" collapsed="false">
      <c r="D788" s="110"/>
    </row>
    <row r="789" customFormat="false" ht="12.75" hidden="false" customHeight="false" outlineLevel="0" collapsed="false">
      <c r="D789" s="110"/>
    </row>
    <row r="790" customFormat="false" ht="12.75" hidden="false" customHeight="false" outlineLevel="0" collapsed="false">
      <c r="D790" s="110"/>
    </row>
    <row r="791" customFormat="false" ht="12.75" hidden="false" customHeight="false" outlineLevel="0" collapsed="false">
      <c r="D791" s="110"/>
    </row>
    <row r="792" customFormat="false" ht="12.75" hidden="false" customHeight="false" outlineLevel="0" collapsed="false">
      <c r="D792" s="110"/>
    </row>
    <row r="793" customFormat="false" ht="12.75" hidden="false" customHeight="false" outlineLevel="0" collapsed="false">
      <c r="D793" s="110"/>
    </row>
    <row r="794" customFormat="false" ht="12.75" hidden="false" customHeight="false" outlineLevel="0" collapsed="false">
      <c r="D794" s="110"/>
    </row>
    <row r="795" customFormat="false" ht="12.75" hidden="false" customHeight="false" outlineLevel="0" collapsed="false">
      <c r="D795" s="110"/>
    </row>
    <row r="796" customFormat="false" ht="12.75" hidden="false" customHeight="false" outlineLevel="0" collapsed="false">
      <c r="D796" s="110"/>
    </row>
    <row r="797" customFormat="false" ht="12.75" hidden="false" customHeight="false" outlineLevel="0" collapsed="false">
      <c r="D797" s="110"/>
    </row>
    <row r="798" customFormat="false" ht="12.75" hidden="false" customHeight="false" outlineLevel="0" collapsed="false">
      <c r="D798" s="110"/>
    </row>
    <row r="799" customFormat="false" ht="12.75" hidden="false" customHeight="false" outlineLevel="0" collapsed="false">
      <c r="D799" s="110"/>
    </row>
    <row r="800" customFormat="false" ht="12.75" hidden="false" customHeight="false" outlineLevel="0" collapsed="false">
      <c r="D800" s="110"/>
    </row>
    <row r="801" customFormat="false" ht="12.75" hidden="false" customHeight="false" outlineLevel="0" collapsed="false">
      <c r="D801" s="110"/>
    </row>
    <row r="802" customFormat="false" ht="12.75" hidden="false" customHeight="false" outlineLevel="0" collapsed="false">
      <c r="D802" s="110"/>
    </row>
    <row r="803" customFormat="false" ht="12.75" hidden="false" customHeight="false" outlineLevel="0" collapsed="false">
      <c r="D803" s="110"/>
    </row>
    <row r="804" customFormat="false" ht="12.75" hidden="false" customHeight="false" outlineLevel="0" collapsed="false">
      <c r="D804" s="110"/>
    </row>
    <row r="805" customFormat="false" ht="12.75" hidden="false" customHeight="false" outlineLevel="0" collapsed="false">
      <c r="D805" s="110"/>
    </row>
    <row r="806" customFormat="false" ht="12.75" hidden="false" customHeight="false" outlineLevel="0" collapsed="false">
      <c r="D806" s="110"/>
    </row>
    <row r="807" customFormat="false" ht="12.75" hidden="false" customHeight="false" outlineLevel="0" collapsed="false">
      <c r="D807" s="110"/>
    </row>
    <row r="808" customFormat="false" ht="12.75" hidden="false" customHeight="false" outlineLevel="0" collapsed="false">
      <c r="D808" s="110"/>
    </row>
    <row r="809" customFormat="false" ht="12.75" hidden="false" customHeight="false" outlineLevel="0" collapsed="false">
      <c r="D809" s="110"/>
    </row>
    <row r="810" customFormat="false" ht="12.75" hidden="false" customHeight="false" outlineLevel="0" collapsed="false">
      <c r="D810" s="110"/>
    </row>
    <row r="811" customFormat="false" ht="12.75" hidden="false" customHeight="false" outlineLevel="0" collapsed="false">
      <c r="D811" s="110"/>
    </row>
    <row r="812" customFormat="false" ht="12.75" hidden="false" customHeight="false" outlineLevel="0" collapsed="false">
      <c r="D812" s="110"/>
    </row>
    <row r="813" customFormat="false" ht="12.75" hidden="false" customHeight="false" outlineLevel="0" collapsed="false">
      <c r="D813" s="110"/>
    </row>
    <row r="814" customFormat="false" ht="12.75" hidden="false" customHeight="false" outlineLevel="0" collapsed="false">
      <c r="D814" s="110"/>
    </row>
    <row r="815" customFormat="false" ht="12.75" hidden="false" customHeight="false" outlineLevel="0" collapsed="false">
      <c r="D815" s="110"/>
    </row>
    <row r="816" customFormat="false" ht="12.75" hidden="false" customHeight="false" outlineLevel="0" collapsed="false">
      <c r="D816" s="110"/>
    </row>
    <row r="817" customFormat="false" ht="12.75" hidden="false" customHeight="false" outlineLevel="0" collapsed="false">
      <c r="D817" s="110"/>
    </row>
    <row r="818" customFormat="false" ht="12.75" hidden="false" customHeight="false" outlineLevel="0" collapsed="false">
      <c r="D818" s="110"/>
    </row>
    <row r="819" customFormat="false" ht="12.75" hidden="false" customHeight="false" outlineLevel="0" collapsed="false">
      <c r="D819" s="110"/>
    </row>
    <row r="820" customFormat="false" ht="12.75" hidden="false" customHeight="false" outlineLevel="0" collapsed="false">
      <c r="D820" s="110"/>
    </row>
    <row r="821" customFormat="false" ht="12.75" hidden="false" customHeight="false" outlineLevel="0" collapsed="false">
      <c r="D821" s="110"/>
    </row>
    <row r="822" customFormat="false" ht="12.75" hidden="false" customHeight="false" outlineLevel="0" collapsed="false">
      <c r="D822" s="110"/>
    </row>
    <row r="823" customFormat="false" ht="12.75" hidden="false" customHeight="false" outlineLevel="0" collapsed="false">
      <c r="D823" s="110"/>
    </row>
    <row r="824" customFormat="false" ht="12.75" hidden="false" customHeight="false" outlineLevel="0" collapsed="false">
      <c r="D824" s="110"/>
    </row>
    <row r="825" customFormat="false" ht="12.75" hidden="false" customHeight="false" outlineLevel="0" collapsed="false">
      <c r="D825" s="110"/>
    </row>
    <row r="826" customFormat="false" ht="12.75" hidden="false" customHeight="false" outlineLevel="0" collapsed="false">
      <c r="D826" s="110"/>
    </row>
    <row r="827" customFormat="false" ht="12.75" hidden="false" customHeight="false" outlineLevel="0" collapsed="false">
      <c r="D827" s="110"/>
    </row>
    <row r="828" customFormat="false" ht="12.75" hidden="false" customHeight="false" outlineLevel="0" collapsed="false">
      <c r="D828" s="110"/>
    </row>
    <row r="829" customFormat="false" ht="12.75" hidden="false" customHeight="false" outlineLevel="0" collapsed="false">
      <c r="D829" s="110"/>
    </row>
    <row r="830" customFormat="false" ht="12.75" hidden="false" customHeight="false" outlineLevel="0" collapsed="false">
      <c r="D830" s="110"/>
    </row>
    <row r="831" customFormat="false" ht="12.75" hidden="false" customHeight="false" outlineLevel="0" collapsed="false">
      <c r="D831" s="110"/>
    </row>
    <row r="832" customFormat="false" ht="12.75" hidden="false" customHeight="false" outlineLevel="0" collapsed="false">
      <c r="D832" s="110"/>
    </row>
    <row r="833" customFormat="false" ht="12.75" hidden="false" customHeight="false" outlineLevel="0" collapsed="false">
      <c r="D833" s="110"/>
    </row>
    <row r="834" customFormat="false" ht="12.75" hidden="false" customHeight="false" outlineLevel="0" collapsed="false">
      <c r="D834" s="110"/>
    </row>
    <row r="835" customFormat="false" ht="12.75" hidden="false" customHeight="false" outlineLevel="0" collapsed="false">
      <c r="D835" s="110"/>
    </row>
    <row r="836" customFormat="false" ht="12.75" hidden="false" customHeight="false" outlineLevel="0" collapsed="false">
      <c r="D836" s="110"/>
    </row>
    <row r="837" customFormat="false" ht="12.75" hidden="false" customHeight="false" outlineLevel="0" collapsed="false">
      <c r="D837" s="110"/>
    </row>
    <row r="838" customFormat="false" ht="12.75" hidden="false" customHeight="false" outlineLevel="0" collapsed="false">
      <c r="D838" s="110"/>
    </row>
    <row r="839" customFormat="false" ht="12.75" hidden="false" customHeight="false" outlineLevel="0" collapsed="false">
      <c r="D839" s="110"/>
    </row>
    <row r="840" customFormat="false" ht="12.75" hidden="false" customHeight="false" outlineLevel="0" collapsed="false">
      <c r="D840" s="110"/>
    </row>
    <row r="841" customFormat="false" ht="12.75" hidden="false" customHeight="false" outlineLevel="0" collapsed="false">
      <c r="D841" s="110"/>
    </row>
    <row r="842" customFormat="false" ht="12.75" hidden="false" customHeight="false" outlineLevel="0" collapsed="false">
      <c r="D842" s="110"/>
    </row>
    <row r="843" customFormat="false" ht="12.75" hidden="false" customHeight="false" outlineLevel="0" collapsed="false">
      <c r="D843" s="110"/>
    </row>
    <row r="844" customFormat="false" ht="12.75" hidden="false" customHeight="false" outlineLevel="0" collapsed="false">
      <c r="D844" s="110"/>
    </row>
    <row r="845" customFormat="false" ht="12.75" hidden="false" customHeight="false" outlineLevel="0" collapsed="false">
      <c r="D845" s="110"/>
    </row>
    <row r="846" customFormat="false" ht="12.75" hidden="false" customHeight="false" outlineLevel="0" collapsed="false">
      <c r="D846" s="110"/>
    </row>
    <row r="847" customFormat="false" ht="12.75" hidden="false" customHeight="false" outlineLevel="0" collapsed="false">
      <c r="D847" s="110"/>
    </row>
    <row r="848" customFormat="false" ht="12.75" hidden="false" customHeight="false" outlineLevel="0" collapsed="false">
      <c r="D848" s="110"/>
    </row>
    <row r="849" customFormat="false" ht="12.75" hidden="false" customHeight="false" outlineLevel="0" collapsed="false">
      <c r="D849" s="110"/>
    </row>
    <row r="850" customFormat="false" ht="12.75" hidden="false" customHeight="false" outlineLevel="0" collapsed="false">
      <c r="D850" s="110"/>
    </row>
    <row r="851" customFormat="false" ht="12.75" hidden="false" customHeight="false" outlineLevel="0" collapsed="false">
      <c r="D851" s="110"/>
    </row>
    <row r="852" customFormat="false" ht="12.75" hidden="false" customHeight="false" outlineLevel="0" collapsed="false">
      <c r="D852" s="110"/>
    </row>
    <row r="853" customFormat="false" ht="12.75" hidden="false" customHeight="false" outlineLevel="0" collapsed="false">
      <c r="D853" s="110"/>
    </row>
    <row r="854" customFormat="false" ht="12.75" hidden="false" customHeight="false" outlineLevel="0" collapsed="false">
      <c r="D854" s="110"/>
    </row>
    <row r="855" customFormat="false" ht="12.75" hidden="false" customHeight="false" outlineLevel="0" collapsed="false">
      <c r="D855" s="110"/>
    </row>
    <row r="856" customFormat="false" ht="12.75" hidden="false" customHeight="false" outlineLevel="0" collapsed="false">
      <c r="D856" s="110"/>
    </row>
    <row r="857" customFormat="false" ht="12.75" hidden="false" customHeight="false" outlineLevel="0" collapsed="false">
      <c r="D857" s="110"/>
    </row>
    <row r="858" customFormat="false" ht="12.75" hidden="false" customHeight="false" outlineLevel="0" collapsed="false">
      <c r="D858" s="110"/>
    </row>
    <row r="859" customFormat="false" ht="12.75" hidden="false" customHeight="false" outlineLevel="0" collapsed="false">
      <c r="D859" s="110"/>
    </row>
    <row r="860" customFormat="false" ht="12.75" hidden="false" customHeight="false" outlineLevel="0" collapsed="false">
      <c r="D860" s="110"/>
    </row>
    <row r="861" customFormat="false" ht="12.75" hidden="false" customHeight="false" outlineLevel="0" collapsed="false">
      <c r="D861" s="110"/>
    </row>
    <row r="862" customFormat="false" ht="12.75" hidden="false" customHeight="false" outlineLevel="0" collapsed="false">
      <c r="D862" s="110"/>
    </row>
    <row r="863" customFormat="false" ht="12.75" hidden="false" customHeight="false" outlineLevel="0" collapsed="false">
      <c r="D863" s="110"/>
    </row>
    <row r="864" customFormat="false" ht="12.75" hidden="false" customHeight="false" outlineLevel="0" collapsed="false">
      <c r="D864" s="110"/>
    </row>
    <row r="865" customFormat="false" ht="12.75" hidden="false" customHeight="false" outlineLevel="0" collapsed="false">
      <c r="D865" s="110"/>
    </row>
    <row r="866" customFormat="false" ht="12.75" hidden="false" customHeight="false" outlineLevel="0" collapsed="false">
      <c r="D866" s="110"/>
    </row>
    <row r="867" customFormat="false" ht="12.75" hidden="false" customHeight="false" outlineLevel="0" collapsed="false">
      <c r="D867" s="110"/>
    </row>
    <row r="868" customFormat="false" ht="12.75" hidden="false" customHeight="false" outlineLevel="0" collapsed="false">
      <c r="D868" s="110"/>
    </row>
    <row r="869" customFormat="false" ht="12.75" hidden="false" customHeight="false" outlineLevel="0" collapsed="false">
      <c r="D869" s="110"/>
    </row>
    <row r="870" customFormat="false" ht="12.75" hidden="false" customHeight="false" outlineLevel="0" collapsed="false">
      <c r="D870" s="110"/>
    </row>
    <row r="871" customFormat="false" ht="12.75" hidden="false" customHeight="false" outlineLevel="0" collapsed="false">
      <c r="D871" s="110"/>
    </row>
    <row r="872" customFormat="false" ht="12.75" hidden="false" customHeight="false" outlineLevel="0" collapsed="false">
      <c r="D872" s="110"/>
    </row>
    <row r="873" customFormat="false" ht="12.75" hidden="false" customHeight="false" outlineLevel="0" collapsed="false">
      <c r="D873" s="110"/>
    </row>
    <row r="874" customFormat="false" ht="12.75" hidden="false" customHeight="false" outlineLevel="0" collapsed="false">
      <c r="D874" s="110"/>
    </row>
    <row r="875" customFormat="false" ht="12.75" hidden="false" customHeight="false" outlineLevel="0" collapsed="false">
      <c r="D875" s="110"/>
    </row>
    <row r="876" customFormat="false" ht="12.75" hidden="false" customHeight="false" outlineLevel="0" collapsed="false">
      <c r="D876" s="110"/>
    </row>
    <row r="877" customFormat="false" ht="12.75" hidden="false" customHeight="false" outlineLevel="0" collapsed="false">
      <c r="D877" s="110"/>
    </row>
    <row r="878" customFormat="false" ht="12.75" hidden="false" customHeight="false" outlineLevel="0" collapsed="false">
      <c r="D878" s="110"/>
    </row>
    <row r="879" customFormat="false" ht="12.75" hidden="false" customHeight="false" outlineLevel="0" collapsed="false">
      <c r="D879" s="110"/>
    </row>
    <row r="880" customFormat="false" ht="12.75" hidden="false" customHeight="false" outlineLevel="0" collapsed="false">
      <c r="D880" s="110"/>
    </row>
    <row r="881" customFormat="false" ht="12.75" hidden="false" customHeight="false" outlineLevel="0" collapsed="false">
      <c r="D881" s="110"/>
    </row>
    <row r="882" customFormat="false" ht="12.75" hidden="false" customHeight="false" outlineLevel="0" collapsed="false">
      <c r="D882" s="110"/>
    </row>
    <row r="883" customFormat="false" ht="12.75" hidden="false" customHeight="false" outlineLevel="0" collapsed="false">
      <c r="D883" s="110"/>
    </row>
    <row r="884" customFormat="false" ht="12.75" hidden="false" customHeight="false" outlineLevel="0" collapsed="false">
      <c r="D884" s="110"/>
    </row>
    <row r="885" customFormat="false" ht="12.75" hidden="false" customHeight="false" outlineLevel="0" collapsed="false">
      <c r="D885" s="110"/>
    </row>
    <row r="886" customFormat="false" ht="12.75" hidden="false" customHeight="false" outlineLevel="0" collapsed="false">
      <c r="D886" s="110"/>
    </row>
    <row r="887" customFormat="false" ht="12.75" hidden="false" customHeight="false" outlineLevel="0" collapsed="false">
      <c r="D887" s="110"/>
    </row>
    <row r="888" customFormat="false" ht="12.75" hidden="false" customHeight="false" outlineLevel="0" collapsed="false">
      <c r="D888" s="110"/>
    </row>
    <row r="889" customFormat="false" ht="12.75" hidden="false" customHeight="false" outlineLevel="0" collapsed="false">
      <c r="D889" s="110"/>
    </row>
    <row r="890" customFormat="false" ht="12.75" hidden="false" customHeight="false" outlineLevel="0" collapsed="false">
      <c r="D890" s="110"/>
    </row>
    <row r="891" customFormat="false" ht="12.75" hidden="false" customHeight="false" outlineLevel="0" collapsed="false">
      <c r="D891" s="110"/>
    </row>
    <row r="892" customFormat="false" ht="12.75" hidden="false" customHeight="false" outlineLevel="0" collapsed="false">
      <c r="D892" s="110"/>
    </row>
    <row r="893" customFormat="false" ht="12.75" hidden="false" customHeight="false" outlineLevel="0" collapsed="false">
      <c r="D893" s="110"/>
    </row>
    <row r="894" customFormat="false" ht="12.75" hidden="false" customHeight="false" outlineLevel="0" collapsed="false">
      <c r="D894" s="110"/>
    </row>
    <row r="895" customFormat="false" ht="12.75" hidden="false" customHeight="false" outlineLevel="0" collapsed="false">
      <c r="D895" s="110"/>
    </row>
    <row r="896" customFormat="false" ht="12.75" hidden="false" customHeight="false" outlineLevel="0" collapsed="false">
      <c r="D896" s="110"/>
    </row>
    <row r="897" customFormat="false" ht="12.75" hidden="false" customHeight="false" outlineLevel="0" collapsed="false">
      <c r="D897" s="110"/>
    </row>
    <row r="898" customFormat="false" ht="12.75" hidden="false" customHeight="false" outlineLevel="0" collapsed="false">
      <c r="D898" s="110"/>
    </row>
    <row r="899" customFormat="false" ht="12.75" hidden="false" customHeight="false" outlineLevel="0" collapsed="false">
      <c r="D899" s="110"/>
    </row>
    <row r="900" customFormat="false" ht="12.75" hidden="false" customHeight="false" outlineLevel="0" collapsed="false">
      <c r="D900" s="110"/>
    </row>
    <row r="901" customFormat="false" ht="12.75" hidden="false" customHeight="false" outlineLevel="0" collapsed="false">
      <c r="D901" s="110"/>
    </row>
    <row r="902" customFormat="false" ht="12.75" hidden="false" customHeight="false" outlineLevel="0" collapsed="false">
      <c r="D902" s="110"/>
    </row>
    <row r="903" customFormat="false" ht="12.75" hidden="false" customHeight="false" outlineLevel="0" collapsed="false">
      <c r="D903" s="110"/>
    </row>
    <row r="904" customFormat="false" ht="12.75" hidden="false" customHeight="false" outlineLevel="0" collapsed="false">
      <c r="D904" s="110"/>
    </row>
    <row r="905" customFormat="false" ht="12.75" hidden="false" customHeight="false" outlineLevel="0" collapsed="false">
      <c r="D905" s="110"/>
    </row>
    <row r="906" customFormat="false" ht="12.75" hidden="false" customHeight="false" outlineLevel="0" collapsed="false">
      <c r="D906" s="110"/>
    </row>
    <row r="907" customFormat="false" ht="12.75" hidden="false" customHeight="false" outlineLevel="0" collapsed="false">
      <c r="D907" s="110"/>
    </row>
    <row r="908" customFormat="false" ht="12.75" hidden="false" customHeight="false" outlineLevel="0" collapsed="false">
      <c r="D908" s="110"/>
    </row>
    <row r="909" customFormat="false" ht="12.75" hidden="false" customHeight="false" outlineLevel="0" collapsed="false">
      <c r="D909" s="110"/>
    </row>
    <row r="910" customFormat="false" ht="12.75" hidden="false" customHeight="false" outlineLevel="0" collapsed="false">
      <c r="D910" s="110"/>
    </row>
    <row r="911" customFormat="false" ht="12.75" hidden="false" customHeight="false" outlineLevel="0" collapsed="false">
      <c r="D911" s="110"/>
    </row>
    <row r="912" customFormat="false" ht="12.75" hidden="false" customHeight="false" outlineLevel="0" collapsed="false">
      <c r="D912" s="110"/>
    </row>
    <row r="913" customFormat="false" ht="12.75" hidden="false" customHeight="false" outlineLevel="0" collapsed="false">
      <c r="D913" s="110"/>
    </row>
    <row r="914" customFormat="false" ht="12.75" hidden="false" customHeight="false" outlineLevel="0" collapsed="false">
      <c r="D914" s="110"/>
    </row>
    <row r="915" customFormat="false" ht="12.75" hidden="false" customHeight="false" outlineLevel="0" collapsed="false">
      <c r="D915" s="110"/>
    </row>
    <row r="916" customFormat="false" ht="12.75" hidden="false" customHeight="false" outlineLevel="0" collapsed="false">
      <c r="D916" s="110"/>
    </row>
    <row r="917" customFormat="false" ht="12.75" hidden="false" customHeight="false" outlineLevel="0" collapsed="false">
      <c r="D917" s="110"/>
    </row>
    <row r="918" customFormat="false" ht="12.75" hidden="false" customHeight="false" outlineLevel="0" collapsed="false">
      <c r="D918" s="110"/>
    </row>
    <row r="919" customFormat="false" ht="12.75" hidden="false" customHeight="false" outlineLevel="0" collapsed="false">
      <c r="D919" s="110"/>
    </row>
    <row r="920" customFormat="false" ht="12.75" hidden="false" customHeight="false" outlineLevel="0" collapsed="false">
      <c r="D920" s="110"/>
    </row>
    <row r="921" customFormat="false" ht="12.75" hidden="false" customHeight="false" outlineLevel="0" collapsed="false">
      <c r="D921" s="110"/>
    </row>
    <row r="922" customFormat="false" ht="12.75" hidden="false" customHeight="false" outlineLevel="0" collapsed="false">
      <c r="D922" s="110"/>
    </row>
    <row r="923" customFormat="false" ht="12.75" hidden="false" customHeight="false" outlineLevel="0" collapsed="false">
      <c r="D923" s="110"/>
    </row>
    <row r="924" customFormat="false" ht="12.75" hidden="false" customHeight="false" outlineLevel="0" collapsed="false">
      <c r="D924" s="110"/>
    </row>
    <row r="925" customFormat="false" ht="12.75" hidden="false" customHeight="false" outlineLevel="0" collapsed="false">
      <c r="D925" s="110"/>
    </row>
    <row r="926" customFormat="false" ht="12.75" hidden="false" customHeight="false" outlineLevel="0" collapsed="false">
      <c r="D926" s="110"/>
    </row>
    <row r="927" customFormat="false" ht="12.75" hidden="false" customHeight="false" outlineLevel="0" collapsed="false">
      <c r="D927" s="110"/>
    </row>
    <row r="928" customFormat="false" ht="12.75" hidden="false" customHeight="false" outlineLevel="0" collapsed="false">
      <c r="D928" s="110"/>
    </row>
    <row r="929" customFormat="false" ht="12.75" hidden="false" customHeight="false" outlineLevel="0" collapsed="false">
      <c r="D929" s="110"/>
    </row>
    <row r="930" customFormat="false" ht="12.75" hidden="false" customHeight="false" outlineLevel="0" collapsed="false">
      <c r="D930" s="110"/>
    </row>
    <row r="931" customFormat="false" ht="12.75" hidden="false" customHeight="false" outlineLevel="0" collapsed="false">
      <c r="D931" s="110"/>
    </row>
    <row r="932" customFormat="false" ht="12.75" hidden="false" customHeight="false" outlineLevel="0" collapsed="false">
      <c r="D932" s="110"/>
    </row>
    <row r="933" customFormat="false" ht="12.75" hidden="false" customHeight="false" outlineLevel="0" collapsed="false">
      <c r="D933" s="110"/>
    </row>
    <row r="934" customFormat="false" ht="12.75" hidden="false" customHeight="false" outlineLevel="0" collapsed="false">
      <c r="D934" s="110"/>
    </row>
    <row r="935" customFormat="false" ht="12.75" hidden="false" customHeight="false" outlineLevel="0" collapsed="false">
      <c r="D935" s="110"/>
    </row>
    <row r="936" customFormat="false" ht="12.75" hidden="false" customHeight="false" outlineLevel="0" collapsed="false">
      <c r="D936" s="110"/>
    </row>
    <row r="937" customFormat="false" ht="12.75" hidden="false" customHeight="false" outlineLevel="0" collapsed="false">
      <c r="D937" s="110"/>
    </row>
    <row r="938" customFormat="false" ht="12.75" hidden="false" customHeight="false" outlineLevel="0" collapsed="false">
      <c r="D938" s="110"/>
    </row>
    <row r="939" customFormat="false" ht="12.75" hidden="false" customHeight="false" outlineLevel="0" collapsed="false">
      <c r="D939" s="110"/>
    </row>
    <row r="940" customFormat="false" ht="12.75" hidden="false" customHeight="false" outlineLevel="0" collapsed="false">
      <c r="D940" s="110"/>
    </row>
    <row r="941" customFormat="false" ht="12.75" hidden="false" customHeight="false" outlineLevel="0" collapsed="false">
      <c r="D941" s="110"/>
    </row>
    <row r="942" customFormat="false" ht="12.75" hidden="false" customHeight="false" outlineLevel="0" collapsed="false">
      <c r="D942" s="110"/>
    </row>
    <row r="943" customFormat="false" ht="12.75" hidden="false" customHeight="false" outlineLevel="0" collapsed="false">
      <c r="D943" s="110"/>
    </row>
    <row r="944" customFormat="false" ht="12.75" hidden="false" customHeight="false" outlineLevel="0" collapsed="false">
      <c r="D944" s="110"/>
    </row>
    <row r="945" customFormat="false" ht="12.75" hidden="false" customHeight="false" outlineLevel="0" collapsed="false">
      <c r="D945" s="110"/>
    </row>
    <row r="946" customFormat="false" ht="12.75" hidden="false" customHeight="false" outlineLevel="0" collapsed="false">
      <c r="D946" s="110"/>
    </row>
    <row r="947" customFormat="false" ht="12.75" hidden="false" customHeight="false" outlineLevel="0" collapsed="false">
      <c r="D947" s="110"/>
    </row>
    <row r="948" customFormat="false" ht="12.75" hidden="false" customHeight="false" outlineLevel="0" collapsed="false">
      <c r="D948" s="110"/>
    </row>
    <row r="949" customFormat="false" ht="12.75" hidden="false" customHeight="false" outlineLevel="0" collapsed="false">
      <c r="D949" s="110"/>
    </row>
    <row r="950" customFormat="false" ht="12.75" hidden="false" customHeight="false" outlineLevel="0" collapsed="false">
      <c r="D950" s="110"/>
    </row>
    <row r="951" customFormat="false" ht="12.75" hidden="false" customHeight="false" outlineLevel="0" collapsed="false">
      <c r="D951" s="110"/>
    </row>
    <row r="952" customFormat="false" ht="12.75" hidden="false" customHeight="false" outlineLevel="0" collapsed="false">
      <c r="D952" s="110"/>
    </row>
    <row r="953" customFormat="false" ht="12.75" hidden="false" customHeight="false" outlineLevel="0" collapsed="false">
      <c r="D953" s="110"/>
    </row>
    <row r="954" customFormat="false" ht="12.75" hidden="false" customHeight="false" outlineLevel="0" collapsed="false">
      <c r="D954" s="110"/>
    </row>
    <row r="955" customFormat="false" ht="12.75" hidden="false" customHeight="false" outlineLevel="0" collapsed="false">
      <c r="D955" s="110"/>
    </row>
    <row r="956" customFormat="false" ht="12.75" hidden="false" customHeight="false" outlineLevel="0" collapsed="false">
      <c r="D956" s="110"/>
    </row>
    <row r="957" customFormat="false" ht="12.75" hidden="false" customHeight="false" outlineLevel="0" collapsed="false">
      <c r="D957" s="110"/>
    </row>
    <row r="958" customFormat="false" ht="12.75" hidden="false" customHeight="false" outlineLevel="0" collapsed="false">
      <c r="D958" s="110"/>
    </row>
    <row r="959" customFormat="false" ht="12.75" hidden="false" customHeight="false" outlineLevel="0" collapsed="false">
      <c r="D959" s="110"/>
    </row>
    <row r="960" customFormat="false" ht="12.75" hidden="false" customHeight="false" outlineLevel="0" collapsed="false">
      <c r="D960" s="110"/>
    </row>
    <row r="961" customFormat="false" ht="12.75" hidden="false" customHeight="false" outlineLevel="0" collapsed="false">
      <c r="D961" s="110"/>
    </row>
    <row r="962" customFormat="false" ht="12.75" hidden="false" customHeight="false" outlineLevel="0" collapsed="false">
      <c r="D962" s="110"/>
    </row>
    <row r="963" customFormat="false" ht="12.75" hidden="false" customHeight="false" outlineLevel="0" collapsed="false">
      <c r="D963" s="110"/>
    </row>
    <row r="964" customFormat="false" ht="12.75" hidden="false" customHeight="false" outlineLevel="0" collapsed="false">
      <c r="D964" s="110"/>
    </row>
    <row r="965" customFormat="false" ht="12.75" hidden="false" customHeight="false" outlineLevel="0" collapsed="false">
      <c r="D965" s="110"/>
    </row>
    <row r="966" customFormat="false" ht="12.75" hidden="false" customHeight="false" outlineLevel="0" collapsed="false">
      <c r="D966" s="110"/>
    </row>
    <row r="967" customFormat="false" ht="12.75" hidden="false" customHeight="false" outlineLevel="0" collapsed="false">
      <c r="D967" s="110"/>
    </row>
    <row r="968" customFormat="false" ht="12.75" hidden="false" customHeight="false" outlineLevel="0" collapsed="false">
      <c r="D968" s="110"/>
    </row>
    <row r="969" customFormat="false" ht="12.75" hidden="false" customHeight="false" outlineLevel="0" collapsed="false">
      <c r="D969" s="110"/>
    </row>
    <row r="970" customFormat="false" ht="12.75" hidden="false" customHeight="false" outlineLevel="0" collapsed="false">
      <c r="D970" s="110"/>
    </row>
    <row r="971" customFormat="false" ht="12.75" hidden="false" customHeight="false" outlineLevel="0" collapsed="false">
      <c r="D971" s="110"/>
    </row>
    <row r="972" customFormat="false" ht="12.75" hidden="false" customHeight="false" outlineLevel="0" collapsed="false">
      <c r="D972" s="110"/>
    </row>
    <row r="973" customFormat="false" ht="12.75" hidden="false" customHeight="false" outlineLevel="0" collapsed="false">
      <c r="D973" s="110"/>
    </row>
    <row r="974" customFormat="false" ht="12.75" hidden="false" customHeight="false" outlineLevel="0" collapsed="false">
      <c r="D974" s="110"/>
    </row>
    <row r="975" customFormat="false" ht="12.75" hidden="false" customHeight="false" outlineLevel="0" collapsed="false">
      <c r="D975" s="110"/>
    </row>
    <row r="976" customFormat="false" ht="12.75" hidden="false" customHeight="false" outlineLevel="0" collapsed="false">
      <c r="D976" s="110"/>
    </row>
    <row r="977" customFormat="false" ht="12.75" hidden="false" customHeight="false" outlineLevel="0" collapsed="false">
      <c r="D977" s="110"/>
    </row>
    <row r="978" customFormat="false" ht="12.75" hidden="false" customHeight="false" outlineLevel="0" collapsed="false">
      <c r="D978" s="110"/>
    </row>
    <row r="979" customFormat="false" ht="12.75" hidden="false" customHeight="false" outlineLevel="0" collapsed="false">
      <c r="D979" s="110"/>
    </row>
    <row r="980" customFormat="false" ht="12.75" hidden="false" customHeight="false" outlineLevel="0" collapsed="false">
      <c r="D980" s="110"/>
    </row>
    <row r="981" customFormat="false" ht="12.75" hidden="false" customHeight="false" outlineLevel="0" collapsed="false">
      <c r="D981" s="110"/>
    </row>
    <row r="982" customFormat="false" ht="12.75" hidden="false" customHeight="false" outlineLevel="0" collapsed="false">
      <c r="D982" s="110"/>
    </row>
    <row r="983" customFormat="false" ht="12.75" hidden="false" customHeight="false" outlineLevel="0" collapsed="false">
      <c r="D983" s="110"/>
    </row>
    <row r="984" customFormat="false" ht="12.75" hidden="false" customHeight="false" outlineLevel="0" collapsed="false">
      <c r="D984" s="110"/>
    </row>
    <row r="985" customFormat="false" ht="12.75" hidden="false" customHeight="false" outlineLevel="0" collapsed="false">
      <c r="D985" s="110"/>
    </row>
    <row r="986" customFormat="false" ht="12.75" hidden="false" customHeight="false" outlineLevel="0" collapsed="false">
      <c r="D986" s="110"/>
    </row>
    <row r="987" customFormat="false" ht="12.75" hidden="false" customHeight="false" outlineLevel="0" collapsed="false">
      <c r="D987" s="110"/>
    </row>
    <row r="988" customFormat="false" ht="12.75" hidden="false" customHeight="false" outlineLevel="0" collapsed="false">
      <c r="D988" s="110"/>
    </row>
    <row r="989" customFormat="false" ht="12.75" hidden="false" customHeight="false" outlineLevel="0" collapsed="false">
      <c r="D989" s="110"/>
    </row>
    <row r="990" customFormat="false" ht="12.75" hidden="false" customHeight="false" outlineLevel="0" collapsed="false">
      <c r="D990" s="110"/>
    </row>
    <row r="991" customFormat="false" ht="12.75" hidden="false" customHeight="false" outlineLevel="0" collapsed="false">
      <c r="D991" s="110"/>
    </row>
    <row r="992" customFormat="false" ht="12.75" hidden="false" customHeight="false" outlineLevel="0" collapsed="false">
      <c r="D992" s="110"/>
    </row>
    <row r="993" customFormat="false" ht="12.75" hidden="false" customHeight="false" outlineLevel="0" collapsed="false">
      <c r="D993" s="110"/>
    </row>
    <row r="994" customFormat="false" ht="12.75" hidden="false" customHeight="false" outlineLevel="0" collapsed="false">
      <c r="D994" s="110"/>
    </row>
    <row r="995" customFormat="false" ht="12.75" hidden="false" customHeight="false" outlineLevel="0" collapsed="false">
      <c r="D995" s="110"/>
    </row>
    <row r="996" customFormat="false" ht="12.75" hidden="false" customHeight="false" outlineLevel="0" collapsed="false">
      <c r="D996" s="110"/>
    </row>
    <row r="997" customFormat="false" ht="12.75" hidden="false" customHeight="false" outlineLevel="0" collapsed="false">
      <c r="D997" s="110"/>
    </row>
    <row r="998" customFormat="false" ht="12.75" hidden="false" customHeight="false" outlineLevel="0" collapsed="false">
      <c r="D998" s="110"/>
    </row>
    <row r="999" customFormat="false" ht="12.75" hidden="false" customHeight="false" outlineLevel="0" collapsed="false">
      <c r="D999" s="110"/>
    </row>
    <row r="1000" customFormat="false" ht="12.75" hidden="false" customHeight="false" outlineLevel="0" collapsed="false">
      <c r="D1000" s="110"/>
    </row>
    <row r="1001" customFormat="false" ht="12.75" hidden="false" customHeight="false" outlineLevel="0" collapsed="false">
      <c r="D1001" s="110"/>
    </row>
    <row r="1002" customFormat="false" ht="12.75" hidden="false" customHeight="false" outlineLevel="0" collapsed="false">
      <c r="D1002" s="110"/>
    </row>
    <row r="1003" customFormat="false" ht="12.75" hidden="false" customHeight="false" outlineLevel="0" collapsed="false">
      <c r="D1003" s="110"/>
    </row>
    <row r="1004" customFormat="false" ht="12.75" hidden="false" customHeight="false" outlineLevel="0" collapsed="false">
      <c r="D1004" s="110"/>
    </row>
    <row r="1005" customFormat="false" ht="12.75" hidden="false" customHeight="false" outlineLevel="0" collapsed="false">
      <c r="D1005" s="110"/>
    </row>
    <row r="1006" customFormat="false" ht="12.75" hidden="false" customHeight="false" outlineLevel="0" collapsed="false">
      <c r="D1006" s="110"/>
    </row>
    <row r="1007" customFormat="false" ht="12.75" hidden="false" customHeight="false" outlineLevel="0" collapsed="false">
      <c r="D1007" s="110"/>
    </row>
    <row r="1008" customFormat="false" ht="12.75" hidden="false" customHeight="false" outlineLevel="0" collapsed="false">
      <c r="D1008" s="110"/>
    </row>
    <row r="1009" customFormat="false" ht="12.75" hidden="false" customHeight="false" outlineLevel="0" collapsed="false">
      <c r="D1009" s="110"/>
    </row>
    <row r="1010" customFormat="false" ht="12.75" hidden="false" customHeight="false" outlineLevel="0" collapsed="false">
      <c r="D1010" s="110"/>
    </row>
    <row r="1011" customFormat="false" ht="12.75" hidden="false" customHeight="false" outlineLevel="0" collapsed="false">
      <c r="D1011" s="110"/>
    </row>
    <row r="1012" customFormat="false" ht="12.75" hidden="false" customHeight="false" outlineLevel="0" collapsed="false">
      <c r="D1012" s="110"/>
    </row>
    <row r="1013" customFormat="false" ht="12.75" hidden="false" customHeight="false" outlineLevel="0" collapsed="false">
      <c r="D1013" s="110"/>
    </row>
    <row r="1014" customFormat="false" ht="12.75" hidden="false" customHeight="false" outlineLevel="0" collapsed="false">
      <c r="D1014" s="110"/>
    </row>
    <row r="1015" customFormat="false" ht="12.75" hidden="false" customHeight="false" outlineLevel="0" collapsed="false">
      <c r="D1015" s="110"/>
    </row>
    <row r="1016" customFormat="false" ht="12.75" hidden="false" customHeight="false" outlineLevel="0" collapsed="false">
      <c r="D1016" s="110"/>
    </row>
    <row r="1017" customFormat="false" ht="12.75" hidden="false" customHeight="false" outlineLevel="0" collapsed="false">
      <c r="D1017" s="110"/>
    </row>
    <row r="1018" customFormat="false" ht="12.75" hidden="false" customHeight="false" outlineLevel="0" collapsed="false">
      <c r="D1018" s="110"/>
    </row>
    <row r="1019" customFormat="false" ht="12.75" hidden="false" customHeight="false" outlineLevel="0" collapsed="false">
      <c r="D1019" s="110"/>
    </row>
    <row r="1020" customFormat="false" ht="12.75" hidden="false" customHeight="false" outlineLevel="0" collapsed="false">
      <c r="D1020" s="110"/>
    </row>
    <row r="1021" customFormat="false" ht="12.75" hidden="false" customHeight="false" outlineLevel="0" collapsed="false">
      <c r="D1021" s="110"/>
    </row>
    <row r="1022" customFormat="false" ht="12.75" hidden="false" customHeight="false" outlineLevel="0" collapsed="false">
      <c r="D1022" s="110"/>
    </row>
    <row r="1023" customFormat="false" ht="12.75" hidden="false" customHeight="false" outlineLevel="0" collapsed="false">
      <c r="D1023" s="110"/>
    </row>
    <row r="1024" customFormat="false" ht="12.75" hidden="false" customHeight="false" outlineLevel="0" collapsed="false">
      <c r="D1024" s="110"/>
    </row>
    <row r="1025" customFormat="false" ht="12.75" hidden="false" customHeight="false" outlineLevel="0" collapsed="false">
      <c r="D1025" s="110"/>
    </row>
    <row r="1026" customFormat="false" ht="12.75" hidden="false" customHeight="false" outlineLevel="0" collapsed="false">
      <c r="D1026" s="110"/>
    </row>
    <row r="1027" customFormat="false" ht="12.75" hidden="false" customHeight="false" outlineLevel="0" collapsed="false">
      <c r="D1027" s="110"/>
    </row>
    <row r="1028" customFormat="false" ht="12.75" hidden="false" customHeight="false" outlineLevel="0" collapsed="false">
      <c r="D1028" s="110"/>
    </row>
    <row r="1029" customFormat="false" ht="12.75" hidden="false" customHeight="false" outlineLevel="0" collapsed="false">
      <c r="D1029" s="110"/>
    </row>
    <row r="1030" customFormat="false" ht="12.75" hidden="false" customHeight="false" outlineLevel="0" collapsed="false">
      <c r="D1030" s="110"/>
    </row>
    <row r="1031" customFormat="false" ht="12.75" hidden="false" customHeight="false" outlineLevel="0" collapsed="false">
      <c r="D1031" s="110"/>
    </row>
    <row r="1032" customFormat="false" ht="12.75" hidden="false" customHeight="false" outlineLevel="0" collapsed="false">
      <c r="D1032" s="110"/>
    </row>
    <row r="1033" customFormat="false" ht="12.75" hidden="false" customHeight="false" outlineLevel="0" collapsed="false">
      <c r="D1033" s="110"/>
    </row>
    <row r="1034" customFormat="false" ht="12.75" hidden="false" customHeight="false" outlineLevel="0" collapsed="false">
      <c r="D1034" s="110"/>
    </row>
    <row r="1035" customFormat="false" ht="12.75" hidden="false" customHeight="false" outlineLevel="0" collapsed="false">
      <c r="D1035" s="110"/>
    </row>
    <row r="1036" customFormat="false" ht="12.75" hidden="false" customHeight="false" outlineLevel="0" collapsed="false">
      <c r="D1036" s="110"/>
    </row>
    <row r="1037" customFormat="false" ht="12.75" hidden="false" customHeight="false" outlineLevel="0" collapsed="false">
      <c r="D1037" s="110"/>
    </row>
    <row r="1038" customFormat="false" ht="12.75" hidden="false" customHeight="false" outlineLevel="0" collapsed="false">
      <c r="D1038" s="110"/>
    </row>
    <row r="1039" customFormat="false" ht="12.75" hidden="false" customHeight="false" outlineLevel="0" collapsed="false">
      <c r="D1039" s="110"/>
    </row>
    <row r="1040" customFormat="false" ht="12.75" hidden="false" customHeight="false" outlineLevel="0" collapsed="false">
      <c r="D1040" s="110"/>
    </row>
    <row r="1041" customFormat="false" ht="12.75" hidden="false" customHeight="false" outlineLevel="0" collapsed="false">
      <c r="D1041" s="110"/>
    </row>
    <row r="1042" customFormat="false" ht="12.75" hidden="false" customHeight="false" outlineLevel="0" collapsed="false">
      <c r="D1042" s="110"/>
    </row>
    <row r="1043" customFormat="false" ht="12.75" hidden="false" customHeight="false" outlineLevel="0" collapsed="false">
      <c r="D1043" s="110"/>
    </row>
    <row r="1044" customFormat="false" ht="12.75" hidden="false" customHeight="false" outlineLevel="0" collapsed="false">
      <c r="D1044" s="110"/>
    </row>
    <row r="1045" customFormat="false" ht="12.75" hidden="false" customHeight="false" outlineLevel="0" collapsed="false">
      <c r="D1045" s="110"/>
    </row>
    <row r="1046" customFormat="false" ht="12.75" hidden="false" customHeight="false" outlineLevel="0" collapsed="false">
      <c r="D1046" s="110"/>
    </row>
    <row r="1047" customFormat="false" ht="12.75" hidden="false" customHeight="false" outlineLevel="0" collapsed="false">
      <c r="D1047" s="110"/>
    </row>
    <row r="1048" customFormat="false" ht="12.75" hidden="false" customHeight="false" outlineLevel="0" collapsed="false">
      <c r="D1048" s="110"/>
    </row>
    <row r="1049" customFormat="false" ht="12.75" hidden="false" customHeight="false" outlineLevel="0" collapsed="false">
      <c r="D1049" s="110"/>
    </row>
    <row r="1050" customFormat="false" ht="12.75" hidden="false" customHeight="false" outlineLevel="0" collapsed="false">
      <c r="D1050" s="110"/>
    </row>
    <row r="1051" customFormat="false" ht="12.75" hidden="false" customHeight="false" outlineLevel="0" collapsed="false">
      <c r="D1051" s="110"/>
    </row>
    <row r="1052" customFormat="false" ht="12.75" hidden="false" customHeight="false" outlineLevel="0" collapsed="false">
      <c r="D1052" s="110"/>
    </row>
    <row r="1053" customFormat="false" ht="12.75" hidden="false" customHeight="false" outlineLevel="0" collapsed="false">
      <c r="D1053" s="110"/>
    </row>
    <row r="1054" customFormat="false" ht="12.75" hidden="false" customHeight="false" outlineLevel="0" collapsed="false">
      <c r="D1054" s="110"/>
    </row>
    <row r="1055" customFormat="false" ht="12.75" hidden="false" customHeight="false" outlineLevel="0" collapsed="false">
      <c r="D1055" s="110"/>
    </row>
    <row r="1056" customFormat="false" ht="12.75" hidden="false" customHeight="false" outlineLevel="0" collapsed="false">
      <c r="D1056" s="110"/>
    </row>
    <row r="1057" customFormat="false" ht="12.75" hidden="false" customHeight="false" outlineLevel="0" collapsed="false">
      <c r="D1057" s="110"/>
    </row>
    <row r="1058" customFormat="false" ht="12.75" hidden="false" customHeight="false" outlineLevel="0" collapsed="false">
      <c r="D1058" s="110"/>
    </row>
    <row r="1059" customFormat="false" ht="12.75" hidden="false" customHeight="false" outlineLevel="0" collapsed="false">
      <c r="D1059" s="110"/>
    </row>
    <row r="1060" customFormat="false" ht="12.75" hidden="false" customHeight="false" outlineLevel="0" collapsed="false">
      <c r="D1060" s="110"/>
    </row>
    <row r="1061" customFormat="false" ht="12.75" hidden="false" customHeight="false" outlineLevel="0" collapsed="false">
      <c r="D1061" s="110"/>
    </row>
  </sheetData>
  <sheetProtection algorithmName="SHA-512" hashValue="lmUwwQK95tKpzO/RsCywCTM5EiXbKSaCht2lCk+HSDrjIRy9Aow3Hy9lLLfsAqpG+KrcjoZ3PkzLNmU5SI7Uzg==" saltValue="shhXDm4cg1J9cyP95+RWYg==" spinCount="100000" sheet="true" objects="true" scenarios="tru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x</dc:creator>
  <dc:description/>
  <dc:language>cs-CZ</dc:language>
  <cp:lastModifiedBy>Wolf Zbyněk</cp:lastModifiedBy>
  <cp:lastPrinted>2019-03-19T12:27:02Z</cp:lastPrinted>
  <dcterms:modified xsi:type="dcterms:W3CDTF">2020-05-29T13:30:22Z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