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png" ContentType="image/png"/>
  <Default Extension="jpe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Krycí list" sheetId="1" r:id="rId1"/>
    <sheet name="konektivita" sheetId="2" r:id="rId2"/>
    <sheet name="List1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'konektivita'!$A$2:$H$232</definedName>
    <definedName name="_xlnm.Print_Area" localSheetId="0">'Krycí list'!$A$1:$J$50</definedName>
    <definedName name="CenaCelkem">'Krycí list'!$G$29</definedName>
    <definedName name="CenaCelkemBezDPH">'Krycí list'!$G$28</definedName>
    <definedName name="cisloobjektu">'Krycí list'!$D$3</definedName>
    <definedName name="CisloRozpoctu">'[1]Krycí list'!$C$2</definedName>
    <definedName name="cislostavby">'[1]Krycí list'!$A$7</definedName>
    <definedName name="CisloStavebnihoRozpoctu">'Krycí list'!$D$4</definedName>
    <definedName name="dadresa">'Krycí list'!$D$12:$G$12</definedName>
    <definedName name="dmisto">'Krycí list'!$D$13:$G$13</definedName>
    <definedName name="DPHSni">'Krycí list'!$G$24</definedName>
    <definedName name="DPHZakl">'Krycí list'!$G$26</definedName>
    <definedName name="Mena">'[4]Stavba'!$J$29</definedName>
    <definedName name="MistoStavby">'Krycí list'!$D$4</definedName>
    <definedName name="nazevobjektu">'Krycí list'!$E$3</definedName>
    <definedName name="NazevRozpoctu">'[1]Krycí list'!$D$2</definedName>
    <definedName name="nazevstavby">'[1]Krycí list'!$C$7</definedName>
    <definedName name="NazevStavebnihoRozpoctu">'Krycí list'!$E$4</definedName>
    <definedName name="oadresa">'Krycí list'!$D$6</definedName>
    <definedName name="padresa">'Krycí list'!$D$9</definedName>
    <definedName name="pdic">'Krycí list'!$I$9</definedName>
    <definedName name="pico">'Krycí list'!$I$8</definedName>
    <definedName name="pmisto">'Krycí list'!$D$10</definedName>
    <definedName name="PocetMJ">#REF!</definedName>
    <definedName name="PoptavkaID">'Krycí list'!$A$1</definedName>
    <definedName name="pPSC">'Krycí list'!$C$10</definedName>
    <definedName name="Projektant">'Krycí list'!$D$8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'Krycí list'!$D$14</definedName>
    <definedName name="ZakladDPHSni">'[4]Stavba'!$G$23</definedName>
    <definedName name="ZakladDPHZakl">'[4]Stavba'!$G$25</definedName>
    <definedName name="Zaokrouhleni">'Krycí list'!$G$27</definedName>
    <definedName name="Zhotovitel">'Krycí list'!$D$11:$G$11</definedName>
    <definedName name="CelkemDPHVypocet" localSheetId="0">'Krycí list'!$H$42</definedName>
    <definedName name="CenaCelkemVypocet" localSheetId="0">'Krycí list'!$I$42</definedName>
    <definedName name="CisloStavby" localSheetId="0">'Krycí list'!$D$2</definedName>
    <definedName name="DIČ" localSheetId="0">'Krycí list'!$I$12</definedName>
    <definedName name="dpsc" localSheetId="0">'Krycí list'!$C$13</definedName>
    <definedName name="IČO" localSheetId="0">'Krycí list'!$I$11</definedName>
    <definedName name="NazevStavby" localSheetId="0">'Krycí list'!$E$2</definedName>
    <definedName name="Objednatel" localSheetId="0">'Krycí list'!$D$5</definedName>
    <definedName name="Objekt" localSheetId="0">'Krycí list'!$B$38</definedName>
    <definedName name="odic" localSheetId="0">'Krycí list'!$I$6</definedName>
    <definedName name="oico" localSheetId="0">'Krycí list'!$I$5</definedName>
    <definedName name="omisto" localSheetId="0">'Krycí list'!$D$7</definedName>
    <definedName name="onazev" localSheetId="0">'Krycí list'!$D$6</definedName>
    <definedName name="opsc" localSheetId="0">'Krycí list'!$C$7</definedName>
    <definedName name="SazbaDPH1" localSheetId="0">'Krycí list'!$E$23</definedName>
    <definedName name="SazbaDPH2" localSheetId="0">'Krycí list'!$E$25</definedName>
    <definedName name="ZakladDPHSniVypocet" localSheetId="0">'Krycí list'!$F$42</definedName>
    <definedName name="ZakladDPHZaklVypocet" localSheetId="0">'Krycí list'!$G$42</definedName>
    <definedName name="Z_B7E7C763_C459_487D_8ABA_5CFDDFBD5A84_.wvu.Cols" localSheetId="0">'Krycí list'!$A:$A</definedName>
    <definedName name="Z_B7E7C763_C459_487D_8ABA_5CFDDFBD5A84_.wvu.PrintArea" localSheetId="0">'Krycí list'!$B$1:$J$36</definedName>
    <definedName name="DPHZakl" localSheetId="1">'[2]Stavba'!$G$26</definedName>
    <definedName name="Mena" localSheetId="1">'[3]Stavba'!$J$29</definedName>
    <definedName name="ZakladDPHZakl" localSheetId="1">'[2]Stavba'!$G$25</definedName>
    <definedName name="Zaokrouhleni" localSheetId="1">'[2]Stavba'!$G$27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C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<sst xmlns="http://schemas.openxmlformats.org/spreadsheetml/2006/main" count="421" uniqueCount="111">
  <si>
    <t>#RTSROZP#</t>
  </si>
  <si>
    <t>Položkový rozpočet stavby</t>
  </si>
  <si>
    <t>Stavba:</t>
  </si>
  <si>
    <t xml:space="preserve">ZŠ Domažlice </t>
  </si>
  <si>
    <t>Objekt:</t>
  </si>
  <si>
    <t>Msgre.B.Staška 232</t>
  </si>
  <si>
    <t>Rozpočet:</t>
  </si>
  <si>
    <t>Bezbariérové úpravy školy a vybudování odborných učeben - konektivita</t>
  </si>
  <si>
    <t>Objednatel:</t>
  </si>
  <si>
    <t>IČ: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</si>
  <si>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</si>
  <si>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</si>
  <si>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</si>
  <si>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</si>
  <si>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</si>
  <si>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</si>
  <si>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</si>
  <si>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</si>
  <si>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</si>
  <si>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</si>
  <si>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</si>
  <si>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</si>
  <si>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</si>
  <si>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</si>
  <si>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</si>
  <si>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</si>
  <si>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>CZK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</si>
  <si>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</si>
  <si>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</si>
  <si>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</si>
  <si>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</si>
  <si>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</si>
  <si>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</si>
  <si>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</si>
  <si>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</si>
  <si>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</si>
  <si>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</si>
  <si>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</si>
  <si>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</si>
  <si>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</si>
  <si>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</si>
  <si>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</si>
  <si>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</si>
  <si>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</si>
  <si>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</si>
  <si>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Bezbariérové úpravy školy a vybudování odborných učeben</t>
  </si>
  <si>
    <t>Celkem za stavbu</t>
  </si>
  <si>
    <t>Rekapitulace dílů</t>
  </si>
  <si>
    <t>Typ dílu</t>
  </si>
  <si>
    <t>1</t>
  </si>
  <si>
    <t>Konektivita</t>
  </si>
  <si>
    <t>Rozpočet</t>
  </si>
  <si>
    <t>datové rozvody - modernizace</t>
  </si>
  <si>
    <t>Odběratel:</t>
  </si>
  <si>
    <t>Základní škola a mateřská škola Domažlice, příspěvková organizace</t>
  </si>
  <si>
    <t>Msgre. B. Staška 232</t>
  </si>
  <si>
    <t>344 01 Domažlice</t>
  </si>
  <si>
    <t>Dodavatel:</t>
  </si>
  <si>
    <t>Množství</t>
  </si>
  <si>
    <t>MJ</t>
  </si>
  <si>
    <t>Bez DPH/MJ</t>
  </si>
  <si>
    <t>Bez DPH celkem</t>
  </si>
  <si>
    <t>propojení budov II. stupeň a ZŠ praktická</t>
  </si>
  <si>
    <t>propojení budov - náhrada koaxiálního za optické vedení vč. hardware - demontáž stávajícího vedení, demontáž části lišt a dalších prvků, lištování, natažení optického kabelu, montáž a osazení datového rozvaděče, montáž, oživení a nastavení aktivních síťových prvků, oživení propojení budov, přezkoušení - délka trasy cca 200 m</t>
  </si>
  <si>
    <t>bal.</t>
  </si>
  <si>
    <t>součet</t>
  </si>
  <si>
    <t>budova II. stupeň - modernizace stávajících datových rozvaděčů a síťových prvků</t>
  </si>
  <si>
    <t>vyvazovací panel 1U</t>
  </si>
  <si>
    <t>ks</t>
  </si>
  <si>
    <t>patch kabel UTP CAT6, 0.25 nebo 0.5m</t>
  </si>
  <si>
    <t>drobný montážní materiál</t>
  </si>
  <si>
    <t>napájecí panel, 8x 230V, přepěťová ochrana</t>
  </si>
  <si>
    <t>police do datového rozvaděče 19", 1U, hl. 350 mm</t>
  </si>
  <si>
    <t>switch (24x GLAN, PoE, SFP) Laer 2 3 a 4, SSH SSL QoS, IGMP, MLD</t>
  </si>
  <si>
    <t>záložní zdroj UPS 750V 500W</t>
  </si>
  <si>
    <t>karta Network Management HTTP, IPv4 a 6 SNMPv1-3 SSH, TCP/IP, Konektor RJ45, 10/100</t>
  </si>
  <si>
    <t>datový rozvaděč stojanový 42U, 600x600 mm</t>
  </si>
  <si>
    <t>patch panel 24x CAT6 UTP, vyvázání</t>
  </si>
  <si>
    <t>údržba 2x rack - montáž switche, montáž vyvazovacího panelu, zapojení patch kabelů, vyvázání kabeláže, přezkoušení, základní nastavení switche</t>
  </si>
  <si>
    <t>hod.</t>
  </si>
  <si>
    <t>montáž 1x rack - montáž switchů, montáž vyvazovacích panelů, zapojení patch kabelů, vyvázání kabeláže, montáž police, demontáž a montáž stávajících síťových prvků, základní nastavení switchů, přezkoušení</t>
  </si>
  <si>
    <t>budova II. stupeň - WiFi pokrytí</t>
  </si>
  <si>
    <t>lišta elektro 20x20 mm</t>
  </si>
  <si>
    <t>m</t>
  </si>
  <si>
    <t>lišta elektro 20x20 mm - ohyby, rohy, koncovky</t>
  </si>
  <si>
    <t>kabel UTP CAT6, PVC</t>
  </si>
  <si>
    <t>WiFi AP 2,4 a 5GHz 802.11a/b/n/g/ac 3dBi a 2x2 dBi 1x10/100/1000 450/867 Mbps</t>
  </si>
  <si>
    <t>lištování, natažení UTP kabelu, montáž WiFi AP, nastavení, přezkoušení</t>
  </si>
  <si>
    <t>budova kanceláře a sborovny - modernizace stávajících datových rozvaděčů a síťových prvků</t>
  </si>
  <si>
    <t>datový rozvaděč 19", 9U, hloubka 600 mm</t>
  </si>
  <si>
    <t>montáž 1x rack - montáž switche, zapojení patch panelu, zapojení patch kabelů, vyvázání kabeláže, přezkoušení, základní nastavení switche</t>
  </si>
  <si>
    <t>budova kanceláře a sborovny - WiFi pokrytí</t>
  </si>
  <si>
    <t>lišta elektro 20x20 mm - ohyby,rohy, koncovky</t>
  </si>
  <si>
    <t>budova I. stupeň - nové datové rozvody a síťové prvky</t>
  </si>
  <si>
    <t>1.NP</t>
  </si>
  <si>
    <t>lišta elektro 40x40</t>
  </si>
  <si>
    <t>lišta elektro 40x40 - ohyby, rohy, koncovky</t>
  </si>
  <si>
    <t>datová zásuvka 2x RJ-45 CAT6 na zeď komplet</t>
  </si>
  <si>
    <t>lištování, natažení UTP kabelu, zapojení datových zásuvek, montáž rackové skříně, zapojení patch panelu, montáž switche a ostatních prvků, vyvázání kabelů, přezkoušení</t>
  </si>
  <si>
    <t>2.NP</t>
  </si>
  <si>
    <t>datová zásuvka 2x RJ-45 CAT6 na zeď komplet - ABB Tango</t>
  </si>
  <si>
    <t>budova I. stupeň - WiFi pokrytí</t>
  </si>
  <si>
    <t>budova I. stupeň - MŠ - nové datové rozvody a síťové prvky</t>
  </si>
  <si>
    <t>budova I. stupeň MŠ - WiFi pokrytí</t>
  </si>
  <si>
    <t>budova 3 ZŠ  - nové datové rozvody a síťové prvky</t>
  </si>
  <si>
    <t>3.NP</t>
  </si>
  <si>
    <t>budova 3 ZŠ  - WiFi pokrytí</t>
  </si>
  <si>
    <t>budova 3 ZŠ - jídelna - nové datové rozvody a síťové prvky</t>
  </si>
  <si>
    <t>CELKEM BEZ DPH:</t>
  </si>
  <si>
    <t>DPH 21%:</t>
  </si>
  <si>
    <t>CELKEM VČ. DPH: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</si>
</sst>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[$-405]D/M/YYYY"/>
    <numFmt numFmtId="167" formatCode="0"/>
    <numFmt numFmtId="168" formatCode="#,##0.00"/>
    <numFmt numFmtId="169" formatCode="0.00"/>
    <numFmt numFmtId="170" formatCode="#,##0"/>
    <numFmt numFmtId="171" formatCode="#,##0.00&quot; Kč&quot;"/>
    <numFmt numFmtId="172" formatCode="#,##0.00\ _K_č"/>
    <numFmt numFmtId="173" formatCode="DD/\ MM/\ YYYY;@"/>
  </numFmts>
  <fonts count="26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563C1"/>
      <name val="Calibri"/>
      <family val="2"/>
    </font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sz val="10"/>
      <color rgb="FFFFFFCC"/>
      <name val="Arial CE"/>
      <family val="2"/>
    </font>
    <font>
      <b/>
      <sz val="9"/>
      <name val="Arial CE"/>
      <family val="2"/>
    </font>
    <font>
      <sz val="9"/>
      <color rgb="FF000000"/>
      <name val="Tahoma"/>
      <family val="2"/>
    </font>
    <font>
      <sz val="10"/>
      <color rgb="FF000000"/>
      <name val="Albany Mirec"/>
      <family val="2"/>
    </font>
    <font>
      <b/>
      <sz val="16"/>
      <color rgb="FF000000"/>
      <name val="Albany Mirec"/>
      <family val="2"/>
    </font>
    <font>
      <b/>
      <sz val="12"/>
      <color rgb="FF000000"/>
      <name val="Albany Mirec"/>
      <family val="2"/>
    </font>
    <font>
      <b/>
      <sz val="10"/>
      <color rgb="FF000000"/>
      <name val="Albany Mirec"/>
      <family val="0"/>
    </font>
    <font>
      <sz val="10"/>
      <color rgb="FFFF0000"/>
      <name val="Albany Mirec"/>
      <family val="2"/>
    </font>
    <font>
      <b/>
      <sz val="10"/>
      <color rgb="FFFF0000"/>
      <name val="Albany Mirec"/>
      <family val="0"/>
    </font>
    <font>
      <i/>
      <sz val="10"/>
      <color rgb="FF000000"/>
      <name val="Albany Mirec"/>
      <family val="2"/>
    </font>
    <font>
      <b/>
      <sz val="11"/>
      <color rgb="FF000000"/>
      <name val="Albany Mirec"/>
      <family val="2"/>
    </font>
    <font>
      <u val="single"/>
      <sz val="11"/>
      <name val="Calibri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2F2F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7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Protection="0">
      <alignment/>
    </xf>
    <xf numFmtId="164" fontId="3" fillId="0" borderId="0">
      <alignment/>
      <protection hidden="1"/>
    </xf>
    <xf numFmtId="164" fontId="3" fillId="0" borderId="0">
      <alignment/>
      <protection hidden="1"/>
    </xf>
  </cellStyleXfs>
  <cellXfs count="202">
    <xf numFmtId="164" fontId="0" fillId="0" borderId="0" xfId="0" applyAlignment="1" applyProtection="1">
      <alignment/>
      <protection hidden="1"/>
    </xf>
    <xf numFmtId="164" fontId="3" fillId="0" borderId="0" xfId="35" applyAlignment="1" applyProtection="1">
      <alignment/>
      <protection hidden="1"/>
    </xf>
    <xf numFmtId="164" fontId="3" fillId="0" borderId="1" xfId="35" applyFont="1" applyBorder="1" applyAlignment="1" applyProtection="1">
      <alignment/>
      <protection hidden="1"/>
    </xf>
    <xf numFmtId="164" fontId="4" fillId="0" borderId="2" xfId="35" applyFont="1" applyBorder="1" applyAlignment="1" applyProtection="1">
      <alignment horizontal="center" vertical="center"/>
      <protection hidden="1"/>
    </xf>
    <xf numFmtId="164" fontId="3" fillId="0" borderId="3" xfId="35" applyBorder="1" applyAlignment="1" applyProtection="1">
      <alignment/>
      <protection hidden="1"/>
    </xf>
    <xf numFmtId="164" fontId="5" fillId="2" borderId="3" xfId="35" applyFont="1" applyBorder="1" applyAlignment="1" applyProtection="1">
      <alignment horizontal="left" vertical="center" indent="1"/>
      <protection hidden="1"/>
    </xf>
    <xf numFmtId="164" fontId="3" fillId="2" borderId="0" xfId="35" applyAlignment="1" applyProtection="1">
      <alignment/>
      <protection hidden="1"/>
    </xf>
    <xf numFmtId="165" fontId="6" fillId="2" borderId="0" xfId="35" applyFont="1" applyAlignment="1" applyProtection="1">
      <alignment horizontal="left" vertical="center"/>
      <protection hidden="1"/>
    </xf>
    <xf numFmtId="164" fontId="7" fillId="2" borderId="0" xfId="35" applyFont="1" applyAlignment="1" applyProtection="1">
      <alignment/>
      <protection hidden="1"/>
    </xf>
    <xf numFmtId="164" fontId="7" fillId="2" borderId="4" xfId="35" applyFont="1" applyBorder="1" applyAlignment="1" applyProtection="1">
      <alignment/>
      <protection hidden="1"/>
    </xf>
    <xf numFmtId="166" fontId="8" fillId="0" borderId="0" xfId="35" applyFont="1" applyAlignment="1" applyProtection="1">
      <alignment horizontal="left"/>
      <protection hidden="1"/>
    </xf>
    <xf numFmtId="164" fontId="3" fillId="2" borderId="3" xfId="35" applyFont="1" applyBorder="1" applyAlignment="1" applyProtection="1">
      <alignment horizontal="left" vertical="center" indent="1"/>
      <protection hidden="1"/>
    </xf>
    <xf numFmtId="165" fontId="7" fillId="2" borderId="0" xfId="35" applyFont="1" applyAlignment="1" applyProtection="1">
      <alignment horizontal="left" vertical="center"/>
      <protection hidden="1"/>
    </xf>
    <xf numFmtId="164" fontId="7" fillId="2" borderId="0" xfId="35" applyFont="1" applyAlignment="1" applyProtection="1">
      <alignment vertical="center"/>
      <protection hidden="1"/>
    </xf>
    <xf numFmtId="164" fontId="3" fillId="2" borderId="0" xfId="35" applyAlignment="1" applyProtection="1">
      <alignment horizontal="right" vertical="center"/>
      <protection hidden="1"/>
    </xf>
    <xf numFmtId="164" fontId="7" fillId="2" borderId="4" xfId="35" applyFont="1" applyBorder="1" applyAlignment="1" applyProtection="1">
      <alignment vertical="center"/>
      <protection hidden="1"/>
    </xf>
    <xf numFmtId="164" fontId="3" fillId="2" borderId="5" xfId="35" applyFont="1" applyBorder="1" applyAlignment="1" applyProtection="1">
      <alignment horizontal="left" vertical="center" indent="1"/>
      <protection hidden="1"/>
    </xf>
    <xf numFmtId="164" fontId="3" fillId="2" borderId="6" xfId="35" applyBorder="1" applyAlignment="1" applyProtection="1">
      <alignment/>
      <protection hidden="1"/>
    </xf>
    <xf numFmtId="165" fontId="7" fillId="2" borderId="6" xfId="35" applyFont="1" applyBorder="1" applyAlignment="1" applyProtection="1">
      <alignment horizontal="left" vertical="center"/>
      <protection hidden="1"/>
    </xf>
    <xf numFmtId="164" fontId="7" fillId="2" borderId="6" xfId="35" applyFont="1" applyBorder="1" applyAlignment="1" applyProtection="1">
      <alignment/>
      <protection hidden="1"/>
    </xf>
    <xf numFmtId="164" fontId="7" fillId="2" borderId="7" xfId="35" applyFont="1" applyBorder="1" applyAlignment="1" applyProtection="1">
      <alignment/>
      <protection hidden="1"/>
    </xf>
    <xf numFmtId="164" fontId="3" fillId="0" borderId="3" xfId="35" applyFont="1" applyBorder="1" applyAlignment="1" applyProtection="1">
      <alignment horizontal="left" vertical="center" indent="1"/>
      <protection hidden="1"/>
    </xf>
    <xf numFmtId="164" fontId="7" fillId="0" borderId="0" xfId="35" applyFont="1" applyAlignment="1" applyProtection="1">
      <alignment horizontal="left" vertical="center"/>
      <protection hidden="1"/>
    </xf>
    <xf numFmtId="164" fontId="7" fillId="0" borderId="0" xfId="35" applyFont="1" applyAlignment="1" applyProtection="1">
      <alignment vertical="center"/>
      <protection hidden="1"/>
    </xf>
    <xf numFmtId="164" fontId="3" fillId="0" borderId="0" xfId="35" applyFont="1" applyAlignment="1" applyProtection="1">
      <alignment horizontal="right" vertical="center"/>
      <protection hidden="1"/>
    </xf>
    <xf numFmtId="164" fontId="3" fillId="0" borderId="4" xfId="35" applyBorder="1" applyAlignment="1" applyProtection="1">
      <alignment/>
      <protection hidden="1"/>
    </xf>
    <xf numFmtId="164" fontId="7" fillId="0" borderId="3" xfId="35" applyFont="1" applyBorder="1" applyAlignment="1" applyProtection="1">
      <alignment horizontal="left" vertical="center" indent="1"/>
      <protection hidden="1"/>
    </xf>
    <xf numFmtId="164" fontId="7" fillId="0" borderId="5" xfId="35" applyFont="1" applyBorder="1" applyAlignment="1" applyProtection="1">
      <alignment horizontal="left" vertical="center" indent="1"/>
      <protection hidden="1"/>
    </xf>
    <xf numFmtId="164" fontId="7" fillId="0" borderId="6" xfId="35" applyFont="1" applyBorder="1" applyAlignment="1" applyProtection="1">
      <alignment horizontal="right" vertical="center"/>
      <protection hidden="1"/>
    </xf>
    <xf numFmtId="164" fontId="7" fillId="0" borderId="6" xfId="35" applyFont="1" applyBorder="1" applyAlignment="1" applyProtection="1">
      <alignment horizontal="left" vertical="center"/>
      <protection hidden="1"/>
    </xf>
    <xf numFmtId="164" fontId="7" fillId="0" borderId="6" xfId="35" applyFont="1" applyBorder="1" applyAlignment="1" applyProtection="1">
      <alignment vertical="center"/>
      <protection hidden="1"/>
    </xf>
    <xf numFmtId="164" fontId="3" fillId="0" borderId="6" xfId="35" applyBorder="1" applyAlignment="1" applyProtection="1">
      <alignment vertical="center"/>
      <protection hidden="1"/>
    </xf>
    <xf numFmtId="164" fontId="3" fillId="0" borderId="7" xfId="35" applyBorder="1" applyAlignment="1" applyProtection="1">
      <alignment/>
      <protection hidden="1"/>
    </xf>
    <xf numFmtId="164" fontId="3" fillId="0" borderId="5" xfId="35" applyBorder="1" applyAlignment="1" applyProtection="1">
      <alignment horizontal="left" indent="1"/>
      <protection hidden="1"/>
    </xf>
    <xf numFmtId="164" fontId="3" fillId="0" borderId="6" xfId="35" applyBorder="1" applyAlignment="1" applyProtection="1">
      <alignment/>
      <protection hidden="1"/>
    </xf>
    <xf numFmtId="164" fontId="3" fillId="0" borderId="6" xfId="35" applyBorder="1" applyAlignment="1" applyProtection="1">
      <alignment horizontal="right"/>
      <protection hidden="1"/>
    </xf>
    <xf numFmtId="165" fontId="7" fillId="3" borderId="8" xfId="35" applyFont="1" applyBorder="1" applyAlignment="1" applyProtection="1">
      <alignment horizontal="left" vertical="center"/>
      <protection hidden="1"/>
    </xf>
    <xf numFmtId="165" fontId="7" fillId="3" borderId="0" xfId="35" applyFont="1" applyAlignment="1" applyProtection="1">
      <alignment horizontal="left" vertical="center"/>
      <protection hidden="1"/>
    </xf>
    <xf numFmtId="165" fontId="7" fillId="3" borderId="0" xfId="35" applyFont="1" applyBorder="1" applyAlignment="1" applyProtection="1">
      <alignment horizontal="left" vertical="center"/>
      <protection hidden="1"/>
    </xf>
    <xf numFmtId="164" fontId="7" fillId="3" borderId="0" xfId="35" applyFont="1" applyAlignment="1" applyProtection="1">
      <alignment horizontal="left" vertical="center"/>
      <protection hidden="1"/>
    </xf>
    <xf numFmtId="165" fontId="7" fillId="3" borderId="6" xfId="35" applyFont="1" applyBorder="1" applyAlignment="1" applyProtection="1">
      <alignment horizontal="right" vertical="center"/>
      <protection hidden="1"/>
    </xf>
    <xf numFmtId="165" fontId="7" fillId="3" borderId="6" xfId="35" applyFont="1" applyBorder="1" applyAlignment="1" applyProtection="1">
      <alignment horizontal="left" vertical="center"/>
      <protection hidden="1"/>
    </xf>
    <xf numFmtId="164" fontId="3" fillId="0" borderId="6" xfId="35" applyBorder="1" applyAlignment="1" applyProtection="1">
      <alignment horizontal="right" vertical="center"/>
      <protection hidden="1"/>
    </xf>
    <xf numFmtId="164" fontId="3" fillId="0" borderId="9" xfId="35" applyFont="1" applyBorder="1" applyAlignment="1" applyProtection="1">
      <alignment horizontal="left" vertical="top" indent="1"/>
      <protection hidden="1"/>
    </xf>
    <xf numFmtId="164" fontId="3" fillId="0" borderId="8" xfId="35" applyBorder="1" applyAlignment="1" applyProtection="1">
      <alignment vertical="top"/>
      <protection hidden="1"/>
    </xf>
    <xf numFmtId="164" fontId="7" fillId="0" borderId="8" xfId="35" applyFont="1" applyBorder="1" applyAlignment="1" applyProtection="1">
      <alignment horizontal="left" vertical="top"/>
      <protection hidden="1"/>
    </xf>
    <xf numFmtId="164" fontId="7" fillId="0" borderId="8" xfId="35" applyFont="1" applyBorder="1" applyAlignment="1" applyProtection="1">
      <alignment vertical="center"/>
      <protection hidden="1"/>
    </xf>
    <xf numFmtId="164" fontId="3" fillId="0" borderId="8" xfId="35" applyBorder="1" applyAlignment="1" applyProtection="1">
      <alignment horizontal="right" vertical="center"/>
      <protection hidden="1"/>
    </xf>
    <xf numFmtId="164" fontId="3" fillId="0" borderId="10" xfId="35" applyBorder="1" applyAlignment="1" applyProtection="1">
      <alignment/>
      <protection hidden="1"/>
    </xf>
    <xf numFmtId="164" fontId="3" fillId="0" borderId="6" xfId="35" applyBorder="1" applyAlignment="1" applyProtection="1">
      <alignment horizontal="left"/>
      <protection hidden="1"/>
    </xf>
    <xf numFmtId="167" fontId="3" fillId="0" borderId="6" xfId="35" applyBorder="1" applyAlignment="1" applyProtection="1">
      <alignment horizontal="right" indent="1"/>
      <protection hidden="1"/>
    </xf>
    <xf numFmtId="164" fontId="3" fillId="0" borderId="6" xfId="35" applyBorder="1" applyAlignment="1" applyProtection="1">
      <alignment horizontal="right" indent="1"/>
      <protection hidden="1"/>
    </xf>
    <xf numFmtId="164" fontId="3" fillId="0" borderId="7" xfId="35" applyFont="1" applyBorder="1" applyAlignment="1" applyProtection="1">
      <alignment horizontal="right" indent="1"/>
      <protection hidden="1"/>
    </xf>
    <xf numFmtId="165" fontId="3" fillId="0" borderId="3" xfId="35" applyFont="1" applyBorder="1" applyAlignment="1" applyProtection="1">
      <alignment/>
      <protection hidden="1"/>
    </xf>
    <xf numFmtId="165" fontId="3" fillId="0" borderId="11" xfId="35" applyFont="1" applyBorder="1" applyAlignment="1" applyProtection="1">
      <alignment horizontal="left" vertical="center" indent="1"/>
      <protection hidden="1"/>
    </xf>
    <xf numFmtId="164" fontId="3" fillId="0" borderId="12" xfId="35" applyBorder="1" applyAlignment="1" applyProtection="1">
      <alignment horizontal="left" vertical="center"/>
      <protection hidden="1"/>
    </xf>
    <xf numFmtId="164" fontId="3" fillId="0" borderId="12" xfId="35" applyBorder="1" applyAlignment="1" applyProtection="1">
      <alignment/>
      <protection hidden="1"/>
    </xf>
    <xf numFmtId="168" fontId="9" fillId="0" borderId="13" xfId="35" applyFont="1" applyBorder="1" applyAlignment="1" applyProtection="1">
      <alignment horizontal="right" vertical="center" indent="1"/>
      <protection hidden="1"/>
    </xf>
    <xf numFmtId="168" fontId="9" fillId="0" borderId="14" xfId="35" applyFont="1" applyBorder="1" applyAlignment="1" applyProtection="1">
      <alignment horizontal="right" vertical="center" indent="1"/>
      <protection hidden="1"/>
    </xf>
    <xf numFmtId="164" fontId="7" fillId="0" borderId="11" xfId="35" applyFont="1" applyBorder="1" applyAlignment="1" applyProtection="1">
      <alignment horizontal="left" vertical="center" indent="1"/>
      <protection hidden="1"/>
    </xf>
    <xf numFmtId="164" fontId="7" fillId="0" borderId="12" xfId="35" applyFont="1" applyBorder="1" applyAlignment="1" applyProtection="1">
      <alignment horizontal="left" vertical="center"/>
      <protection hidden="1"/>
    </xf>
    <xf numFmtId="164" fontId="7" fillId="0" borderId="12" xfId="35" applyFont="1" applyBorder="1" applyAlignment="1" applyProtection="1">
      <alignment/>
      <protection hidden="1"/>
    </xf>
    <xf numFmtId="168" fontId="10" fillId="0" borderId="13" xfId="35" applyFont="1" applyBorder="1" applyAlignment="1" applyProtection="1">
      <alignment horizontal="right" vertical="center" indent="1"/>
      <protection hidden="1"/>
    </xf>
    <xf numFmtId="168" fontId="10" fillId="0" borderId="14" xfId="35" applyFont="1" applyBorder="1" applyAlignment="1" applyProtection="1">
      <alignment horizontal="right" vertical="center" indent="1"/>
      <protection hidden="1"/>
    </xf>
    <xf numFmtId="164" fontId="3" fillId="0" borderId="11" xfId="35" applyFont="1" applyBorder="1" applyAlignment="1" applyProtection="1">
      <alignment horizontal="left" indent="1"/>
      <protection hidden="1"/>
    </xf>
    <xf numFmtId="167" fontId="7" fillId="0" borderId="12" xfId="35" applyFont="1" applyBorder="1" applyAlignment="1" applyProtection="1">
      <alignment horizontal="right" vertical="center"/>
      <protection hidden="1"/>
    </xf>
    <xf numFmtId="164" fontId="3" fillId="0" borderId="12" xfId="35" applyBorder="1" applyAlignment="1" applyProtection="1">
      <alignment horizontal="left" vertical="center" indent="1"/>
      <protection hidden="1"/>
    </xf>
    <xf numFmtId="164" fontId="7" fillId="0" borderId="12" xfId="35" applyFont="1" applyBorder="1" applyAlignment="1" applyProtection="1">
      <alignment vertical="center"/>
      <protection hidden="1"/>
    </xf>
    <xf numFmtId="165" fontId="3" fillId="0" borderId="15" xfId="35" applyBorder="1" applyAlignment="1" applyProtection="1">
      <alignment horizontal="left" vertical="center"/>
      <protection hidden="1"/>
    </xf>
    <xf numFmtId="164" fontId="3" fillId="0" borderId="11" xfId="35" applyFont="1" applyBorder="1" applyAlignment="1" applyProtection="1">
      <alignment horizontal="left" vertical="center" indent="1"/>
      <protection hidden="1"/>
    </xf>
    <xf numFmtId="167" fontId="7" fillId="0" borderId="16" xfId="35" applyFont="1" applyBorder="1" applyAlignment="1" applyProtection="1">
      <alignment horizontal="right" vertical="center"/>
      <protection hidden="1"/>
    </xf>
    <xf numFmtId="164" fontId="10" fillId="0" borderId="16" xfId="35" applyFont="1" applyBorder="1" applyAlignment="1" applyProtection="1">
      <alignment vertical="center"/>
      <protection hidden="1"/>
    </xf>
    <xf numFmtId="168" fontId="10" fillId="0" borderId="16" xfId="35" applyFont="1" applyBorder="1" applyAlignment="1" applyProtection="1">
      <alignment horizontal="right" vertical="center"/>
      <protection hidden="1"/>
    </xf>
    <xf numFmtId="168" fontId="10" fillId="0" borderId="16" xfId="35" applyFont="1" applyBorder="1" applyAlignment="1" applyProtection="1">
      <alignment vertical="center"/>
      <protection hidden="1"/>
    </xf>
    <xf numFmtId="164" fontId="3" fillId="0" borderId="5" xfId="35" applyFont="1" applyBorder="1" applyAlignment="1" applyProtection="1">
      <alignment horizontal="left" vertical="center" indent="1"/>
      <protection hidden="1"/>
    </xf>
    <xf numFmtId="164" fontId="3" fillId="0" borderId="6" xfId="35" applyBorder="1" applyAlignment="1" applyProtection="1">
      <alignment horizontal="left" vertical="center"/>
      <protection hidden="1"/>
    </xf>
    <xf numFmtId="167" fontId="7" fillId="0" borderId="17" xfId="35" applyFont="1" applyBorder="1" applyAlignment="1" applyProtection="1">
      <alignment horizontal="right" vertical="center"/>
      <protection hidden="1"/>
    </xf>
    <xf numFmtId="164" fontId="3" fillId="0" borderId="6" xfId="35" applyFont="1" applyBorder="1" applyAlignment="1" applyProtection="1">
      <alignment horizontal="left" vertical="center" indent="1"/>
      <protection hidden="1"/>
    </xf>
    <xf numFmtId="168" fontId="10" fillId="0" borderId="17" xfId="35" applyFont="1" applyBorder="1" applyAlignment="1" applyProtection="1">
      <alignment horizontal="right" vertical="center"/>
      <protection hidden="1"/>
    </xf>
    <xf numFmtId="165" fontId="3" fillId="0" borderId="7" xfId="35" applyFont="1" applyBorder="1" applyAlignment="1" applyProtection="1">
      <alignment horizontal="left" vertical="center"/>
      <protection hidden="1"/>
    </xf>
    <xf numFmtId="164" fontId="3" fillId="0" borderId="0" xfId="35" applyAlignment="1" applyProtection="1">
      <alignment horizontal="left" vertical="center"/>
      <protection hidden="1"/>
    </xf>
    <xf numFmtId="167" fontId="3" fillId="0" borderId="0" xfId="35" applyAlignment="1" applyProtection="1">
      <alignment horizontal="left" vertical="center"/>
      <protection hidden="1"/>
    </xf>
    <xf numFmtId="168" fontId="3" fillId="0" borderId="0" xfId="35" applyAlignment="1" applyProtection="1">
      <alignment horizontal="left" vertical="center"/>
      <protection hidden="1"/>
    </xf>
    <xf numFmtId="168" fontId="10" fillId="0" borderId="8" xfId="35" applyFont="1" applyBorder="1" applyAlignment="1" applyProtection="1">
      <alignment horizontal="right" vertical="center"/>
      <protection hidden="1"/>
    </xf>
    <xf numFmtId="165" fontId="3" fillId="0" borderId="4" xfId="35" applyFont="1" applyBorder="1" applyAlignment="1" applyProtection="1">
      <alignment horizontal="left" vertical="center"/>
      <protection hidden="1"/>
    </xf>
    <xf numFmtId="164" fontId="6" fillId="2" borderId="18" xfId="35" applyFont="1" applyBorder="1" applyAlignment="1" applyProtection="1">
      <alignment horizontal="left" vertical="center" indent="1"/>
      <protection hidden="1"/>
    </xf>
    <xf numFmtId="164" fontId="7" fillId="2" borderId="19" xfId="35" applyFont="1" applyBorder="1" applyAlignment="1" applyProtection="1">
      <alignment horizontal="left" vertical="center"/>
      <protection hidden="1"/>
    </xf>
    <xf numFmtId="164" fontId="3" fillId="2" borderId="19" xfId="35" applyBorder="1" applyAlignment="1" applyProtection="1">
      <alignment horizontal="left" vertical="center"/>
      <protection hidden="1"/>
    </xf>
    <xf numFmtId="168" fontId="6" fillId="2" borderId="19" xfId="35" applyFont="1" applyBorder="1" applyAlignment="1" applyProtection="1">
      <alignment horizontal="left" vertical="center"/>
      <protection hidden="1"/>
    </xf>
    <xf numFmtId="169" fontId="11" fillId="2" borderId="19" xfId="35" applyFont="1" applyBorder="1" applyAlignment="1" applyProtection="1">
      <alignment horizontal="right" vertical="center"/>
      <protection hidden="1"/>
    </xf>
    <xf numFmtId="165" fontId="3" fillId="2" borderId="20" xfId="35" applyFont="1" applyBorder="1" applyAlignment="1" applyProtection="1">
      <alignment horizontal="left" vertical="center"/>
      <protection hidden="1"/>
    </xf>
    <xf numFmtId="164" fontId="3" fillId="2" borderId="19" xfId="35" applyBorder="1" applyAlignment="1" applyProtection="1">
      <alignment/>
      <protection hidden="1"/>
    </xf>
    <xf numFmtId="168" fontId="11" fillId="2" borderId="19" xfId="35" applyFont="1" applyBorder="1" applyAlignment="1" applyProtection="1">
      <alignment horizontal="right" vertical="center"/>
      <protection hidden="1"/>
    </xf>
    <xf numFmtId="165" fontId="7" fillId="2" borderId="20" xfId="35" applyFont="1" applyBorder="1" applyAlignment="1" applyProtection="1">
      <alignment horizontal="left" vertical="center"/>
      <protection hidden="1"/>
    </xf>
    <xf numFmtId="164" fontId="3" fillId="0" borderId="4" xfId="35" applyBorder="1" applyAlignment="1" applyProtection="1">
      <alignment horizontal="right"/>
      <protection hidden="1"/>
    </xf>
    <xf numFmtId="164" fontId="3" fillId="0" borderId="3" xfId="35" applyBorder="1" applyAlignment="1" applyProtection="1">
      <alignment horizontal="right"/>
      <protection hidden="1"/>
    </xf>
    <xf numFmtId="164" fontId="3" fillId="0" borderId="0" xfId="35" applyFont="1" applyAlignment="1" applyProtection="1">
      <alignment horizontal="center" vertical="center"/>
      <protection hidden="1"/>
    </xf>
    <xf numFmtId="164" fontId="7" fillId="0" borderId="6" xfId="35" applyFont="1" applyBorder="1" applyAlignment="1" applyProtection="1">
      <alignment vertical="top"/>
      <protection hidden="1"/>
    </xf>
    <xf numFmtId="166" fontId="7" fillId="0" borderId="6" xfId="35" applyFont="1" applyBorder="1" applyAlignment="1" applyProtection="1">
      <alignment horizontal="center" vertical="top"/>
      <protection hidden="1"/>
    </xf>
    <xf numFmtId="164" fontId="7" fillId="0" borderId="3" xfId="35" applyFont="1" applyBorder="1" applyAlignment="1" applyProtection="1">
      <alignment/>
      <protection hidden="1"/>
    </xf>
    <xf numFmtId="164" fontId="7" fillId="0" borderId="0" xfId="35" applyFont="1" applyAlignment="1" applyProtection="1">
      <alignment/>
      <protection hidden="1"/>
    </xf>
    <xf numFmtId="164" fontId="7" fillId="0" borderId="6" xfId="35" applyFont="1" applyBorder="1" applyAlignment="1" applyProtection="1">
      <alignment/>
      <protection hidden="1"/>
    </xf>
    <xf numFmtId="164" fontId="7" fillId="0" borderId="4" xfId="35" applyFont="1" applyBorder="1" applyAlignment="1" applyProtection="1">
      <alignment horizontal="right"/>
      <protection hidden="1"/>
    </xf>
    <xf numFmtId="164" fontId="3" fillId="0" borderId="8" xfId="35" applyFont="1" applyBorder="1" applyAlignment="1" applyProtection="1">
      <alignment horizontal="center"/>
      <protection hidden="1"/>
    </xf>
    <xf numFmtId="164" fontId="3" fillId="0" borderId="0" xfId="35" applyFont="1" applyAlignment="1" applyProtection="1">
      <alignment horizontal="center"/>
      <protection hidden="1"/>
    </xf>
    <xf numFmtId="164" fontId="3" fillId="0" borderId="21" xfId="35" applyBorder="1" applyAlignment="1" applyProtection="1">
      <alignment/>
      <protection hidden="1"/>
    </xf>
    <xf numFmtId="164" fontId="3" fillId="0" borderId="22" xfId="35" applyBorder="1" applyAlignment="1" applyProtection="1">
      <alignment/>
      <protection hidden="1"/>
    </xf>
    <xf numFmtId="164" fontId="3" fillId="0" borderId="23" xfId="35" applyBorder="1" applyAlignment="1" applyProtection="1">
      <alignment horizontal="right"/>
      <protection hidden="1"/>
    </xf>
    <xf numFmtId="164" fontId="6" fillId="0" borderId="0" xfId="35" applyFont="1" applyAlignment="1" applyProtection="1">
      <alignment horizontal="left"/>
      <protection hidden="1"/>
    </xf>
    <xf numFmtId="164" fontId="4" fillId="0" borderId="0" xfId="35" applyFont="1" applyAlignment="1" applyProtection="1">
      <alignment horizontal="center"/>
      <protection hidden="1"/>
    </xf>
    <xf numFmtId="164" fontId="4" fillId="0" borderId="0" xfId="35" applyFont="1" applyAlignment="1" applyProtection="1">
      <alignment horizontal="center" shrinkToFit="1"/>
      <protection hidden="1"/>
    </xf>
    <xf numFmtId="170" fontId="3" fillId="0" borderId="24" xfId="35" applyFont="1" applyBorder="1" applyAlignment="1" applyProtection="1">
      <alignment/>
      <protection hidden="1"/>
    </xf>
    <xf numFmtId="170" fontId="8" fillId="4" borderId="25" xfId="35" applyFont="1" applyBorder="1" applyAlignment="1" applyProtection="1">
      <alignment vertical="center"/>
      <protection hidden="1"/>
    </xf>
    <xf numFmtId="170" fontId="8" fillId="4" borderId="8" xfId="35" applyFont="1" applyBorder="1" applyAlignment="1" applyProtection="1">
      <alignment vertical="center"/>
      <protection hidden="1"/>
    </xf>
    <xf numFmtId="170" fontId="8" fillId="4" borderId="8" xfId="35" applyFont="1" applyBorder="1" applyAlignment="1" applyProtection="1">
      <alignment vertical="center" wrapText="1"/>
      <protection hidden="1"/>
    </xf>
    <xf numFmtId="170" fontId="12" fillId="4" borderId="26" xfId="35" applyFont="1" applyBorder="1" applyAlignment="1" applyProtection="1">
      <alignment horizontal="center" vertical="center" wrapText="1" shrinkToFit="1"/>
      <protection hidden="1"/>
    </xf>
    <xf numFmtId="170" fontId="8" fillId="4" borderId="25" xfId="35" applyFont="1" applyBorder="1" applyAlignment="1" applyProtection="1">
      <alignment horizontal="center" vertical="center" wrapText="1" shrinkToFit="1"/>
      <protection hidden="1"/>
    </xf>
    <xf numFmtId="170" fontId="8" fillId="4" borderId="26" xfId="35" applyFont="1" applyBorder="1" applyAlignment="1" applyProtection="1">
      <alignment horizontal="center" vertical="center" wrapText="1" shrinkToFit="1"/>
      <protection hidden="1"/>
    </xf>
    <xf numFmtId="170" fontId="8" fillId="4" borderId="26" xfId="35" applyFont="1" applyBorder="1" applyAlignment="1" applyProtection="1">
      <alignment horizontal="center" vertical="center" wrapText="1"/>
      <protection hidden="1"/>
    </xf>
    <xf numFmtId="170" fontId="3" fillId="0" borderId="25" xfId="35" applyFont="1" applyBorder="1" applyAlignment="1" applyProtection="1">
      <alignment/>
      <protection hidden="1"/>
    </xf>
    <xf numFmtId="170" fontId="3" fillId="0" borderId="8" xfId="35" applyBorder="1" applyAlignment="1" applyProtection="1">
      <alignment/>
      <protection hidden="1"/>
    </xf>
    <xf numFmtId="170" fontId="8" fillId="0" borderId="8" xfId="35" applyFont="1" applyBorder="1" applyAlignment="1" applyProtection="1">
      <alignment horizontal="right" wrapText="1" shrinkToFit="1"/>
      <protection hidden="1"/>
    </xf>
    <xf numFmtId="170" fontId="8" fillId="0" borderId="8" xfId="35" applyFont="1" applyBorder="1" applyAlignment="1" applyProtection="1">
      <alignment horizontal="right" shrinkToFit="1"/>
      <protection hidden="1"/>
    </xf>
    <xf numFmtId="170" fontId="3" fillId="0" borderId="8" xfId="35" applyBorder="1" applyAlignment="1" applyProtection="1">
      <alignment shrinkToFit="1"/>
      <protection hidden="1"/>
    </xf>
    <xf numFmtId="170" fontId="3" fillId="0" borderId="26" xfId="35" applyBorder="1" applyAlignment="1" applyProtection="1">
      <alignment shrinkToFit="1"/>
      <protection hidden="1"/>
    </xf>
    <xf numFmtId="170" fontId="3" fillId="0" borderId="26" xfId="35" applyBorder="1" applyAlignment="1" applyProtection="1">
      <alignment/>
      <protection hidden="1"/>
    </xf>
    <xf numFmtId="170" fontId="3" fillId="0" borderId="0" xfId="35" applyFont="1" applyBorder="1" applyAlignment="1" applyProtection="1">
      <alignment/>
      <protection hidden="1"/>
    </xf>
    <xf numFmtId="170" fontId="3" fillId="0" borderId="0" xfId="35" applyAlignment="1" applyProtection="1">
      <alignment wrapText="1" shrinkToFit="1"/>
      <protection hidden="1"/>
    </xf>
    <xf numFmtId="170" fontId="3" fillId="0" borderId="0" xfId="35" applyAlignment="1" applyProtection="1">
      <alignment shrinkToFit="1"/>
      <protection hidden="1"/>
    </xf>
    <xf numFmtId="170" fontId="3" fillId="0" borderId="27" xfId="35" applyBorder="1" applyAlignment="1" applyProtection="1">
      <alignment shrinkToFit="1"/>
      <protection hidden="1"/>
    </xf>
    <xf numFmtId="170" fontId="3" fillId="0" borderId="27" xfId="35" applyBorder="1" applyAlignment="1" applyProtection="1">
      <alignment/>
      <protection hidden="1"/>
    </xf>
    <xf numFmtId="170" fontId="3" fillId="0" borderId="17" xfId="35" applyFont="1" applyBorder="1" applyAlignment="1" applyProtection="1">
      <alignment horizontal="left" indent="1"/>
      <protection hidden="1"/>
    </xf>
    <xf numFmtId="170" fontId="3" fillId="0" borderId="6" xfId="35" applyFont="1" applyBorder="1" applyAlignment="1" applyProtection="1">
      <alignment/>
      <protection hidden="1"/>
    </xf>
    <xf numFmtId="170" fontId="3" fillId="0" borderId="6" xfId="35" applyBorder="1" applyAlignment="1" applyProtection="1">
      <alignment wrapText="1" shrinkToFit="1"/>
      <protection hidden="1"/>
    </xf>
    <xf numFmtId="170" fontId="3" fillId="0" borderId="6" xfId="35" applyBorder="1" applyAlignment="1" applyProtection="1">
      <alignment shrinkToFit="1"/>
      <protection hidden="1"/>
    </xf>
    <xf numFmtId="170" fontId="3" fillId="0" borderId="28" xfId="35" applyBorder="1" applyAlignment="1" applyProtection="1">
      <alignment shrinkToFit="1"/>
      <protection hidden="1"/>
    </xf>
    <xf numFmtId="170" fontId="3" fillId="0" borderId="28" xfId="35" applyBorder="1" applyAlignment="1" applyProtection="1">
      <alignment/>
      <protection hidden="1"/>
    </xf>
    <xf numFmtId="170" fontId="3" fillId="2" borderId="16" xfId="35" applyFont="1" applyBorder="1" applyAlignment="1" applyProtection="1">
      <alignment/>
      <protection hidden="1"/>
    </xf>
    <xf numFmtId="170" fontId="13" fillId="2" borderId="6" xfId="35" applyFont="1" applyBorder="1" applyAlignment="1" applyProtection="1">
      <alignment wrapText="1" shrinkToFit="1"/>
      <protection hidden="1"/>
    </xf>
    <xf numFmtId="170" fontId="13" fillId="2" borderId="6" xfId="35" applyFont="1" applyBorder="1" applyAlignment="1" applyProtection="1">
      <alignment shrinkToFit="1"/>
      <protection hidden="1"/>
    </xf>
    <xf numFmtId="170" fontId="3" fillId="2" borderId="28" xfId="35" applyBorder="1" applyAlignment="1" applyProtection="1">
      <alignment shrinkToFit="1"/>
      <protection hidden="1"/>
    </xf>
    <xf numFmtId="170" fontId="3" fillId="2" borderId="28" xfId="35" applyBorder="1" applyAlignment="1" applyProtection="1">
      <alignment/>
      <protection hidden="1"/>
    </xf>
    <xf numFmtId="164" fontId="6" fillId="0" borderId="0" xfId="35" applyFont="1" applyAlignment="1" applyProtection="1">
      <alignment/>
      <protection hidden="1"/>
    </xf>
    <xf numFmtId="164" fontId="14" fillId="0" borderId="24" xfId="35" applyFont="1" applyBorder="1" applyAlignment="1" applyProtection="1">
      <alignment horizontal="center" vertical="center" wrapText="1"/>
      <protection hidden="1"/>
    </xf>
    <xf numFmtId="164" fontId="14" fillId="4" borderId="25" xfId="35" applyFont="1" applyBorder="1" applyAlignment="1" applyProtection="1">
      <alignment horizontal="center" vertical="center" wrapText="1"/>
      <protection hidden="1"/>
    </xf>
    <xf numFmtId="164" fontId="14" fillId="4" borderId="8" xfId="35" applyFont="1" applyBorder="1" applyAlignment="1" applyProtection="1">
      <alignment horizontal="center" vertical="center" wrapText="1"/>
      <protection hidden="1"/>
    </xf>
    <xf numFmtId="164" fontId="14" fillId="4" borderId="26" xfId="35" applyFont="1" applyBorder="1" applyAlignment="1" applyProtection="1">
      <alignment horizontal="center" vertical="center" wrapText="1"/>
      <protection hidden="1"/>
    </xf>
    <xf numFmtId="164" fontId="8" fillId="0" borderId="24" xfId="35" applyFont="1" applyBorder="1" applyAlignment="1" applyProtection="1">
      <alignment vertical="center"/>
      <protection hidden="1"/>
    </xf>
    <xf numFmtId="165" fontId="8" fillId="0" borderId="16" xfId="35" applyFont="1" applyBorder="1" applyAlignment="1" applyProtection="1">
      <alignment vertical="center"/>
      <protection hidden="1"/>
    </xf>
    <xf numFmtId="165" fontId="8" fillId="0" borderId="16" xfId="35" applyFont="1" applyBorder="1" applyAlignment="1" applyProtection="1">
      <alignment vertical="center" wrapText="1"/>
      <protection hidden="1"/>
    </xf>
    <xf numFmtId="168" fontId="8" fillId="0" borderId="13" xfId="35" applyFont="1" applyBorder="1" applyAlignment="1" applyProtection="1">
      <alignment horizontal="center" vertical="center"/>
      <protection hidden="1"/>
    </xf>
    <xf numFmtId="168" fontId="8" fillId="0" borderId="13" xfId="35" applyFont="1" applyBorder="1" applyAlignment="1" applyProtection="1">
      <alignment vertical="center"/>
      <protection hidden="1"/>
    </xf>
    <xf numFmtId="170" fontId="8" fillId="0" borderId="13" xfId="35" applyFont="1" applyBorder="1" applyAlignment="1" applyProtection="1">
      <alignment vertical="center"/>
      <protection hidden="1"/>
    </xf>
    <xf numFmtId="164" fontId="8" fillId="0" borderId="24" xfId="35" applyFont="1" applyBorder="1" applyAlignment="1" applyProtection="1">
      <alignment/>
      <protection hidden="1"/>
    </xf>
    <xf numFmtId="164" fontId="8" fillId="2" borderId="17" xfId="35" applyFont="1" applyBorder="1" applyAlignment="1" applyProtection="1">
      <alignment/>
      <protection hidden="1"/>
    </xf>
    <xf numFmtId="164" fontId="8" fillId="2" borderId="6" xfId="35" applyFont="1" applyBorder="1" applyAlignment="1" applyProtection="1">
      <alignment/>
      <protection hidden="1"/>
    </xf>
    <xf numFmtId="168" fontId="8" fillId="2" borderId="28" xfId="35" applyFont="1" applyBorder="1" applyAlignment="1" applyProtection="1">
      <alignment horizontal="center"/>
      <protection hidden="1"/>
    </xf>
    <xf numFmtId="168" fontId="8" fillId="2" borderId="28" xfId="35" applyFont="1" applyBorder="1" applyAlignment="1" applyProtection="1">
      <alignment/>
      <protection hidden="1"/>
    </xf>
    <xf numFmtId="170" fontId="8" fillId="2" borderId="28" xfId="35" applyFont="1" applyBorder="1" applyAlignment="1" applyProtection="1">
      <alignment/>
      <protection hidden="1"/>
    </xf>
    <xf numFmtId="168" fontId="3" fillId="0" borderId="0" xfId="35" applyAlignment="1" applyProtection="1">
      <alignment/>
      <protection hidden="1"/>
    </xf>
    <xf numFmtId="170" fontId="3" fillId="0" borderId="0" xfId="35" applyAlignment="1" applyProtection="1">
      <alignment/>
      <protection hidden="1"/>
    </xf>
    <xf numFmtId="164" fontId="16" fillId="0" borderId="0" xfId="36" applyFont="1" applyAlignment="1" applyProtection="1">
      <alignment/>
      <protection hidden="1"/>
    </xf>
    <xf numFmtId="169" fontId="16" fillId="0" borderId="0" xfId="36" applyFont="1" applyAlignment="1" applyProtection="1">
      <alignment/>
      <protection hidden="1"/>
    </xf>
    <xf numFmtId="171" fontId="16" fillId="0" borderId="0" xfId="36" applyFont="1" applyAlignment="1" applyProtection="1">
      <alignment/>
      <protection hidden="1"/>
    </xf>
    <xf numFmtId="164" fontId="16" fillId="0" borderId="0" xfId="36" applyFont="1" applyBorder="1" applyAlignment="1" applyProtection="1">
      <alignment horizontal="center"/>
      <protection hidden="1"/>
    </xf>
    <xf numFmtId="164" fontId="17" fillId="0" borderId="0" xfId="36" applyFont="1" applyBorder="1" applyAlignment="1" applyProtection="1">
      <alignment horizontal="center"/>
      <protection hidden="1"/>
    </xf>
    <xf numFmtId="164" fontId="18" fillId="0" borderId="0" xfId="36" applyFont="1" applyBorder="1" applyAlignment="1" applyProtection="1">
      <alignment horizontal="center"/>
      <protection hidden="1"/>
    </xf>
    <xf numFmtId="164" fontId="18" fillId="0" borderId="0" xfId="36" applyFont="1" applyBorder="1" applyAlignment="1" applyProtection="1">
      <alignment horizontal="left"/>
      <protection hidden="1"/>
    </xf>
    <xf numFmtId="164" fontId="16" fillId="0" borderId="0" xfId="36" applyFont="1" applyBorder="1" applyAlignment="1" applyProtection="1">
      <alignment horizontal="left"/>
      <protection hidden="1"/>
    </xf>
    <xf numFmtId="164" fontId="19" fillId="0" borderId="0" xfId="36" applyFont="1" applyBorder="1" applyAlignment="1" applyProtection="1">
      <alignment horizontal="left"/>
      <protection hidden="1"/>
    </xf>
    <xf numFmtId="164" fontId="16" fillId="0" borderId="6" xfId="36" applyFont="1" applyBorder="1" applyAlignment="1" applyProtection="1">
      <alignment horizontal="center"/>
      <protection hidden="1"/>
    </xf>
    <xf numFmtId="164" fontId="19" fillId="5" borderId="13" xfId="36" applyFont="1" applyBorder="1" applyAlignment="1" applyProtection="1">
      <alignment horizontal="left"/>
      <protection hidden="1"/>
    </xf>
    <xf numFmtId="169" fontId="19" fillId="5" borderId="13" xfId="36" applyFont="1" applyBorder="1" applyAlignment="1" applyProtection="1">
      <alignment horizontal="center"/>
      <protection hidden="1"/>
    </xf>
    <xf numFmtId="164" fontId="19" fillId="5" borderId="13" xfId="36" applyFont="1" applyBorder="1" applyAlignment="1" applyProtection="1">
      <alignment horizontal="center"/>
      <protection hidden="1"/>
    </xf>
    <xf numFmtId="171" fontId="19" fillId="5" borderId="13" xfId="36" applyFont="1" applyBorder="1" applyAlignment="1" applyProtection="1">
      <alignment horizontal="center"/>
      <protection hidden="1"/>
    </xf>
    <xf numFmtId="164" fontId="19" fillId="5" borderId="0" xfId="36" applyFont="1" applyBorder="1" applyAlignment="1" applyProtection="1">
      <alignment horizontal="center"/>
      <protection hidden="1"/>
    </xf>
    <xf numFmtId="164" fontId="20" fillId="0" borderId="0" xfId="36" applyFont="1" applyAlignment="1" applyProtection="1">
      <alignment/>
      <protection hidden="1"/>
    </xf>
    <xf numFmtId="164" fontId="19" fillId="6" borderId="13" xfId="36" applyFont="1" applyBorder="1" applyAlignment="1" applyProtection="1">
      <alignment horizontal="left"/>
      <protection hidden="1"/>
    </xf>
    <xf numFmtId="164" fontId="16" fillId="5" borderId="13" xfId="36" applyFont="1" applyBorder="1" applyAlignment="1" applyProtection="1">
      <alignment horizontal="left" wrapText="1"/>
      <protection hidden="1"/>
    </xf>
    <xf numFmtId="169" fontId="16" fillId="5" borderId="13" xfId="36" applyFont="1" applyBorder="1" applyAlignment="1" applyProtection="1">
      <alignment/>
      <protection hidden="1"/>
    </xf>
    <xf numFmtId="164" fontId="16" fillId="5" borderId="13" xfId="36" applyFont="1" applyBorder="1" applyAlignment="1" applyProtection="1">
      <alignment/>
      <protection hidden="1"/>
    </xf>
    <xf numFmtId="171" fontId="16" fillId="5" borderId="13" xfId="36" applyFont="1" applyBorder="1" applyAlignment="1" applyProtection="1">
      <alignment/>
      <protection hidden="1"/>
    </xf>
    <xf numFmtId="164" fontId="19" fillId="7" borderId="13" xfId="36" applyFont="1" applyBorder="1" applyAlignment="1" applyProtection="1">
      <alignment horizontal="left" wrapText="1"/>
      <protection hidden="1"/>
    </xf>
    <xf numFmtId="171" fontId="19" fillId="7" borderId="13" xfId="36" applyFont="1" applyBorder="1" applyAlignment="1" applyProtection="1">
      <alignment/>
      <protection hidden="1"/>
    </xf>
    <xf numFmtId="172" fontId="21" fillId="0" borderId="0" xfId="36" applyFont="1" applyAlignment="1" applyProtection="1">
      <alignment horizontal="right"/>
      <protection hidden="1"/>
    </xf>
    <xf numFmtId="164" fontId="19" fillId="5" borderId="8" xfId="36" applyFont="1" applyBorder="1" applyAlignment="1" applyProtection="1">
      <alignment horizontal="center" wrapText="1"/>
      <protection hidden="1"/>
    </xf>
    <xf numFmtId="164" fontId="22" fillId="5" borderId="13" xfId="36" applyFont="1" applyBorder="1" applyAlignment="1" applyProtection="1">
      <alignment horizontal="left" wrapText="1"/>
      <protection hidden="1"/>
    </xf>
    <xf numFmtId="164" fontId="19" fillId="5" borderId="0" xfId="36" applyFont="1" applyBorder="1" applyAlignment="1" applyProtection="1">
      <alignment horizontal="center" wrapText="1"/>
      <protection hidden="1"/>
    </xf>
    <xf numFmtId="164" fontId="19" fillId="8" borderId="13" xfId="36" applyFont="1" applyBorder="1" applyAlignment="1" applyProtection="1">
      <alignment horizontal="left"/>
      <protection hidden="1"/>
    </xf>
    <xf numFmtId="164" fontId="19" fillId="5" borderId="0" xfId="36" applyFont="1" applyAlignment="1" applyProtection="1">
      <alignment horizontal="left" wrapText="1"/>
      <protection hidden="1"/>
    </xf>
    <xf numFmtId="171" fontId="19" fillId="5" borderId="0" xfId="36" applyFont="1" applyAlignment="1" applyProtection="1">
      <alignment/>
      <protection hidden="1"/>
    </xf>
    <xf numFmtId="164" fontId="16" fillId="0" borderId="4" xfId="36" applyFont="1" applyBorder="1" applyAlignment="1" applyProtection="1">
      <alignment horizontal="center"/>
      <protection hidden="1"/>
    </xf>
    <xf numFmtId="164" fontId="23" fillId="0" borderId="29" xfId="36" applyFont="1" applyBorder="1" applyAlignment="1" applyProtection="1">
      <alignment horizontal="right"/>
      <protection hidden="1"/>
    </xf>
    <xf numFmtId="171" fontId="23" fillId="0" borderId="30" xfId="36" applyFont="1" applyBorder="1" applyAlignment="1" applyProtection="1">
      <alignment/>
      <protection hidden="1"/>
    </xf>
    <xf numFmtId="164" fontId="16" fillId="0" borderId="31" xfId="36" applyFont="1" applyBorder="1" applyAlignment="1" applyProtection="1">
      <alignment horizontal="right"/>
      <protection hidden="1"/>
    </xf>
    <xf numFmtId="171" fontId="16" fillId="0" borderId="14" xfId="36" applyFont="1" applyBorder="1" applyAlignment="1" applyProtection="1">
      <alignment/>
      <protection hidden="1"/>
    </xf>
    <xf numFmtId="164" fontId="23" fillId="0" borderId="32" xfId="36" applyFont="1" applyBorder="1" applyAlignment="1" applyProtection="1">
      <alignment horizontal="right"/>
      <protection hidden="1"/>
    </xf>
    <xf numFmtId="171" fontId="23" fillId="0" borderId="33" xfId="36" applyFont="1" applyBorder="1" applyAlignment="1" applyProtection="1">
      <alignment/>
      <protection hidden="1"/>
    </xf>
    <xf numFmtId="164" fontId="19" fillId="0" borderId="0" xfId="36" applyFont="1" applyBorder="1" applyAlignment="1" applyProtection="1">
      <alignment horizontal="left"/>
      <protection hidden="1"/>
    </xf>
    <xf numFmtId="166" fontId="16" fillId="0" borderId="0" xfId="36" applyFont="1" applyBorder="1" applyAlignment="1" applyProtection="1">
      <alignment horizontal="left"/>
      <protection hidden="1"/>
    </xf>
    <xf numFmtId="164" fontId="24" fillId="0" borderId="0" xfId="34" applyFont="1" applyBorder="1" applyAlignment="1" applyProtection="1">
      <alignment horizontal="left"/>
      <protection hidden="1"/>
    </xf>
    <xf numFmtId="173" fontId="16" fillId="0" borderId="0" xfId="36" applyFont="1" applyBorder="1" applyAlignment="1" applyProtection="1">
      <alignment horizontal="left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34"/>
    <cellStyle name="Normální 2" xfId="35"/>
    <cellStyle name="Normální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E3F3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ak&#225;zky\Projekty\Doma&#382;lice-Msgre%20Sta&#353;ka-Z&#352;\BEZBARI&#201;ROV&#193;%20&#352;KOLA%202017\Doma&#382;lice-Z&#352;%20MSGRE.%20B.%20Sta&#353;ka-PROV&#193;D&#282;C&#205;%20DOKUMENTACE%202018\V&#253;kaz%20v&#253;m&#283;r\Z&#352;%20Msgre.B.Sta&#353;ka,%20v&#253;tahy-%20v&#253;kaz%20v&#253;m&#283;r-stav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ak&#225;zky\Projekty\Doma&#382;lice-Msgre%20Sta&#353;ka-Z&#352;\BEZBARI&#201;ROV&#193;%20&#352;KOLA%202017\Doma&#382;lice-Z&#352;%20MSGRE.%20B.%20Sta&#353;ka-PROV&#193;D&#282;C&#205;%20DOKUMENTACE%202018\V&#253;kaz%20v&#253;m&#283;r\Z&#352;%20Msgre.B.Sta&#353;ka,%20v&#253;tahy-rozpo&#269;et-kp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ak&#225;zky\Projekty\Doma&#382;lice-Msgre%20Sta&#353;ka-Z&#352;\BEZBARI&#201;ROV&#193;%20&#352;KOLA%202017\ROZPO&#268;TY\Rozpo&#269;et%20Z&#352;%20Msgre.B.Sta&#353;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tavba - položky"/>
      <sheetName val="Elektroinstalace"/>
      <sheetName val="jazyky1"/>
      <sheetName val="jazyky2"/>
      <sheetName val="učebnaPC"/>
      <sheetName val="přír. vě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tavba - položky"/>
      <sheetName val="Elektroinstalace"/>
      <sheetName val="jazyky1"/>
      <sheetName val="jazyky2"/>
      <sheetName val="učebnaPC"/>
      <sheetName val="přír. vědy"/>
      <sheetName val="konektivi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tavba - položky"/>
      <sheetName val="Elektroinstalace - výtahy"/>
      <sheetName val="jazyky1"/>
      <sheetName val="jazyky2"/>
      <sheetName val="učebnaPC"/>
      <sheetName val="přír. vědy"/>
      <sheetName val="konektivi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53"/>
  <sheetViews>
    <sheetView showGridLines="0" tabSelected="1" zoomScalePageLayoutView="75" workbookViewId="0" topLeftCell="B1">
      <selection activeCell="I12" sqref="I12"/>
    </sheetView>
  </sheetViews>
  <sheetFormatPr defaultColWidth="9.00390625" defaultRowHeight="15"/>
  <cols>
    <col min="1" max="1" width="8.421875" style="1" hidden="1" customWidth="1"/>
    <col min="2" max="2" width="9.140625" style="1" customWidth="1"/>
    <col min="3" max="3" width="7.421875" style="1" customWidth="1"/>
    <col min="4" max="4" width="13.421875" style="1" customWidth="1"/>
    <col min="5" max="5" width="12.140625" style="1" customWidth="1"/>
    <col min="6" max="6" width="11.421875" style="1" customWidth="1"/>
    <col min="7" max="9" width="12.7109375" style="1" customWidth="1"/>
    <col min="10" max="10" width="6.7109375" style="1" customWidth="1"/>
    <col min="11" max="11" width="4.28125" style="1" customWidth="1"/>
    <col min="12" max="15" width="10.7109375" style="1" customWidth="1"/>
    <col min="16" max="256" width="9.00390625" style="1" customWidth="1"/>
    <col min="257" max="257" width="11.57421875" style="1" hidden="1" customWidth="1"/>
    <col min="258" max="258" width="9.140625" style="1" customWidth="1"/>
    <col min="259" max="259" width="7.421875" style="1" customWidth="1"/>
    <col min="260" max="260" width="13.421875" style="1" customWidth="1"/>
    <col min="261" max="261" width="12.140625" style="1" customWidth="1"/>
    <col min="262" max="262" width="11.421875" style="1" customWidth="1"/>
    <col min="263" max="265" width="12.7109375" style="1" customWidth="1"/>
    <col min="266" max="266" width="6.7109375" style="1" customWidth="1"/>
    <col min="267" max="267" width="4.28125" style="1" customWidth="1"/>
    <col min="268" max="271" width="10.7109375" style="1" customWidth="1"/>
    <col min="272" max="512" width="9.00390625" style="1" customWidth="1"/>
    <col min="513" max="513" width="11.57421875" style="1" hidden="1" customWidth="1"/>
    <col min="514" max="514" width="9.140625" style="1" customWidth="1"/>
    <col min="515" max="515" width="7.421875" style="1" customWidth="1"/>
    <col min="516" max="516" width="13.421875" style="1" customWidth="1"/>
    <col min="517" max="517" width="12.140625" style="1" customWidth="1"/>
    <col min="518" max="518" width="11.421875" style="1" customWidth="1"/>
    <col min="519" max="521" width="12.7109375" style="1" customWidth="1"/>
    <col min="522" max="522" width="6.7109375" style="1" customWidth="1"/>
    <col min="523" max="523" width="4.28125" style="1" customWidth="1"/>
    <col min="524" max="527" width="10.7109375" style="1" customWidth="1"/>
    <col min="528" max="768" width="9.00390625" style="1" customWidth="1"/>
    <col min="769" max="769" width="11.57421875" style="1" hidden="1" customWidth="1"/>
    <col min="770" max="770" width="9.140625" style="1" customWidth="1"/>
    <col min="771" max="771" width="7.421875" style="1" customWidth="1"/>
    <col min="772" max="772" width="13.421875" style="1" customWidth="1"/>
    <col min="773" max="773" width="12.140625" style="1" customWidth="1"/>
    <col min="774" max="774" width="11.421875" style="1" customWidth="1"/>
    <col min="775" max="777" width="12.7109375" style="1" customWidth="1"/>
    <col min="778" max="778" width="6.7109375" style="1" customWidth="1"/>
    <col min="779" max="779" width="4.28125" style="1" customWidth="1"/>
    <col min="780" max="783" width="10.7109375" style="1" customWidth="1"/>
    <col min="784" max="1025" width="9.00390625" style="1" customWidth="1"/>
  </cols>
  <sheetData>
    <row r="1" spans="1:10" ht="33.75" customHeight="1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</row>
    <row r="2" spans="1:15" ht="23.25" customHeight="1">
      <c r="A2" s="4"/>
      <c r="B2" s="5" t="s">
        <v>2</v>
      </c>
      <c r="C2" s="6"/>
      <c r="D2" s="7"/>
      <c r="E2" s="7" t="s">
        <v>3</v>
      </c>
      <c r="F2" s="8"/>
      <c r="G2" s="8"/>
      <c r="H2" s="8"/>
      <c r="I2" s="8"/>
      <c r="J2" s="9"/>
      <c r="O2" s="10"/>
    </row>
    <row r="3" spans="1:10" ht="23.25" customHeight="1">
      <c r="A3" s="4"/>
      <c r="B3" s="11" t="s">
        <v>4</v>
      </c>
      <c r="C3" s="6"/>
      <c r="D3" s="12"/>
      <c r="E3" s="12" t="s">
        <v>5</v>
      </c>
      <c r="F3" s="13"/>
      <c r="G3" s="13"/>
      <c r="H3" s="6"/>
      <c r="I3" s="14"/>
      <c r="J3" s="15"/>
    </row>
    <row r="4" spans="1:10" ht="23.25" customHeight="1">
      <c r="A4" s="4"/>
      <c r="B4" s="16" t="s">
        <v>6</v>
      </c>
      <c r="C4" s="17"/>
      <c r="D4" s="18"/>
      <c r="E4" s="18" t="s">
        <v>7</v>
      </c>
      <c r="F4" s="19"/>
      <c r="G4" s="19"/>
      <c r="H4" s="19"/>
      <c r="I4" s="19"/>
      <c r="J4" s="20"/>
    </row>
    <row r="5" spans="1:10" ht="24" customHeight="1">
      <c r="A5" s="4"/>
      <c r="B5" s="21" t="s">
        <v>8</v>
      </c>
      <c r="D5" s="22"/>
      <c r="E5" s="23"/>
      <c r="F5" s="23"/>
      <c r="G5" s="23"/>
      <c r="H5" s="24" t="s">
        <v>9</v>
      </c>
      <c r="I5" s="22"/>
      <c r="J5" s="25"/>
    </row>
    <row r="6" spans="1:10" ht="15.75" customHeight="1">
      <c r="A6" s="4"/>
      <c r="B6" s="26"/>
      <c r="C6" s="23"/>
      <c r="D6" s="22"/>
      <c r="E6" s="23"/>
      <c r="F6" s="23"/>
      <c r="G6" s="23"/>
      <c r="H6" s="24" t="s">
        <v>10</v>
      </c>
      <c r="I6" s="22"/>
      <c r="J6" s="25"/>
    </row>
    <row r="7" spans="1:10" ht="15.75" customHeight="1">
      <c r="A7" s="4"/>
      <c r="B7" s="27"/>
      <c r="C7" s="28"/>
      <c r="D7" s="29"/>
      <c r="E7" s="30"/>
      <c r="F7" s="30"/>
      <c r="G7" s="30"/>
      <c r="H7" s="31"/>
      <c r="I7" s="30"/>
      <c r="J7" s="32"/>
    </row>
    <row r="8" spans="1:10" ht="24" customHeight="1" hidden="1">
      <c r="A8" s="4"/>
      <c r="B8" s="21" t="s">
        <v>11</v>
      </c>
      <c r="D8" s="22"/>
      <c r="H8" s="24" t="s">
        <v>9</v>
      </c>
      <c r="I8" s="22"/>
      <c r="J8" s="25"/>
    </row>
    <row r="9" spans="1:10" ht="15.75" customHeight="1" hidden="1">
      <c r="A9" s="4"/>
      <c r="B9" s="4"/>
      <c r="D9" s="22"/>
      <c r="H9" s="24" t="s">
        <v>10</v>
      </c>
      <c r="I9" s="22"/>
      <c r="J9" s="25"/>
    </row>
    <row r="10" spans="1:10" ht="15.75" customHeight="1" hidden="1">
      <c r="A10" s="4"/>
      <c r="B10" s="33"/>
      <c r="C10" s="28"/>
      <c r="D10" s="29"/>
      <c r="E10" s="31"/>
      <c r="F10" s="31"/>
      <c r="G10" s="34"/>
      <c r="H10" s="34"/>
      <c r="I10" s="35"/>
      <c r="J10" s="32"/>
    </row>
    <row r="11" spans="1:10" ht="24" customHeight="1">
      <c r="A11" s="4"/>
      <c r="B11" s="21" t="s">
        <v>12</v>
      </c>
      <c r="D11" s="36"/>
      <c r="E11" s="36"/>
      <c r="F11" s="36"/>
      <c r="G11" s="36"/>
      <c r="H11" s="24" t="s">
        <v>9</v>
      </c>
      <c r="I11" s="37"/>
      <c r="J11" s="25"/>
    </row>
    <row r="12" spans="1:10" ht="15.75" customHeight="1">
      <c r="A12" s="4"/>
      <c r="B12" s="26"/>
      <c r="C12" s="23"/>
      <c r="D12" s="38"/>
      <c r="E12" s="38"/>
      <c r="F12" s="38"/>
      <c r="G12" s="38"/>
      <c r="H12" s="24" t="s">
        <v>10</v>
      </c>
      <c r="I12" s="39"/>
      <c r="J12" s="25"/>
    </row>
    <row r="13" spans="1:10" ht="15.75" customHeight="1">
      <c r="A13" s="4"/>
      <c r="B13" s="27"/>
      <c r="C13" s="40"/>
      <c r="D13" s="41"/>
      <c r="E13" s="41"/>
      <c r="F13" s="41"/>
      <c r="G13" s="41"/>
      <c r="H13" s="42"/>
      <c r="I13" s="30"/>
      <c r="J13" s="32"/>
    </row>
    <row r="14" spans="1:10" ht="24" customHeight="1" hidden="1">
      <c r="A14" s="4"/>
      <c r="B14" s="43" t="s">
        <v>13</v>
      </c>
      <c r="C14" s="44"/>
      <c r="D14" s="45"/>
      <c r="E14" s="46"/>
      <c r="F14" s="46"/>
      <c r="G14" s="46"/>
      <c r="H14" s="47"/>
      <c r="I14" s="46"/>
      <c r="J14" s="48"/>
    </row>
    <row r="15" spans="1:10" ht="32.25" customHeight="1">
      <c r="A15" s="4"/>
      <c r="B15" s="33" t="s">
        <v>14</v>
      </c>
      <c r="C15" s="49"/>
      <c r="D15" s="34"/>
      <c r="E15" s="50"/>
      <c r="F15" s="50"/>
      <c r="G15" s="51"/>
      <c r="H15" s="51"/>
      <c r="I15" s="52" t="s">
        <v>15</v>
      </c>
      <c r="J15" s="52"/>
    </row>
    <row r="16" spans="1:10" ht="23.25" customHeight="1">
      <c r="A16" s="53" t="s">
        <v>16</v>
      </c>
      <c r="B16" s="54" t="s">
        <v>16</v>
      </c>
      <c r="C16" s="55"/>
      <c r="D16" s="56"/>
      <c r="E16" s="57"/>
      <c r="F16" s="57"/>
      <c r="G16" s="57"/>
      <c r="H16" s="57"/>
      <c r="I16" s="58"/>
      <c r="J16" s="58"/>
    </row>
    <row r="17" spans="1:10" ht="23.25" customHeight="1">
      <c r="A17" s="53" t="s">
        <v>17</v>
      </c>
      <c r="B17" s="54" t="s">
        <v>17</v>
      </c>
      <c r="C17" s="55"/>
      <c r="D17" s="56"/>
      <c r="E17" s="57"/>
      <c r="F17" s="57"/>
      <c r="G17" s="57"/>
      <c r="H17" s="57"/>
      <c r="I17" s="58"/>
      <c r="J17" s="58"/>
    </row>
    <row r="18" spans="1:10" ht="23.25" customHeight="1">
      <c r="A18" s="53" t="s">
        <v>18</v>
      </c>
      <c r="B18" s="54" t="s">
        <v>18</v>
      </c>
      <c r="C18" s="55"/>
      <c r="D18" s="56"/>
      <c r="E18" s="57"/>
      <c r="F18" s="57"/>
      <c r="G18" s="57"/>
      <c r="H18" s="57"/>
      <c r="I18" s="58">
        <f>SUM(I49:I49)</f>
        <v>0</v>
      </c>
      <c r="J18" s="58"/>
    </row>
    <row r="19" spans="1:10" ht="23.25" customHeight="1">
      <c r="A19" s="53" t="s">
        <v>19</v>
      </c>
      <c r="B19" s="54" t="s">
        <v>20</v>
      </c>
      <c r="C19" s="55"/>
      <c r="D19" s="56"/>
      <c r="E19" s="57"/>
      <c r="F19" s="57"/>
      <c r="G19" s="57"/>
      <c r="H19" s="57"/>
      <c r="I19" s="58"/>
      <c r="J19" s="58"/>
    </row>
    <row r="20" spans="1:10" ht="23.25" customHeight="1">
      <c r="A20" s="53" t="s">
        <v>21</v>
      </c>
      <c r="B20" s="54" t="s">
        <v>22</v>
      </c>
      <c r="C20" s="55"/>
      <c r="D20" s="56"/>
      <c r="E20" s="57"/>
      <c r="F20" s="57"/>
      <c r="G20" s="57"/>
      <c r="H20" s="57"/>
      <c r="I20" s="58"/>
      <c r="J20" s="58"/>
    </row>
    <row r="21" spans="1:10" ht="23.25" customHeight="1">
      <c r="A21" s="4"/>
      <c r="B21" s="59" t="s">
        <v>15</v>
      </c>
      <c r="C21" s="60"/>
      <c r="D21" s="61"/>
      <c r="E21" s="62"/>
      <c r="F21" s="62"/>
      <c r="G21" s="62"/>
      <c r="H21" s="62"/>
      <c r="I21" s="63">
        <f>I18</f>
        <v>0</v>
      </c>
      <c r="J21" s="63"/>
    </row>
    <row r="22" spans="1:10" ht="33" customHeight="1">
      <c r="A22" s="4"/>
      <c r="B22" s="64" t="s">
        <v>23</v>
      </c>
      <c r="C22" s="55"/>
      <c r="D22" s="56"/>
      <c r="E22" s="65"/>
      <c r="F22" s="66"/>
      <c r="G22" s="67"/>
      <c r="H22" s="67"/>
      <c r="I22" s="67"/>
      <c r="J22" s="68"/>
    </row>
    <row r="23" spans="1:10" ht="23.25" customHeight="1">
      <c r="A23" s="4"/>
      <c r="B23" s="69" t="s">
        <v>24</v>
      </c>
      <c r="C23" s="55"/>
      <c r="D23" s="56"/>
      <c r="E23" s="70">
        <v>15</v>
      </c>
      <c r="F23" s="66" t="s">
        <v>25</v>
      </c>
      <c r="G23" s="71"/>
      <c r="H23" s="71"/>
      <c r="I23" s="71"/>
      <c r="J23" s="68" t="s">
        <v>26</v>
      </c>
    </row>
    <row r="24" spans="1:10" ht="23.25" customHeight="1" hidden="1">
      <c r="A24" s="4"/>
      <c r="B24" s="69" t="s">
        <v>27</v>
      </c>
      <c r="C24" s="55"/>
      <c r="D24" s="56"/>
      <c r="E24" s="70">
        <f>SazbaDPH1</f>
        <v>15</v>
      </c>
      <c r="F24" s="66" t="s">
        <v>25</v>
      </c>
      <c r="G24" s="72">
        <f>I23*E23/100</f>
        <v>0</v>
      </c>
      <c r="H24" s="72"/>
      <c r="I24" s="72"/>
      <c r="J24" s="68" t="s">
        <v>26</v>
      </c>
    </row>
    <row r="25" spans="1:10" ht="23.25" customHeight="1">
      <c r="A25" s="4"/>
      <c r="B25" s="69" t="s">
        <v>28</v>
      </c>
      <c r="C25" s="55"/>
      <c r="D25" s="56"/>
      <c r="E25" s="70">
        <v>21</v>
      </c>
      <c r="F25" s="66" t="s">
        <v>25</v>
      </c>
      <c r="G25" s="73">
        <f>I21</f>
        <v>0</v>
      </c>
      <c r="H25" s="73"/>
      <c r="I25" s="73"/>
      <c r="J25" s="68" t="s">
        <v>26</v>
      </c>
    </row>
    <row r="26" spans="1:10" ht="23.25" customHeight="1" hidden="1">
      <c r="A26" s="4"/>
      <c r="B26" s="74" t="s">
        <v>29</v>
      </c>
      <c r="C26" s="75"/>
      <c r="D26" s="34"/>
      <c r="E26" s="76">
        <f>SazbaDPH2</f>
        <v>21</v>
      </c>
      <c r="F26" s="77" t="s">
        <v>25</v>
      </c>
      <c r="G26" s="78">
        <f>I25*E25/100</f>
        <v>0</v>
      </c>
      <c r="H26" s="78"/>
      <c r="I26" s="78"/>
      <c r="J26" s="79" t="s">
        <v>26</v>
      </c>
    </row>
    <row r="27" spans="1:10" ht="23.25" customHeight="1" hidden="1">
      <c r="A27" s="4"/>
      <c r="B27" s="21" t="s">
        <v>30</v>
      </c>
      <c r="C27" s="80"/>
      <c r="D27" s="81"/>
      <c r="E27" s="80"/>
      <c r="F27" s="82"/>
      <c r="G27" s="83"/>
      <c r="H27" s="83"/>
      <c r="I27" s="83"/>
      <c r="J27" s="84" t="s">
        <v>26</v>
      </c>
    </row>
    <row r="28" spans="1:10" ht="27.75" customHeight="1">
      <c r="A28" s="4"/>
      <c r="B28" s="85" t="s">
        <v>31</v>
      </c>
      <c r="C28" s="86"/>
      <c r="D28" s="86"/>
      <c r="E28" s="87"/>
      <c r="F28" s="88"/>
      <c r="G28" s="89">
        <f>G25</f>
        <v>0</v>
      </c>
      <c r="H28" s="89"/>
      <c r="I28" s="89"/>
      <c r="J28" s="90" t="s">
        <v>26</v>
      </c>
    </row>
    <row r="29" spans="1:10" ht="27.75" customHeight="1" hidden="1">
      <c r="A29" s="4"/>
      <c r="B29" s="85" t="s">
        <v>32</v>
      </c>
      <c r="C29" s="91"/>
      <c r="D29" s="91"/>
      <c r="E29" s="91"/>
      <c r="F29" s="91"/>
      <c r="G29" s="92">
        <f>SUM(I23:I27)</f>
        <v>0</v>
      </c>
      <c r="H29" s="92"/>
      <c r="I29" s="92"/>
      <c r="J29" s="93" t="s">
        <v>26</v>
      </c>
    </row>
    <row r="30" spans="1:10" ht="12.75" customHeight="1">
      <c r="A30" s="4"/>
      <c r="B30" s="4"/>
      <c r="J30" s="94"/>
    </row>
    <row r="31" spans="1:10" ht="30" customHeight="1">
      <c r="A31" s="4"/>
      <c r="B31" s="4"/>
      <c r="J31" s="94"/>
    </row>
    <row r="32" spans="1:10" ht="18.75" customHeight="1">
      <c r="A32" s="4"/>
      <c r="B32" s="95"/>
      <c r="C32" s="96" t="s">
        <v>33</v>
      </c>
      <c r="D32" s="97"/>
      <c r="E32" s="97"/>
      <c r="F32" s="96" t="s">
        <v>34</v>
      </c>
      <c r="G32" s="97"/>
      <c r="H32" s="98"/>
      <c r="I32" s="97"/>
      <c r="J32" s="94"/>
    </row>
    <row r="33" spans="1:10" ht="47.25" customHeight="1">
      <c r="A33" s="4"/>
      <c r="B33" s="4"/>
      <c r="J33" s="94"/>
    </row>
    <row r="34" spans="1:10" s="100" customFormat="1" ht="18.75" customHeight="1">
      <c r="A34" s="99"/>
      <c r="B34" s="99"/>
      <c r="D34" s="101"/>
      <c r="E34" s="101"/>
      <c r="G34" s="101"/>
      <c r="H34" s="101"/>
      <c r="I34" s="101"/>
      <c r="J34" s="102"/>
    </row>
    <row r="35" spans="1:10" ht="12.75" customHeight="1">
      <c r="A35" s="4"/>
      <c r="B35" s="4"/>
      <c r="D35" s="103" t="s">
        <v>35</v>
      </c>
      <c r="E35" s="103"/>
      <c r="H35" s="104" t="s">
        <v>36</v>
      </c>
      <c r="J35" s="94"/>
    </row>
    <row r="36" spans="1:10" ht="13.5" customHeight="1">
      <c r="A36" s="105"/>
      <c r="B36" s="105"/>
      <c r="C36" s="106"/>
      <c r="D36" s="106"/>
      <c r="E36" s="106"/>
      <c r="F36" s="106"/>
      <c r="G36" s="106"/>
      <c r="H36" s="106"/>
      <c r="I36" s="106"/>
      <c r="J36" s="107"/>
    </row>
    <row r="37" spans="2:10" ht="27" customHeight="1" hidden="1">
      <c r="B37" s="108" t="s">
        <v>37</v>
      </c>
      <c r="C37" s="109"/>
      <c r="D37" s="109"/>
      <c r="E37" s="109"/>
      <c r="F37" s="110"/>
      <c r="G37" s="110"/>
      <c r="H37" s="110"/>
      <c r="I37" s="110"/>
      <c r="J37" s="109"/>
    </row>
    <row r="38" spans="1:10" ht="25.5" customHeight="1" hidden="1">
      <c r="A38" s="111" t="s">
        <v>38</v>
      </c>
      <c r="B38" s="112" t="s">
        <v>39</v>
      </c>
      <c r="C38" s="113" t="s">
        <v>40</v>
      </c>
      <c r="D38" s="114"/>
      <c r="E38" s="114"/>
      <c r="F38" s="115" t="str">
        <f>B23</f>
        <v>Základ pro sníženou DPH</v>
      </c>
      <c r="G38" s="115" t="str">
        <f>B25</f>
        <v>Základ pro základní DPH</v>
      </c>
      <c r="H38" s="116" t="s">
        <v>41</v>
      </c>
      <c r="I38" s="117" t="s">
        <v>42</v>
      </c>
      <c r="J38" s="118" t="s">
        <v>25</v>
      </c>
    </row>
    <row r="39" spans="2:10" ht="25.5" customHeight="1" hidden="1">
      <c r="B39" s="119" t="s">
        <v>43</v>
      </c>
      <c r="C39" s="120"/>
      <c r="D39" s="120"/>
      <c r="E39" s="120"/>
      <c r="F39" s="121">
        <v>0</v>
      </c>
      <c r="G39" s="122">
        <v>0</v>
      </c>
      <c r="H39" s="123"/>
      <c r="I39" s="124">
        <f>F39+G39+H39</f>
        <v>0</v>
      </c>
      <c r="J39" s="125" t="str">
        <f>IF(CenaCelkemVypocet=0,"",I39/CenaCelkemVypocet*100)</f>
        <v/>
      </c>
    </row>
    <row r="40" spans="1:10" ht="25.5" customHeight="1" hidden="1">
      <c r="A40" s="111">
        <v>2</v>
      </c>
      <c r="B40" s="111" t="s">
        <v>44</v>
      </c>
      <c r="C40" s="126" t="s">
        <v>5</v>
      </c>
      <c r="D40" s="126"/>
      <c r="E40" s="126"/>
      <c r="F40" s="127">
        <v>0</v>
      </c>
      <c r="G40" s="128">
        <v>0</v>
      </c>
      <c r="H40" s="128"/>
      <c r="I40" s="129">
        <f>F40+G40+H40</f>
        <v>0</v>
      </c>
      <c r="J40" s="130" t="str">
        <f>IF(CenaCelkemVypocet=0,"",I40/CenaCelkemVypocet*100)</f>
        <v/>
      </c>
    </row>
    <row r="41" spans="1:10" ht="25.5" customHeight="1" hidden="1">
      <c r="A41" s="111">
        <v>3</v>
      </c>
      <c r="B41" s="131" t="s">
        <v>44</v>
      </c>
      <c r="C41" s="132" t="s">
        <v>45</v>
      </c>
      <c r="D41" s="132"/>
      <c r="E41" s="132"/>
      <c r="F41" s="133">
        <v>0</v>
      </c>
      <c r="G41" s="134">
        <v>0</v>
      </c>
      <c r="H41" s="134"/>
      <c r="I41" s="135">
        <f>F41+G41+H41</f>
        <v>0</v>
      </c>
      <c r="J41" s="136" t="str">
        <f>IF(CenaCelkemVypocet=0,"",I41/CenaCelkemVypocet*100)</f>
        <v/>
      </c>
    </row>
    <row r="42" spans="1:10" ht="25.5" customHeight="1" hidden="1">
      <c r="A42" s="111"/>
      <c r="B42" s="137" t="s">
        <v>46</v>
      </c>
      <c r="C42" s="137"/>
      <c r="D42" s="137"/>
      <c r="E42" s="137"/>
      <c r="F42" s="138">
        <f>SUMIF(A39:A41,"=1",F39:F41)</f>
        <v>0</v>
      </c>
      <c r="G42" s="139">
        <f>SUMIF(A39:A41,"=1",G39:G41)</f>
        <v>0</v>
      </c>
      <c r="H42" s="139">
        <f>SUMIF(A39:A41,"=1",H39:H41)</f>
        <v>0</v>
      </c>
      <c r="I42" s="140">
        <f>SUMIF(A39:A41,"=1",I39:I41)</f>
        <v>0</v>
      </c>
      <c r="J42" s="141">
        <f>SUMIF(A39:A41,"=1",J39:J41)</f>
        <v>0</v>
      </c>
    </row>
    <row r="46" ht="15.75">
      <c r="B46" s="142" t="s">
        <v>47</v>
      </c>
    </row>
    <row r="48" spans="1:10" ht="25.5" customHeight="1">
      <c r="A48" s="143"/>
      <c r="B48" s="144" t="s">
        <v>39</v>
      </c>
      <c r="C48" s="144" t="s">
        <v>40</v>
      </c>
      <c r="D48" s="145"/>
      <c r="E48" s="145"/>
      <c r="F48" s="146" t="s">
        <v>48</v>
      </c>
      <c r="G48" s="146"/>
      <c r="H48" s="146"/>
      <c r="I48" s="146" t="s">
        <v>15</v>
      </c>
      <c r="J48" s="146" t="s">
        <v>25</v>
      </c>
    </row>
    <row r="49" spans="1:10" ht="25.5" customHeight="1">
      <c r="A49" s="147"/>
      <c r="B49" s="148" t="s">
        <v>49</v>
      </c>
      <c r="C49" s="149" t="s">
        <v>50</v>
      </c>
      <c r="D49" s="149"/>
      <c r="E49" s="149"/>
      <c r="F49" s="150"/>
      <c r="G49" s="151"/>
      <c r="H49" s="151"/>
      <c r="I49" s="151">
        <f>konektivita!H230</f>
        <v>0</v>
      </c>
      <c r="J49" s="152" t="str">
        <f>IF(I50=0,"",I49/I50*100)</f>
        <v/>
      </c>
    </row>
    <row r="50" spans="1:10" ht="25.5" customHeight="1">
      <c r="A50" s="153"/>
      <c r="B50" s="154" t="s">
        <v>42</v>
      </c>
      <c r="C50" s="154"/>
      <c r="D50" s="155"/>
      <c r="E50" s="155"/>
      <c r="F50" s="156"/>
      <c r="G50" s="157"/>
      <c r="H50" s="157"/>
      <c r="I50" s="157">
        <f>SUM(I49:I49)</f>
        <v>0</v>
      </c>
      <c r="J50" s="158">
        <f>SUM(J49:J49)</f>
        <v>0</v>
      </c>
    </row>
    <row r="51" spans="6:10" ht="12.75">
      <c r="F51" s="159"/>
      <c r="G51" s="159"/>
      <c r="H51" s="159"/>
      <c r="I51" s="159"/>
      <c r="J51" s="160"/>
    </row>
    <row r="52" spans="6:10" ht="12.75">
      <c r="F52" s="159"/>
      <c r="G52" s="159"/>
      <c r="H52" s="159"/>
      <c r="I52" s="159"/>
      <c r="J52" s="160"/>
    </row>
    <row r="53" spans="6:10" ht="12.75">
      <c r="F53" s="159"/>
      <c r="G53" s="159"/>
      <c r="H53" s="159"/>
      <c r="I53" s="159"/>
      <c r="J53" s="160"/>
    </row>
  </sheetData>
  <mergeCells count="38">
    <mergeCell ref="B1:J1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C40:E40"/>
    <mergeCell ref="C41:E41"/>
    <mergeCell ref="B42:E42"/>
    <mergeCell ref="C49:E49"/>
  </mergeCells>
  <printOptions/>
  <pageMargins left="0.39375" right="0.196527777777778" top="0.590277777777778" bottom="0.39375" header="0.511805555555555" footer="0.511805555555555"/>
  <pageSetup horizontalDpi="300" verticalDpi="300" orientation="portrait" paperSize="9" copies="1"/>
  <rowBreaks count="1" manualBreakCount="1">
    <brk id="3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46"/>
  <sheetViews>
    <sheetView workbookViewId="0" topLeftCell="A1">
      <selection activeCell="J20" sqref="J20"/>
    </sheetView>
  </sheetViews>
  <sheetFormatPr defaultColWidth="9.140625" defaultRowHeight="15"/>
  <cols>
    <col min="1" max="1" width="10.7109375" style="161" customWidth="1"/>
    <col min="2" max="3" width="6.8515625" style="161" customWidth="1"/>
    <col min="4" max="4" width="63.00390625" style="161" customWidth="1"/>
    <col min="5" max="5" width="8.421875" style="162" customWidth="1"/>
    <col min="6" max="6" width="4.421875" style="161" customWidth="1"/>
    <col min="7" max="8" width="16.00390625" style="163" customWidth="1"/>
    <col min="9" max="9" width="9.140625" style="161" customWidth="1"/>
    <col min="10" max="10" width="18.421875" style="161" customWidth="1"/>
    <col min="11" max="1025" width="9.140625" style="161" customWidth="1"/>
  </cols>
  <sheetData>
    <row r="1" spans="1:8" ht="77.25" customHeight="1">
      <c r="A1" s="164"/>
      <c r="B1" s="164"/>
      <c r="C1" s="164"/>
      <c r="D1" s="164"/>
      <c r="E1" s="164"/>
      <c r="F1" s="164"/>
      <c r="G1" s="164"/>
      <c r="H1" s="164"/>
    </row>
    <row r="2" spans="1:8" ht="24.75" customHeight="1">
      <c r="A2" s="165" t="s">
        <v>51</v>
      </c>
      <c r="B2" s="165"/>
      <c r="C2" s="165"/>
      <c r="D2" s="165"/>
      <c r="E2" s="165"/>
      <c r="F2" s="165"/>
      <c r="G2" s="165"/>
      <c r="H2" s="165"/>
    </row>
    <row r="3" spans="1:8" ht="14.1" customHeight="1">
      <c r="A3" s="164"/>
      <c r="B3" s="164"/>
      <c r="C3" s="164"/>
      <c r="D3" s="164"/>
      <c r="E3" s="164"/>
      <c r="F3" s="164"/>
      <c r="G3" s="164"/>
      <c r="H3" s="164"/>
    </row>
    <row r="4" spans="1:8" ht="15.75">
      <c r="A4" s="166" t="s">
        <v>52</v>
      </c>
      <c r="B4" s="166"/>
      <c r="C4" s="166"/>
      <c r="D4" s="166"/>
      <c r="E4" s="166"/>
      <c r="F4" s="166"/>
      <c r="G4" s="166"/>
      <c r="H4" s="166"/>
    </row>
    <row r="5" spans="1:8" ht="14.1" customHeight="1">
      <c r="A5" s="164"/>
      <c r="B5" s="164"/>
      <c r="C5" s="164"/>
      <c r="D5" s="164"/>
      <c r="E5" s="164"/>
      <c r="F5" s="164"/>
      <c r="G5" s="164"/>
      <c r="H5" s="164"/>
    </row>
    <row r="6" spans="1:8" ht="15.75">
      <c r="A6" s="161" t="s">
        <v>53</v>
      </c>
      <c r="B6" s="167" t="s">
        <v>54</v>
      </c>
      <c r="C6" s="167"/>
      <c r="D6" s="167"/>
      <c r="E6" s="167"/>
      <c r="F6" s="167"/>
      <c r="G6" s="167"/>
      <c r="H6" s="167"/>
    </row>
    <row r="7" spans="2:8" ht="12.75">
      <c r="B7" s="168" t="s">
        <v>55</v>
      </c>
      <c r="C7" s="168"/>
      <c r="D7" s="168"/>
      <c r="E7" s="168"/>
      <c r="F7" s="168"/>
      <c r="G7" s="168"/>
      <c r="H7" s="168"/>
    </row>
    <row r="8" spans="2:8" ht="12.75">
      <c r="B8" s="168" t="s">
        <v>56</v>
      </c>
      <c r="C8" s="168"/>
      <c r="D8" s="168"/>
      <c r="E8" s="168"/>
      <c r="F8" s="168"/>
      <c r="G8" s="168"/>
      <c r="H8" s="168"/>
    </row>
    <row r="9" spans="2:8" ht="12.75">
      <c r="B9" s="168"/>
      <c r="C9" s="168"/>
      <c r="D9" s="168"/>
      <c r="E9" s="168"/>
      <c r="F9" s="168"/>
      <c r="G9" s="168"/>
      <c r="H9" s="168"/>
    </row>
    <row r="10" spans="1:8" ht="14.1" customHeight="1">
      <c r="A10" s="164"/>
      <c r="B10" s="164"/>
      <c r="C10" s="164"/>
      <c r="D10" s="164"/>
      <c r="E10" s="164"/>
      <c r="F10" s="164"/>
      <c r="G10" s="164"/>
      <c r="H10" s="164"/>
    </row>
    <row r="11" spans="1:8" ht="12.75">
      <c r="A11" s="161" t="s">
        <v>57</v>
      </c>
      <c r="B11" s="169"/>
      <c r="C11" s="169"/>
      <c r="D11" s="169"/>
      <c r="E11" s="169"/>
      <c r="F11" s="169"/>
      <c r="G11" s="169"/>
      <c r="H11" s="169"/>
    </row>
    <row r="12" spans="2:8" ht="12.75">
      <c r="B12" s="168"/>
      <c r="C12" s="168"/>
      <c r="D12" s="168"/>
      <c r="E12" s="168"/>
      <c r="F12" s="168"/>
      <c r="G12" s="168"/>
      <c r="H12" s="168"/>
    </row>
    <row r="13" spans="2:8" ht="12.75">
      <c r="B13" s="168"/>
      <c r="C13" s="168"/>
      <c r="D13" s="168"/>
      <c r="E13" s="168"/>
      <c r="F13" s="168"/>
      <c r="G13" s="168"/>
      <c r="H13" s="168"/>
    </row>
    <row r="14" spans="2:8" ht="12.75">
      <c r="B14" s="168"/>
      <c r="C14" s="168"/>
      <c r="D14" s="168"/>
      <c r="E14" s="168"/>
      <c r="F14" s="168"/>
      <c r="G14" s="168"/>
      <c r="H14" s="168"/>
    </row>
    <row r="15" spans="1:8" ht="14.1" customHeight="1">
      <c r="A15" s="170"/>
      <c r="B15" s="170"/>
      <c r="C15" s="170"/>
      <c r="D15" s="170"/>
      <c r="E15" s="170"/>
      <c r="F15" s="170"/>
      <c r="G15" s="170"/>
      <c r="H15" s="170"/>
    </row>
    <row r="16" spans="1:8" ht="12.75">
      <c r="A16" s="171" t="s">
        <v>40</v>
      </c>
      <c r="B16" s="171"/>
      <c r="C16" s="171"/>
      <c r="D16" s="171"/>
      <c r="E16" s="172" t="s">
        <v>58</v>
      </c>
      <c r="F16" s="173" t="s">
        <v>59</v>
      </c>
      <c r="G16" s="174" t="s">
        <v>60</v>
      </c>
      <c r="H16" s="174" t="s">
        <v>61</v>
      </c>
    </row>
    <row r="17" spans="1:10" ht="12.75">
      <c r="A17" s="175"/>
      <c r="B17" s="175"/>
      <c r="C17" s="175"/>
      <c r="D17" s="175"/>
      <c r="E17" s="175"/>
      <c r="F17" s="175"/>
      <c r="G17" s="175"/>
      <c r="H17" s="175"/>
      <c r="J17" s="176"/>
    </row>
    <row r="18" spans="1:10" ht="12.75">
      <c r="A18" s="177" t="s">
        <v>62</v>
      </c>
      <c r="B18" s="177"/>
      <c r="C18" s="177"/>
      <c r="D18" s="177"/>
      <c r="E18" s="177"/>
      <c r="F18" s="177"/>
      <c r="G18" s="177"/>
      <c r="H18" s="177"/>
      <c r="J18" s="176"/>
    </row>
    <row r="19" spans="1:10" ht="55.5" customHeight="1">
      <c r="A19" s="178" t="s">
        <v>63</v>
      </c>
      <c r="B19" s="178"/>
      <c r="C19" s="178"/>
      <c r="D19" s="178"/>
      <c r="E19" s="179">
        <v>1</v>
      </c>
      <c r="F19" s="180" t="s">
        <v>64</v>
      </c>
      <c r="G19" s="181"/>
      <c r="H19" s="181">
        <f>IF(ISBLANK(E19),"",G19*E19)</f>
        <v>0</v>
      </c>
      <c r="J19" s="176"/>
    </row>
    <row r="20" spans="1:10" ht="12.75" customHeight="1">
      <c r="A20" s="182" t="s">
        <v>65</v>
      </c>
      <c r="B20" s="182"/>
      <c r="C20" s="182"/>
      <c r="D20" s="182"/>
      <c r="E20" s="182"/>
      <c r="F20" s="182"/>
      <c r="G20" s="182"/>
      <c r="H20" s="183">
        <f>SUM(H10:H19)</f>
        <v>0</v>
      </c>
      <c r="J20" s="184"/>
    </row>
    <row r="21" spans="1:8" ht="12.75" customHeight="1">
      <c r="A21" s="185"/>
      <c r="B21" s="185"/>
      <c r="C21" s="185"/>
      <c r="D21" s="185"/>
      <c r="E21" s="185"/>
      <c r="F21" s="185"/>
      <c r="G21" s="185"/>
      <c r="H21" s="185"/>
    </row>
    <row r="22" spans="1:8" ht="12.75" customHeight="1">
      <c r="A22" s="177" t="s">
        <v>66</v>
      </c>
      <c r="B22" s="177"/>
      <c r="C22" s="177"/>
      <c r="D22" s="177"/>
      <c r="E22" s="177"/>
      <c r="F22" s="177"/>
      <c r="G22" s="177"/>
      <c r="H22" s="177"/>
    </row>
    <row r="23" spans="1:8" ht="12.75" customHeight="1">
      <c r="A23" s="178" t="s">
        <v>67</v>
      </c>
      <c r="B23" s="178"/>
      <c r="C23" s="178"/>
      <c r="D23" s="178"/>
      <c r="E23" s="179">
        <v>4</v>
      </c>
      <c r="F23" s="180" t="s">
        <v>68</v>
      </c>
      <c r="G23" s="181"/>
      <c r="H23" s="181">
        <f>IF(ISBLANK(E23),"",G23*E23)</f>
        <v>0</v>
      </c>
    </row>
    <row r="24" spans="1:8" ht="12.75" customHeight="1">
      <c r="A24" s="178" t="s">
        <v>69</v>
      </c>
      <c r="B24" s="178"/>
      <c r="C24" s="178"/>
      <c r="D24" s="178"/>
      <c r="E24" s="179">
        <v>120</v>
      </c>
      <c r="F24" s="180" t="s">
        <v>68</v>
      </c>
      <c r="G24" s="181"/>
      <c r="H24" s="181">
        <f>IF(ISBLANK(E24),"",G24*E24)</f>
        <v>0</v>
      </c>
    </row>
    <row r="25" spans="1:8" ht="12.75" customHeight="1">
      <c r="A25" s="178" t="s">
        <v>70</v>
      </c>
      <c r="B25" s="178"/>
      <c r="C25" s="178"/>
      <c r="D25" s="178"/>
      <c r="E25" s="179">
        <v>1</v>
      </c>
      <c r="F25" s="180" t="s">
        <v>64</v>
      </c>
      <c r="G25" s="181"/>
      <c r="H25" s="181">
        <f>IF(ISBLANK(E25),"",G25*E25)</f>
        <v>0</v>
      </c>
    </row>
    <row r="26" spans="1:8" ht="12.75" customHeight="1">
      <c r="A26" s="178" t="s">
        <v>71</v>
      </c>
      <c r="B26" s="178"/>
      <c r="C26" s="178"/>
      <c r="D26" s="178"/>
      <c r="E26" s="179">
        <v>1</v>
      </c>
      <c r="F26" s="180" t="s">
        <v>68</v>
      </c>
      <c r="G26" s="181"/>
      <c r="H26" s="181">
        <f>IF(ISBLANK(E26),"",G26*E26)</f>
        <v>0</v>
      </c>
    </row>
    <row r="27" spans="1:8" ht="12.75" customHeight="1">
      <c r="A27" s="178" t="s">
        <v>72</v>
      </c>
      <c r="B27" s="178"/>
      <c r="C27" s="178"/>
      <c r="D27" s="178"/>
      <c r="E27" s="179">
        <v>3</v>
      </c>
      <c r="F27" s="180" t="s">
        <v>68</v>
      </c>
      <c r="G27" s="181"/>
      <c r="H27" s="181">
        <f>IF(ISBLANK(E27),"",G27*E27)</f>
        <v>0</v>
      </c>
    </row>
    <row r="28" spans="1:8" ht="12.75" customHeight="1">
      <c r="A28" s="178" t="s">
        <v>73</v>
      </c>
      <c r="B28" s="178"/>
      <c r="C28" s="178"/>
      <c r="D28" s="178"/>
      <c r="E28" s="179">
        <v>5</v>
      </c>
      <c r="F28" s="180" t="s">
        <v>68</v>
      </c>
      <c r="G28" s="181"/>
      <c r="H28" s="181">
        <f>IF(ISBLANK(E28),"",G28*E28)</f>
        <v>0</v>
      </c>
    </row>
    <row r="29" spans="1:8" ht="12.75" customHeight="1">
      <c r="A29" s="178" t="s">
        <v>74</v>
      </c>
      <c r="B29" s="178"/>
      <c r="C29" s="178"/>
      <c r="D29" s="178"/>
      <c r="E29" s="179">
        <v>1</v>
      </c>
      <c r="F29" s="180" t="s">
        <v>68</v>
      </c>
      <c r="G29" s="181"/>
      <c r="H29" s="181">
        <f>IF(ISBLANK(E29),"",G29*E29)</f>
        <v>0</v>
      </c>
    </row>
    <row r="30" spans="1:8" ht="12.75" customHeight="1">
      <c r="A30" s="178" t="s">
        <v>75</v>
      </c>
      <c r="B30" s="178"/>
      <c r="C30" s="178"/>
      <c r="D30" s="178"/>
      <c r="E30" s="179">
        <v>1</v>
      </c>
      <c r="F30" s="180" t="s">
        <v>68</v>
      </c>
      <c r="G30" s="181"/>
      <c r="H30" s="181">
        <f>IF(ISBLANK(E30),"",G30*E30)</f>
        <v>0</v>
      </c>
    </row>
    <row r="31" spans="1:8" ht="12.75" customHeight="1">
      <c r="A31" s="178" t="s">
        <v>76</v>
      </c>
      <c r="B31" s="178"/>
      <c r="C31" s="178"/>
      <c r="D31" s="178"/>
      <c r="E31" s="179">
        <v>1</v>
      </c>
      <c r="F31" s="180" t="s">
        <v>68</v>
      </c>
      <c r="G31" s="181"/>
      <c r="H31" s="181">
        <f>IF(ISBLANK(E31),"",G31*E31)</f>
        <v>0</v>
      </c>
    </row>
    <row r="32" spans="1:8" ht="12.75" customHeight="1">
      <c r="A32" s="178" t="s">
        <v>77</v>
      </c>
      <c r="B32" s="178"/>
      <c r="C32" s="178"/>
      <c r="D32" s="178"/>
      <c r="E32" s="179">
        <v>3</v>
      </c>
      <c r="F32" s="180" t="s">
        <v>68</v>
      </c>
      <c r="G32" s="181"/>
      <c r="H32" s="181">
        <f>IF(ISBLANK(E32),"",G32*E32)</f>
        <v>0</v>
      </c>
    </row>
    <row r="33" spans="1:8" ht="38.25" customHeight="1">
      <c r="A33" s="186" t="s">
        <v>78</v>
      </c>
      <c r="B33" s="186"/>
      <c r="C33" s="186"/>
      <c r="D33" s="186"/>
      <c r="E33" s="179">
        <v>24</v>
      </c>
      <c r="F33" s="180" t="s">
        <v>79</v>
      </c>
      <c r="G33" s="181"/>
      <c r="H33" s="181">
        <f>IF(ISBLANK(E33),"",G33*E33)</f>
        <v>0</v>
      </c>
    </row>
    <row r="34" spans="1:8" ht="51" customHeight="1">
      <c r="A34" s="186" t="s">
        <v>80</v>
      </c>
      <c r="B34" s="186"/>
      <c r="C34" s="186"/>
      <c r="D34" s="186"/>
      <c r="E34" s="179">
        <v>48</v>
      </c>
      <c r="F34" s="180" t="s">
        <v>79</v>
      </c>
      <c r="G34" s="181"/>
      <c r="H34" s="181">
        <f>IF(ISBLANK(E34),"",G34*E34)</f>
        <v>0</v>
      </c>
    </row>
    <row r="35" spans="1:8" ht="12.75" customHeight="1">
      <c r="A35" s="182" t="s">
        <v>65</v>
      </c>
      <c r="B35" s="182"/>
      <c r="C35" s="182"/>
      <c r="D35" s="182"/>
      <c r="E35" s="182"/>
      <c r="F35" s="182"/>
      <c r="G35" s="182"/>
      <c r="H35" s="183">
        <f>SUM(H23:H34)</f>
        <v>0</v>
      </c>
    </row>
    <row r="36" spans="1:8" ht="12.75" customHeight="1">
      <c r="A36" s="187"/>
      <c r="B36" s="187"/>
      <c r="C36" s="187"/>
      <c r="D36" s="187"/>
      <c r="E36" s="187"/>
      <c r="F36" s="187"/>
      <c r="G36" s="187"/>
      <c r="H36" s="187"/>
    </row>
    <row r="37" spans="1:8" ht="12.75" customHeight="1">
      <c r="A37" s="177" t="s">
        <v>81</v>
      </c>
      <c r="B37" s="177"/>
      <c r="C37" s="177"/>
      <c r="D37" s="177"/>
      <c r="E37" s="177"/>
      <c r="F37" s="177"/>
      <c r="G37" s="177"/>
      <c r="H37" s="177"/>
    </row>
    <row r="38" spans="1:8" ht="12.75" customHeight="1">
      <c r="A38" s="178" t="s">
        <v>82</v>
      </c>
      <c r="B38" s="178"/>
      <c r="C38" s="178"/>
      <c r="D38" s="178"/>
      <c r="E38" s="179">
        <v>20</v>
      </c>
      <c r="F38" s="180" t="s">
        <v>83</v>
      </c>
      <c r="G38" s="181"/>
      <c r="H38" s="181">
        <f>IF(ISBLANK(E38),"",G38*E38)</f>
        <v>0</v>
      </c>
    </row>
    <row r="39" spans="1:8" ht="12.75" customHeight="1">
      <c r="A39" s="178" t="s">
        <v>84</v>
      </c>
      <c r="B39" s="178"/>
      <c r="C39" s="178"/>
      <c r="D39" s="178"/>
      <c r="E39" s="179">
        <v>1</v>
      </c>
      <c r="F39" s="180" t="s">
        <v>64</v>
      </c>
      <c r="G39" s="181"/>
      <c r="H39" s="181">
        <f>IF(ISBLANK(E39),"",G39*E39)</f>
        <v>0</v>
      </c>
    </row>
    <row r="40" spans="1:8" ht="12.75" customHeight="1">
      <c r="A40" s="178" t="s">
        <v>85</v>
      </c>
      <c r="B40" s="178"/>
      <c r="C40" s="178"/>
      <c r="D40" s="178"/>
      <c r="E40" s="179">
        <v>190</v>
      </c>
      <c r="F40" s="180" t="s">
        <v>83</v>
      </c>
      <c r="G40" s="181"/>
      <c r="H40" s="181">
        <f>IF(ISBLANK(E40),"",G40*E40)</f>
        <v>0</v>
      </c>
    </row>
    <row r="41" spans="1:8" ht="12.75" customHeight="1">
      <c r="A41" s="178" t="s">
        <v>86</v>
      </c>
      <c r="B41" s="178"/>
      <c r="C41" s="178"/>
      <c r="D41" s="178"/>
      <c r="E41" s="179">
        <v>7</v>
      </c>
      <c r="F41" s="180" t="s">
        <v>68</v>
      </c>
      <c r="G41" s="181"/>
      <c r="H41" s="181">
        <f>IF(ISBLANK(E41),"",G41*E41)</f>
        <v>0</v>
      </c>
    </row>
    <row r="42" spans="1:8" ht="12.75" customHeight="1">
      <c r="A42" s="178" t="s">
        <v>70</v>
      </c>
      <c r="B42" s="178"/>
      <c r="C42" s="178"/>
      <c r="D42" s="178"/>
      <c r="E42" s="179">
        <v>3.5</v>
      </c>
      <c r="F42" s="180" t="s">
        <v>64</v>
      </c>
      <c r="G42" s="181"/>
      <c r="H42" s="181">
        <f>IF(ISBLANK(E42),"",G42*E42)</f>
        <v>0</v>
      </c>
    </row>
    <row r="43" spans="1:8" ht="25.5" customHeight="1">
      <c r="A43" s="186" t="s">
        <v>87</v>
      </c>
      <c r="B43" s="186"/>
      <c r="C43" s="186"/>
      <c r="D43" s="186"/>
      <c r="E43" s="179">
        <v>30</v>
      </c>
      <c r="F43" s="180" t="s">
        <v>79</v>
      </c>
      <c r="G43" s="181"/>
      <c r="H43" s="181">
        <f>IF(ISBLANK(E43),"",G43*E43)</f>
        <v>0</v>
      </c>
    </row>
    <row r="44" spans="1:8" ht="12.75" customHeight="1">
      <c r="A44" s="182" t="s">
        <v>65</v>
      </c>
      <c r="B44" s="182"/>
      <c r="C44" s="182"/>
      <c r="D44" s="182"/>
      <c r="E44" s="182"/>
      <c r="F44" s="182"/>
      <c r="G44" s="182"/>
      <c r="H44" s="183">
        <f>SUM(H38:H43)</f>
        <v>0</v>
      </c>
    </row>
    <row r="45" spans="1:8" ht="12.75" customHeight="1">
      <c r="A45" s="187"/>
      <c r="B45" s="187"/>
      <c r="C45" s="187"/>
      <c r="D45" s="187"/>
      <c r="E45" s="187"/>
      <c r="F45" s="187"/>
      <c r="G45" s="187"/>
      <c r="H45" s="187"/>
    </row>
    <row r="46" spans="1:8" ht="12.75" customHeight="1">
      <c r="A46" s="177" t="s">
        <v>88</v>
      </c>
      <c r="B46" s="177"/>
      <c r="C46" s="177"/>
      <c r="D46" s="177"/>
      <c r="E46" s="177"/>
      <c r="F46" s="177"/>
      <c r="G46" s="177"/>
      <c r="H46" s="177"/>
    </row>
    <row r="47" spans="1:8" ht="12.75" customHeight="1">
      <c r="A47" s="178" t="s">
        <v>89</v>
      </c>
      <c r="B47" s="178"/>
      <c r="C47" s="178"/>
      <c r="D47" s="178"/>
      <c r="E47" s="179">
        <v>1</v>
      </c>
      <c r="F47" s="180" t="s">
        <v>68</v>
      </c>
      <c r="G47" s="181"/>
      <c r="H47" s="181">
        <f>IF(ISBLANK(E47),"",G47*E47)</f>
        <v>0</v>
      </c>
    </row>
    <row r="48" spans="1:8" ht="12.75" customHeight="1">
      <c r="A48" s="178" t="s">
        <v>77</v>
      </c>
      <c r="B48" s="178"/>
      <c r="C48" s="178"/>
      <c r="D48" s="178"/>
      <c r="E48" s="179">
        <v>2</v>
      </c>
      <c r="F48" s="180" t="s">
        <v>68</v>
      </c>
      <c r="G48" s="181"/>
      <c r="H48" s="181">
        <f>IF(ISBLANK(E48),"",G48*E48)</f>
        <v>0</v>
      </c>
    </row>
    <row r="49" spans="1:8" ht="12.75" customHeight="1">
      <c r="A49" s="178" t="s">
        <v>69</v>
      </c>
      <c r="B49" s="178"/>
      <c r="C49" s="178"/>
      <c r="D49" s="178"/>
      <c r="E49" s="179">
        <v>24</v>
      </c>
      <c r="F49" s="180" t="s">
        <v>68</v>
      </c>
      <c r="G49" s="181"/>
      <c r="H49" s="181">
        <f>IF(ISBLANK(E49),"",G49*E49)</f>
        <v>0</v>
      </c>
    </row>
    <row r="50" spans="1:8" ht="12.75" customHeight="1">
      <c r="A50" s="178" t="s">
        <v>71</v>
      </c>
      <c r="B50" s="178"/>
      <c r="C50" s="178"/>
      <c r="D50" s="178"/>
      <c r="E50" s="179">
        <v>1</v>
      </c>
      <c r="F50" s="180" t="s">
        <v>68</v>
      </c>
      <c r="G50" s="181"/>
      <c r="H50" s="181">
        <f>IF(ISBLANK(E50),"",G50*E50)</f>
        <v>0</v>
      </c>
    </row>
    <row r="51" spans="1:8" ht="12.75" customHeight="1">
      <c r="A51" s="178" t="s">
        <v>73</v>
      </c>
      <c r="B51" s="178"/>
      <c r="C51" s="178"/>
      <c r="D51" s="178"/>
      <c r="E51" s="179">
        <v>1</v>
      </c>
      <c r="F51" s="180" t="s">
        <v>68</v>
      </c>
      <c r="G51" s="181"/>
      <c r="H51" s="181">
        <f>IF(ISBLANK(E51),"",G51*E51)</f>
        <v>0</v>
      </c>
    </row>
    <row r="52" spans="1:8" ht="12.75" customHeight="1">
      <c r="A52" s="178" t="s">
        <v>74</v>
      </c>
      <c r="B52" s="178"/>
      <c r="C52" s="178"/>
      <c r="D52" s="178"/>
      <c r="E52" s="179">
        <v>1</v>
      </c>
      <c r="F52" s="180" t="s">
        <v>68</v>
      </c>
      <c r="G52" s="181"/>
      <c r="H52" s="181">
        <f>IF(ISBLANK(E52),"",G52*E52)</f>
        <v>0</v>
      </c>
    </row>
    <row r="53" spans="1:8" ht="12.75" customHeight="1">
      <c r="A53" s="178" t="s">
        <v>75</v>
      </c>
      <c r="B53" s="178"/>
      <c r="C53" s="178"/>
      <c r="D53" s="178"/>
      <c r="E53" s="179">
        <v>1</v>
      </c>
      <c r="F53" s="180" t="s">
        <v>68</v>
      </c>
      <c r="G53" s="181"/>
      <c r="H53" s="181">
        <f>IF(ISBLANK(E53),"",G53*E53)</f>
        <v>0</v>
      </c>
    </row>
    <row r="54" spans="1:8" ht="38.25" customHeight="1">
      <c r="A54" s="186" t="s">
        <v>90</v>
      </c>
      <c r="B54" s="186"/>
      <c r="C54" s="186"/>
      <c r="D54" s="186"/>
      <c r="E54" s="179">
        <v>16</v>
      </c>
      <c r="F54" s="180" t="s">
        <v>79</v>
      </c>
      <c r="G54" s="181"/>
      <c r="H54" s="181">
        <f>IF(ISBLANK(E54),"",G54*E54)</f>
        <v>0</v>
      </c>
    </row>
    <row r="55" spans="1:8" ht="12.75" customHeight="1">
      <c r="A55" s="182" t="s">
        <v>65</v>
      </c>
      <c r="B55" s="182"/>
      <c r="C55" s="182"/>
      <c r="D55" s="182"/>
      <c r="E55" s="182"/>
      <c r="F55" s="182"/>
      <c r="G55" s="182"/>
      <c r="H55" s="183">
        <f>SUM(H47:H54)</f>
        <v>0</v>
      </c>
    </row>
    <row r="56" spans="1:8" ht="12.75" customHeight="1">
      <c r="A56" s="187"/>
      <c r="B56" s="187"/>
      <c r="C56" s="187"/>
      <c r="D56" s="187"/>
      <c r="E56" s="187"/>
      <c r="F56" s="187"/>
      <c r="G56" s="187"/>
      <c r="H56" s="187"/>
    </row>
    <row r="57" spans="1:8" ht="12.75" customHeight="1">
      <c r="A57" s="177" t="s">
        <v>91</v>
      </c>
      <c r="B57" s="177"/>
      <c r="C57" s="177"/>
      <c r="D57" s="177"/>
      <c r="E57" s="177"/>
      <c r="F57" s="177"/>
      <c r="G57" s="177"/>
      <c r="H57" s="177"/>
    </row>
    <row r="58" spans="1:8" ht="12.75" customHeight="1">
      <c r="A58" s="178" t="s">
        <v>82</v>
      </c>
      <c r="B58" s="178"/>
      <c r="C58" s="178"/>
      <c r="D58" s="178"/>
      <c r="E58" s="179">
        <v>30</v>
      </c>
      <c r="F58" s="180" t="s">
        <v>83</v>
      </c>
      <c r="G58" s="181"/>
      <c r="H58" s="181">
        <f>IF(ISBLANK(E58),"",G58*E58)</f>
        <v>0</v>
      </c>
    </row>
    <row r="59" spans="1:8" ht="12.75" customHeight="1">
      <c r="A59" s="178" t="s">
        <v>92</v>
      </c>
      <c r="B59" s="178"/>
      <c r="C59" s="178"/>
      <c r="D59" s="178"/>
      <c r="E59" s="179">
        <v>1</v>
      </c>
      <c r="F59" s="180" t="s">
        <v>64</v>
      </c>
      <c r="G59" s="181"/>
      <c r="H59" s="181">
        <f>IF(ISBLANK(E59),"",G59*E59)</f>
        <v>0</v>
      </c>
    </row>
    <row r="60" spans="1:8" ht="12.75" customHeight="1">
      <c r="A60" s="178" t="s">
        <v>85</v>
      </c>
      <c r="B60" s="178"/>
      <c r="C60" s="178"/>
      <c r="D60" s="178"/>
      <c r="E60" s="179">
        <v>60</v>
      </c>
      <c r="F60" s="180" t="s">
        <v>83</v>
      </c>
      <c r="G60" s="181"/>
      <c r="H60" s="181">
        <f>IF(ISBLANK(E60),"",G60*E60)</f>
        <v>0</v>
      </c>
    </row>
    <row r="61" spans="1:8" ht="12.75" customHeight="1">
      <c r="A61" s="178" t="s">
        <v>86</v>
      </c>
      <c r="B61" s="178"/>
      <c r="C61" s="178"/>
      <c r="D61" s="178"/>
      <c r="E61" s="179">
        <v>3</v>
      </c>
      <c r="F61" s="180" t="s">
        <v>68</v>
      </c>
      <c r="G61" s="181"/>
      <c r="H61" s="181">
        <f>IF(ISBLANK(E61),"",G61*E61)</f>
        <v>0</v>
      </c>
    </row>
    <row r="62" spans="1:8" ht="12.75" customHeight="1">
      <c r="A62" s="178" t="s">
        <v>70</v>
      </c>
      <c r="B62" s="178"/>
      <c r="C62" s="178"/>
      <c r="D62" s="178"/>
      <c r="E62" s="179">
        <v>1</v>
      </c>
      <c r="F62" s="180" t="s">
        <v>64</v>
      </c>
      <c r="G62" s="181"/>
      <c r="H62" s="181">
        <f>IF(ISBLANK(E62),"",G62*E62)</f>
        <v>0</v>
      </c>
    </row>
    <row r="63" spans="1:8" ht="25.5" customHeight="1">
      <c r="A63" s="186" t="s">
        <v>87</v>
      </c>
      <c r="B63" s="186"/>
      <c r="C63" s="186"/>
      <c r="D63" s="186"/>
      <c r="E63" s="179">
        <v>24</v>
      </c>
      <c r="F63" s="180" t="s">
        <v>79</v>
      </c>
      <c r="G63" s="181"/>
      <c r="H63" s="181">
        <f>IF(ISBLANK(E63),"",G63*E63)</f>
        <v>0</v>
      </c>
    </row>
    <row r="64" spans="1:8" ht="12.75" customHeight="1">
      <c r="A64" s="182" t="s">
        <v>65</v>
      </c>
      <c r="B64" s="182"/>
      <c r="C64" s="182"/>
      <c r="D64" s="182"/>
      <c r="E64" s="182"/>
      <c r="F64" s="182"/>
      <c r="G64" s="182"/>
      <c r="H64" s="183">
        <f>SUM(H58:H63)</f>
        <v>0</v>
      </c>
    </row>
    <row r="65" spans="1:8" ht="12.75" customHeight="1">
      <c r="A65" s="187"/>
      <c r="B65" s="187"/>
      <c r="C65" s="187"/>
      <c r="D65" s="187"/>
      <c r="E65" s="187"/>
      <c r="F65" s="187"/>
      <c r="G65" s="187"/>
      <c r="H65" s="187"/>
    </row>
    <row r="66" spans="1:8" ht="12.75" customHeight="1">
      <c r="A66" s="177" t="s">
        <v>93</v>
      </c>
      <c r="B66" s="177"/>
      <c r="C66" s="177"/>
      <c r="D66" s="177"/>
      <c r="E66" s="177"/>
      <c r="F66" s="177"/>
      <c r="G66" s="177"/>
      <c r="H66" s="177"/>
    </row>
    <row r="67" spans="1:8" ht="12.75" customHeight="1">
      <c r="A67" s="188" t="s">
        <v>94</v>
      </c>
      <c r="B67" s="188"/>
      <c r="C67" s="188"/>
      <c r="D67" s="188"/>
      <c r="E67" s="188"/>
      <c r="F67" s="188"/>
      <c r="G67" s="188"/>
      <c r="H67" s="188"/>
    </row>
    <row r="68" spans="1:8" ht="12.75" customHeight="1">
      <c r="A68" s="178" t="s">
        <v>95</v>
      </c>
      <c r="B68" s="178"/>
      <c r="C68" s="178"/>
      <c r="D68" s="178"/>
      <c r="E68" s="179">
        <v>96</v>
      </c>
      <c r="F68" s="180" t="s">
        <v>83</v>
      </c>
      <c r="G68" s="181"/>
      <c r="H68" s="181">
        <f>IF(ISBLANK(E68),"",G68*E68)</f>
        <v>0</v>
      </c>
    </row>
    <row r="69" spans="1:8" ht="12.75" customHeight="1">
      <c r="A69" s="178" t="s">
        <v>96</v>
      </c>
      <c r="B69" s="178"/>
      <c r="C69" s="178"/>
      <c r="D69" s="178"/>
      <c r="E69" s="179">
        <v>1</v>
      </c>
      <c r="F69" s="180" t="s">
        <v>64</v>
      </c>
      <c r="G69" s="181"/>
      <c r="H69" s="181">
        <f>IF(ISBLANK(E69),"",G69*E69)</f>
        <v>0</v>
      </c>
    </row>
    <row r="70" spans="1:8" ht="12.75" customHeight="1">
      <c r="A70" s="178" t="s">
        <v>82</v>
      </c>
      <c r="B70" s="178"/>
      <c r="C70" s="178"/>
      <c r="D70" s="178"/>
      <c r="E70" s="179">
        <v>120</v>
      </c>
      <c r="F70" s="180" t="s">
        <v>83</v>
      </c>
      <c r="G70" s="181"/>
      <c r="H70" s="181">
        <f>IF(ISBLANK(E70),"",G70*E70)</f>
        <v>0</v>
      </c>
    </row>
    <row r="71" spans="1:8" ht="12.75" customHeight="1">
      <c r="A71" s="178" t="s">
        <v>92</v>
      </c>
      <c r="B71" s="178"/>
      <c r="C71" s="178"/>
      <c r="D71" s="178"/>
      <c r="E71" s="179">
        <v>1</v>
      </c>
      <c r="F71" s="180" t="s">
        <v>64</v>
      </c>
      <c r="G71" s="181"/>
      <c r="H71" s="181">
        <f>IF(ISBLANK(E71),"",G71*E71)</f>
        <v>0</v>
      </c>
    </row>
    <row r="72" spans="1:8" ht="12.75" customHeight="1">
      <c r="A72" s="178" t="s">
        <v>97</v>
      </c>
      <c r="B72" s="178"/>
      <c r="C72" s="178"/>
      <c r="D72" s="178"/>
      <c r="E72" s="179">
        <v>9</v>
      </c>
      <c r="F72" s="180" t="s">
        <v>68</v>
      </c>
      <c r="G72" s="181"/>
      <c r="H72" s="181">
        <f>IF(ISBLANK(E72),"",G72*E72)</f>
        <v>0</v>
      </c>
    </row>
    <row r="73" spans="1:8" ht="12.75" customHeight="1">
      <c r="A73" s="178" t="s">
        <v>85</v>
      </c>
      <c r="B73" s="178"/>
      <c r="C73" s="178"/>
      <c r="D73" s="178"/>
      <c r="E73" s="179">
        <v>790</v>
      </c>
      <c r="F73" s="180" t="s">
        <v>83</v>
      </c>
      <c r="G73" s="181"/>
      <c r="H73" s="181">
        <f>IF(ISBLANK(E73),"",G73*E73)</f>
        <v>0</v>
      </c>
    </row>
    <row r="74" spans="1:8" ht="12.75" customHeight="1">
      <c r="A74" s="178" t="s">
        <v>89</v>
      </c>
      <c r="B74" s="178"/>
      <c r="C74" s="178"/>
      <c r="D74" s="178"/>
      <c r="E74" s="179">
        <v>1</v>
      </c>
      <c r="F74" s="180" t="s">
        <v>68</v>
      </c>
      <c r="G74" s="181"/>
      <c r="H74" s="181">
        <f>IF(ISBLANK(E74),"",G74*E74)</f>
        <v>0</v>
      </c>
    </row>
    <row r="75" spans="1:8" ht="12.75" customHeight="1">
      <c r="A75" s="178" t="s">
        <v>77</v>
      </c>
      <c r="B75" s="178"/>
      <c r="C75" s="178"/>
      <c r="D75" s="178"/>
      <c r="E75" s="179">
        <v>1</v>
      </c>
      <c r="F75" s="180" t="s">
        <v>68</v>
      </c>
      <c r="G75" s="181"/>
      <c r="H75" s="181">
        <f>IF(ISBLANK(E75),"",G75*E75)</f>
        <v>0</v>
      </c>
    </row>
    <row r="76" spans="1:8" ht="12.75" customHeight="1">
      <c r="A76" s="178" t="s">
        <v>69</v>
      </c>
      <c r="B76" s="178"/>
      <c r="C76" s="178"/>
      <c r="D76" s="178"/>
      <c r="E76" s="179">
        <v>24</v>
      </c>
      <c r="F76" s="180" t="s">
        <v>68</v>
      </c>
      <c r="G76" s="181"/>
      <c r="H76" s="181">
        <f>IF(ISBLANK(E76),"",G76*E76)</f>
        <v>0</v>
      </c>
    </row>
    <row r="77" spans="1:8" ht="12.75" customHeight="1">
      <c r="A77" s="178" t="s">
        <v>67</v>
      </c>
      <c r="B77" s="178"/>
      <c r="C77" s="178"/>
      <c r="D77" s="178"/>
      <c r="E77" s="179">
        <v>1</v>
      </c>
      <c r="F77" s="180" t="s">
        <v>68</v>
      </c>
      <c r="G77" s="181"/>
      <c r="H77" s="181">
        <f>IF(ISBLANK(E77),"",G77*E77)</f>
        <v>0</v>
      </c>
    </row>
    <row r="78" spans="1:8" ht="12.75" customHeight="1">
      <c r="A78" s="178" t="s">
        <v>71</v>
      </c>
      <c r="B78" s="178"/>
      <c r="C78" s="178"/>
      <c r="D78" s="178"/>
      <c r="E78" s="179">
        <v>1</v>
      </c>
      <c r="F78" s="180" t="s">
        <v>68</v>
      </c>
      <c r="G78" s="181"/>
      <c r="H78" s="181">
        <f>IF(ISBLANK(E78),"",G78*E78)</f>
        <v>0</v>
      </c>
    </row>
    <row r="79" spans="1:8" ht="12.75" customHeight="1">
      <c r="A79" s="178" t="s">
        <v>73</v>
      </c>
      <c r="B79" s="178"/>
      <c r="C79" s="178"/>
      <c r="D79" s="178"/>
      <c r="E79" s="179">
        <v>1</v>
      </c>
      <c r="F79" s="180" t="s">
        <v>68</v>
      </c>
      <c r="G79" s="181"/>
      <c r="H79" s="181">
        <f>IF(ISBLANK(E79),"",G79*E79)</f>
        <v>0</v>
      </c>
    </row>
    <row r="80" spans="1:8" ht="12.75" customHeight="1">
      <c r="A80" s="178" t="s">
        <v>70</v>
      </c>
      <c r="B80" s="178"/>
      <c r="C80" s="178"/>
      <c r="D80" s="178"/>
      <c r="E80" s="179">
        <v>1</v>
      </c>
      <c r="F80" s="180" t="s">
        <v>68</v>
      </c>
      <c r="G80" s="181"/>
      <c r="H80" s="181">
        <f>IF(ISBLANK(E80),"",G80*E80)</f>
        <v>0</v>
      </c>
    </row>
    <row r="81" spans="1:8" ht="38.25" customHeight="1">
      <c r="A81" s="186" t="s">
        <v>98</v>
      </c>
      <c r="B81" s="186"/>
      <c r="C81" s="186"/>
      <c r="D81" s="186"/>
      <c r="E81" s="179">
        <v>120</v>
      </c>
      <c r="F81" s="180" t="s">
        <v>79</v>
      </c>
      <c r="G81" s="181"/>
      <c r="H81" s="181">
        <f>IF(ISBLANK(E81),"",G81*E81)</f>
        <v>0</v>
      </c>
    </row>
    <row r="82" spans="1:8" ht="12.75" customHeight="1">
      <c r="A82" s="188" t="s">
        <v>99</v>
      </c>
      <c r="B82" s="188"/>
      <c r="C82" s="188"/>
      <c r="D82" s="188"/>
      <c r="E82" s="188"/>
      <c r="F82" s="188"/>
      <c r="G82" s="188"/>
      <c r="H82" s="188"/>
    </row>
    <row r="83" spans="1:8" ht="12.75" customHeight="1">
      <c r="A83" s="178" t="s">
        <v>95</v>
      </c>
      <c r="B83" s="178"/>
      <c r="C83" s="178"/>
      <c r="D83" s="178"/>
      <c r="E83" s="179">
        <v>96</v>
      </c>
      <c r="F83" s="180" t="s">
        <v>83</v>
      </c>
      <c r="G83" s="181"/>
      <c r="H83" s="181">
        <f>IF(ISBLANK(E83),"",G83*E83)</f>
        <v>0</v>
      </c>
    </row>
    <row r="84" spans="1:8" ht="12.75" customHeight="1">
      <c r="A84" s="178" t="s">
        <v>96</v>
      </c>
      <c r="B84" s="178"/>
      <c r="C84" s="178"/>
      <c r="D84" s="178"/>
      <c r="E84" s="179">
        <v>1</v>
      </c>
      <c r="F84" s="180" t="s">
        <v>64</v>
      </c>
      <c r="G84" s="181"/>
      <c r="H84" s="181">
        <f>IF(ISBLANK(E84),"",G84*E84)</f>
        <v>0</v>
      </c>
    </row>
    <row r="85" spans="1:8" ht="12.75" customHeight="1">
      <c r="A85" s="178" t="s">
        <v>82</v>
      </c>
      <c r="B85" s="178"/>
      <c r="C85" s="178"/>
      <c r="D85" s="178"/>
      <c r="E85" s="179">
        <v>120</v>
      </c>
      <c r="F85" s="180" t="s">
        <v>83</v>
      </c>
      <c r="G85" s="181"/>
      <c r="H85" s="181">
        <f>IF(ISBLANK(E85),"",G85*E85)</f>
        <v>0</v>
      </c>
    </row>
    <row r="86" spans="1:8" ht="12.75" customHeight="1">
      <c r="A86" s="178" t="s">
        <v>92</v>
      </c>
      <c r="B86" s="178"/>
      <c r="C86" s="178"/>
      <c r="D86" s="178"/>
      <c r="E86" s="179">
        <v>1</v>
      </c>
      <c r="F86" s="180" t="s">
        <v>64</v>
      </c>
      <c r="G86" s="181"/>
      <c r="H86" s="181">
        <f>IF(ISBLANK(E86),"",G86*E86)</f>
        <v>0</v>
      </c>
    </row>
    <row r="87" spans="1:8" ht="12.75" customHeight="1">
      <c r="A87" s="178" t="s">
        <v>100</v>
      </c>
      <c r="B87" s="178"/>
      <c r="C87" s="178"/>
      <c r="D87" s="178"/>
      <c r="E87" s="179">
        <v>9</v>
      </c>
      <c r="F87" s="180" t="s">
        <v>68</v>
      </c>
      <c r="G87" s="181"/>
      <c r="H87" s="181">
        <f>IF(ISBLANK(E87),"",G87*E87)</f>
        <v>0</v>
      </c>
    </row>
    <row r="88" spans="1:8" ht="12.75" customHeight="1">
      <c r="A88" s="178" t="s">
        <v>85</v>
      </c>
      <c r="B88" s="178"/>
      <c r="C88" s="178"/>
      <c r="D88" s="178"/>
      <c r="E88" s="179">
        <v>790</v>
      </c>
      <c r="F88" s="180" t="s">
        <v>83</v>
      </c>
      <c r="G88" s="181"/>
      <c r="H88" s="181">
        <f>IF(ISBLANK(E88),"",G88*E88)</f>
        <v>0</v>
      </c>
    </row>
    <row r="89" spans="1:8" ht="12.75" customHeight="1">
      <c r="A89" s="178" t="s">
        <v>89</v>
      </c>
      <c r="B89" s="178"/>
      <c r="C89" s="178"/>
      <c r="D89" s="178"/>
      <c r="E89" s="179">
        <v>1</v>
      </c>
      <c r="F89" s="180" t="s">
        <v>68</v>
      </c>
      <c r="G89" s="181"/>
      <c r="H89" s="181">
        <f>IF(ISBLANK(E89),"",G89*E89)</f>
        <v>0</v>
      </c>
    </row>
    <row r="90" spans="1:8" ht="12.75" customHeight="1">
      <c r="A90" s="178" t="s">
        <v>77</v>
      </c>
      <c r="B90" s="178"/>
      <c r="C90" s="178"/>
      <c r="D90" s="178"/>
      <c r="E90" s="179">
        <v>1</v>
      </c>
      <c r="F90" s="180" t="s">
        <v>68</v>
      </c>
      <c r="G90" s="181"/>
      <c r="H90" s="181">
        <f>IF(ISBLANK(E90),"",G90*E90)</f>
        <v>0</v>
      </c>
    </row>
    <row r="91" spans="1:8" ht="12.75" customHeight="1">
      <c r="A91" s="178" t="s">
        <v>69</v>
      </c>
      <c r="B91" s="178"/>
      <c r="C91" s="178"/>
      <c r="D91" s="178"/>
      <c r="E91" s="179">
        <v>24</v>
      </c>
      <c r="F91" s="180" t="s">
        <v>68</v>
      </c>
      <c r="G91" s="181"/>
      <c r="H91" s="181">
        <f>IF(ISBLANK(E91),"",G91*E91)</f>
        <v>0</v>
      </c>
    </row>
    <row r="92" spans="1:8" ht="12.75" customHeight="1">
      <c r="A92" s="178" t="s">
        <v>67</v>
      </c>
      <c r="B92" s="178"/>
      <c r="C92" s="178"/>
      <c r="D92" s="178"/>
      <c r="E92" s="179">
        <v>1</v>
      </c>
      <c r="F92" s="180" t="s">
        <v>68</v>
      </c>
      <c r="G92" s="181"/>
      <c r="H92" s="181">
        <f>IF(ISBLANK(E92),"",G92*E92)</f>
        <v>0</v>
      </c>
    </row>
    <row r="93" spans="1:8" ht="12.75" customHeight="1">
      <c r="A93" s="178" t="s">
        <v>71</v>
      </c>
      <c r="B93" s="178"/>
      <c r="C93" s="178"/>
      <c r="D93" s="178"/>
      <c r="E93" s="179">
        <v>1</v>
      </c>
      <c r="F93" s="180" t="s">
        <v>68</v>
      </c>
      <c r="G93" s="181"/>
      <c r="H93" s="181">
        <f>IF(ISBLANK(E93),"",G93*E93)</f>
        <v>0</v>
      </c>
    </row>
    <row r="94" spans="1:8" ht="12.75" customHeight="1">
      <c r="A94" s="178" t="s">
        <v>73</v>
      </c>
      <c r="B94" s="178"/>
      <c r="C94" s="178"/>
      <c r="D94" s="178"/>
      <c r="E94" s="179">
        <v>1</v>
      </c>
      <c r="F94" s="180" t="s">
        <v>68</v>
      </c>
      <c r="G94" s="181"/>
      <c r="H94" s="181">
        <f>IF(ISBLANK(E94),"",G94*E94)</f>
        <v>0</v>
      </c>
    </row>
    <row r="95" spans="1:8" ht="12.75" customHeight="1">
      <c r="A95" s="178" t="s">
        <v>70</v>
      </c>
      <c r="B95" s="178"/>
      <c r="C95" s="178"/>
      <c r="D95" s="178"/>
      <c r="E95" s="179">
        <v>1</v>
      </c>
      <c r="F95" s="180" t="s">
        <v>68</v>
      </c>
      <c r="G95" s="181"/>
      <c r="H95" s="181">
        <f>IF(ISBLANK(E95),"",G95*E95)</f>
        <v>0</v>
      </c>
    </row>
    <row r="96" spans="1:8" ht="38.25" customHeight="1">
      <c r="A96" s="186" t="s">
        <v>98</v>
      </c>
      <c r="B96" s="186"/>
      <c r="C96" s="186"/>
      <c r="D96" s="186"/>
      <c r="E96" s="179">
        <v>120</v>
      </c>
      <c r="F96" s="180" t="s">
        <v>79</v>
      </c>
      <c r="G96" s="181"/>
      <c r="H96" s="181">
        <f>IF(ISBLANK(E96),"",G96*E96)</f>
        <v>0</v>
      </c>
    </row>
    <row r="97" spans="1:8" ht="12.75" customHeight="1">
      <c r="A97" s="182" t="s">
        <v>65</v>
      </c>
      <c r="B97" s="182"/>
      <c r="C97" s="182"/>
      <c r="D97" s="182"/>
      <c r="E97" s="182"/>
      <c r="F97" s="182"/>
      <c r="G97" s="182"/>
      <c r="H97" s="183">
        <f>SUM(H68:H96)</f>
        <v>0</v>
      </c>
    </row>
    <row r="98" spans="1:8" ht="12.75">
      <c r="A98" s="189"/>
      <c r="B98" s="189"/>
      <c r="C98" s="189"/>
      <c r="D98" s="189"/>
      <c r="E98" s="189"/>
      <c r="F98" s="189"/>
      <c r="G98" s="189"/>
      <c r="H98" s="190"/>
    </row>
    <row r="99" spans="1:8" ht="12.75">
      <c r="A99" s="177" t="s">
        <v>101</v>
      </c>
      <c r="B99" s="177"/>
      <c r="C99" s="177"/>
      <c r="D99" s="177"/>
      <c r="E99" s="177"/>
      <c r="F99" s="177"/>
      <c r="G99" s="177"/>
      <c r="H99" s="177"/>
    </row>
    <row r="100" spans="1:8" ht="12.75">
      <c r="A100" s="188" t="s">
        <v>94</v>
      </c>
      <c r="B100" s="188"/>
      <c r="C100" s="188"/>
      <c r="D100" s="188"/>
      <c r="E100" s="188"/>
      <c r="F100" s="188"/>
      <c r="G100" s="188"/>
      <c r="H100" s="188"/>
    </row>
    <row r="101" spans="1:8" ht="12.75" customHeight="1">
      <c r="A101" s="178" t="s">
        <v>82</v>
      </c>
      <c r="B101" s="178"/>
      <c r="C101" s="178"/>
      <c r="D101" s="178"/>
      <c r="E101" s="179">
        <v>20</v>
      </c>
      <c r="F101" s="180" t="s">
        <v>83</v>
      </c>
      <c r="G101" s="181"/>
      <c r="H101" s="181">
        <f>IF(ISBLANK(E101),"",G101*E101)</f>
        <v>0</v>
      </c>
    </row>
    <row r="102" spans="1:8" ht="12.75" customHeight="1">
      <c r="A102" s="178" t="s">
        <v>84</v>
      </c>
      <c r="B102" s="178"/>
      <c r="C102" s="178"/>
      <c r="D102" s="178"/>
      <c r="E102" s="179">
        <v>1</v>
      </c>
      <c r="F102" s="180" t="s">
        <v>64</v>
      </c>
      <c r="G102" s="181"/>
      <c r="H102" s="181">
        <f>IF(ISBLANK(E102),"",G102*E102)</f>
        <v>0</v>
      </c>
    </row>
    <row r="103" spans="1:8" ht="12.75" customHeight="1">
      <c r="A103" s="178" t="s">
        <v>85</v>
      </c>
      <c r="B103" s="178"/>
      <c r="C103" s="178"/>
      <c r="D103" s="178"/>
      <c r="E103" s="179">
        <v>90</v>
      </c>
      <c r="F103" s="180" t="s">
        <v>83</v>
      </c>
      <c r="G103" s="181"/>
      <c r="H103" s="181">
        <f>IF(ISBLANK(E103),"",G103*E103)</f>
        <v>0</v>
      </c>
    </row>
    <row r="104" spans="1:8" ht="12.75" customHeight="1">
      <c r="A104" s="178" t="s">
        <v>86</v>
      </c>
      <c r="B104" s="178"/>
      <c r="C104" s="178"/>
      <c r="D104" s="178"/>
      <c r="E104" s="179">
        <v>2</v>
      </c>
      <c r="F104" s="180" t="s">
        <v>68</v>
      </c>
      <c r="G104" s="181"/>
      <c r="H104" s="181">
        <f>IF(ISBLANK(E104),"",G104*E104)</f>
        <v>0</v>
      </c>
    </row>
    <row r="105" spans="1:8" ht="12.75" customHeight="1">
      <c r="A105" s="178" t="s">
        <v>70</v>
      </c>
      <c r="B105" s="178"/>
      <c r="C105" s="178"/>
      <c r="D105" s="178"/>
      <c r="E105" s="179">
        <v>2</v>
      </c>
      <c r="F105" s="180" t="s">
        <v>64</v>
      </c>
      <c r="G105" s="181"/>
      <c r="H105" s="181">
        <f>IF(ISBLANK(E105),"",G105*E105)</f>
        <v>0</v>
      </c>
    </row>
    <row r="106" spans="1:8" ht="25.5" customHeight="1">
      <c r="A106" s="186" t="s">
        <v>87</v>
      </c>
      <c r="B106" s="186"/>
      <c r="C106" s="186"/>
      <c r="D106" s="186"/>
      <c r="E106" s="179">
        <v>32</v>
      </c>
      <c r="F106" s="180" t="s">
        <v>79</v>
      </c>
      <c r="G106" s="181"/>
      <c r="H106" s="181">
        <f>IF(ISBLANK(E106),"",G106*E106)</f>
        <v>0</v>
      </c>
    </row>
    <row r="107" spans="1:8" ht="12.75">
      <c r="A107" s="188" t="s">
        <v>99</v>
      </c>
      <c r="B107" s="188"/>
      <c r="C107" s="188"/>
      <c r="D107" s="188"/>
      <c r="E107" s="188"/>
      <c r="F107" s="188"/>
      <c r="G107" s="188"/>
      <c r="H107" s="188"/>
    </row>
    <row r="108" spans="1:8" ht="12.75" customHeight="1">
      <c r="A108" s="178" t="s">
        <v>82</v>
      </c>
      <c r="B108" s="178"/>
      <c r="C108" s="178"/>
      <c r="D108" s="178"/>
      <c r="E108" s="179">
        <v>20</v>
      </c>
      <c r="F108" s="180" t="s">
        <v>83</v>
      </c>
      <c r="G108" s="181"/>
      <c r="H108" s="181">
        <f>IF(ISBLANK(E108),"",G108*E108)</f>
        <v>0</v>
      </c>
    </row>
    <row r="109" spans="1:8" ht="12.75" customHeight="1">
      <c r="A109" s="178" t="s">
        <v>84</v>
      </c>
      <c r="B109" s="178"/>
      <c r="C109" s="178"/>
      <c r="D109" s="178"/>
      <c r="E109" s="179">
        <v>1</v>
      </c>
      <c r="F109" s="180" t="s">
        <v>64</v>
      </c>
      <c r="G109" s="181"/>
      <c r="H109" s="181">
        <f>IF(ISBLANK(E109),"",G109*E109)</f>
        <v>0</v>
      </c>
    </row>
    <row r="110" spans="1:8" ht="12.75" customHeight="1">
      <c r="A110" s="178" t="s">
        <v>85</v>
      </c>
      <c r="B110" s="178"/>
      <c r="C110" s="178"/>
      <c r="D110" s="178"/>
      <c r="E110" s="179">
        <v>90</v>
      </c>
      <c r="F110" s="180" t="s">
        <v>83</v>
      </c>
      <c r="G110" s="181"/>
      <c r="H110" s="181">
        <f>IF(ISBLANK(E110),"",G110*E110)</f>
        <v>0</v>
      </c>
    </row>
    <row r="111" spans="1:8" ht="12.75" customHeight="1">
      <c r="A111" s="178" t="s">
        <v>86</v>
      </c>
      <c r="B111" s="178"/>
      <c r="C111" s="178"/>
      <c r="D111" s="178"/>
      <c r="E111" s="179">
        <v>2</v>
      </c>
      <c r="F111" s="180" t="s">
        <v>68</v>
      </c>
      <c r="G111" s="181"/>
      <c r="H111" s="181">
        <f>IF(ISBLANK(E111),"",G111*E111)</f>
        <v>0</v>
      </c>
    </row>
    <row r="112" spans="1:8" ht="12.75" customHeight="1">
      <c r="A112" s="178" t="s">
        <v>70</v>
      </c>
      <c r="B112" s="178"/>
      <c r="C112" s="178"/>
      <c r="D112" s="178"/>
      <c r="E112" s="179">
        <v>2</v>
      </c>
      <c r="F112" s="180" t="s">
        <v>64</v>
      </c>
      <c r="G112" s="181"/>
      <c r="H112" s="181">
        <f>IF(ISBLANK(E112),"",G112*E112)</f>
        <v>0</v>
      </c>
    </row>
    <row r="113" spans="1:8" ht="25.5" customHeight="1">
      <c r="A113" s="186" t="s">
        <v>87</v>
      </c>
      <c r="B113" s="186"/>
      <c r="C113" s="186"/>
      <c r="D113" s="186"/>
      <c r="E113" s="179">
        <v>32</v>
      </c>
      <c r="F113" s="180" t="s">
        <v>79</v>
      </c>
      <c r="G113" s="181"/>
      <c r="H113" s="181">
        <f>IF(ISBLANK(E113),"",G113*E113)</f>
        <v>0</v>
      </c>
    </row>
    <row r="114" spans="1:8" ht="12.75" customHeight="1">
      <c r="A114" s="182" t="s">
        <v>65</v>
      </c>
      <c r="B114" s="182"/>
      <c r="C114" s="182"/>
      <c r="D114" s="182"/>
      <c r="E114" s="182"/>
      <c r="F114" s="182"/>
      <c r="G114" s="182"/>
      <c r="H114" s="183">
        <f>SUM(H101:H113)</f>
        <v>0</v>
      </c>
    </row>
    <row r="115" spans="1:8" ht="12.75">
      <c r="A115" s="189"/>
      <c r="B115" s="189"/>
      <c r="C115" s="189"/>
      <c r="D115" s="189"/>
      <c r="E115" s="189"/>
      <c r="F115" s="189"/>
      <c r="G115" s="189"/>
      <c r="H115" s="190"/>
    </row>
    <row r="116" spans="1:8" ht="12.75">
      <c r="A116" s="177" t="s">
        <v>102</v>
      </c>
      <c r="B116" s="177"/>
      <c r="C116" s="177"/>
      <c r="D116" s="177"/>
      <c r="E116" s="177"/>
      <c r="F116" s="177"/>
      <c r="G116" s="177"/>
      <c r="H116" s="177"/>
    </row>
    <row r="117" spans="1:8" ht="12.75" customHeight="1">
      <c r="A117" s="178" t="s">
        <v>95</v>
      </c>
      <c r="B117" s="178"/>
      <c r="C117" s="178"/>
      <c r="D117" s="178"/>
      <c r="E117" s="179">
        <v>96</v>
      </c>
      <c r="F117" s="180" t="s">
        <v>83</v>
      </c>
      <c r="G117" s="181"/>
      <c r="H117" s="181">
        <f>IF(ISBLANK(E117),"",G117*E117)</f>
        <v>0</v>
      </c>
    </row>
    <row r="118" spans="1:8" ht="12.75" customHeight="1">
      <c r="A118" s="178" t="s">
        <v>96</v>
      </c>
      <c r="B118" s="178"/>
      <c r="C118" s="178"/>
      <c r="D118" s="178"/>
      <c r="E118" s="179">
        <v>1</v>
      </c>
      <c r="F118" s="180" t="s">
        <v>64</v>
      </c>
      <c r="G118" s="181"/>
      <c r="H118" s="181">
        <f>IF(ISBLANK(E118),"",G118*E118)</f>
        <v>0</v>
      </c>
    </row>
    <row r="119" spans="1:8" ht="12.75" customHeight="1">
      <c r="A119" s="178" t="s">
        <v>82</v>
      </c>
      <c r="B119" s="178"/>
      <c r="C119" s="178"/>
      <c r="D119" s="178"/>
      <c r="E119" s="179">
        <v>120</v>
      </c>
      <c r="F119" s="180" t="s">
        <v>83</v>
      </c>
      <c r="G119" s="181"/>
      <c r="H119" s="181">
        <f>IF(ISBLANK(E119),"",G119*E119)</f>
        <v>0</v>
      </c>
    </row>
    <row r="120" spans="1:8" ht="12.75" customHeight="1">
      <c r="A120" s="178" t="s">
        <v>92</v>
      </c>
      <c r="B120" s="178"/>
      <c r="C120" s="178"/>
      <c r="D120" s="178"/>
      <c r="E120" s="179">
        <v>1</v>
      </c>
      <c r="F120" s="180" t="s">
        <v>64</v>
      </c>
      <c r="G120" s="181"/>
      <c r="H120" s="181">
        <f>IF(ISBLANK(E120),"",G120*E120)</f>
        <v>0</v>
      </c>
    </row>
    <row r="121" spans="1:8" ht="12.75" customHeight="1">
      <c r="A121" s="178" t="s">
        <v>97</v>
      </c>
      <c r="B121" s="178"/>
      <c r="C121" s="178"/>
      <c r="D121" s="178"/>
      <c r="E121" s="179">
        <v>9</v>
      </c>
      <c r="F121" s="180" t="s">
        <v>68</v>
      </c>
      <c r="G121" s="181"/>
      <c r="H121" s="181">
        <f>IF(ISBLANK(E121),"",G121*E121)</f>
        <v>0</v>
      </c>
    </row>
    <row r="122" spans="1:8" ht="12.75" customHeight="1">
      <c r="A122" s="178" t="s">
        <v>85</v>
      </c>
      <c r="B122" s="178"/>
      <c r="C122" s="178"/>
      <c r="D122" s="178"/>
      <c r="E122" s="179">
        <v>790</v>
      </c>
      <c r="F122" s="180" t="s">
        <v>83</v>
      </c>
      <c r="G122" s="181"/>
      <c r="H122" s="181">
        <f>IF(ISBLANK(E122),"",G122*E122)</f>
        <v>0</v>
      </c>
    </row>
    <row r="123" spans="1:8" ht="12.75" customHeight="1">
      <c r="A123" s="178" t="s">
        <v>89</v>
      </c>
      <c r="B123" s="178"/>
      <c r="C123" s="178"/>
      <c r="D123" s="178"/>
      <c r="E123" s="179">
        <v>1</v>
      </c>
      <c r="F123" s="180" t="s">
        <v>68</v>
      </c>
      <c r="G123" s="181"/>
      <c r="H123" s="181">
        <f>IF(ISBLANK(E123),"",G123*E123)</f>
        <v>0</v>
      </c>
    </row>
    <row r="124" spans="1:8" ht="12.75" customHeight="1">
      <c r="A124" s="178" t="s">
        <v>77</v>
      </c>
      <c r="B124" s="178"/>
      <c r="C124" s="178"/>
      <c r="D124" s="178"/>
      <c r="E124" s="179">
        <v>1</v>
      </c>
      <c r="F124" s="180" t="s">
        <v>68</v>
      </c>
      <c r="G124" s="181"/>
      <c r="H124" s="181">
        <f>IF(ISBLANK(E124),"",G124*E124)</f>
        <v>0</v>
      </c>
    </row>
    <row r="125" spans="1:8" ht="12.75" customHeight="1">
      <c r="A125" s="178" t="s">
        <v>69</v>
      </c>
      <c r="B125" s="178"/>
      <c r="C125" s="178"/>
      <c r="D125" s="178"/>
      <c r="E125" s="179">
        <v>24</v>
      </c>
      <c r="F125" s="180" t="s">
        <v>68</v>
      </c>
      <c r="G125" s="181"/>
      <c r="H125" s="181">
        <f>IF(ISBLANK(E125),"",G125*E125)</f>
        <v>0</v>
      </c>
    </row>
    <row r="126" spans="1:8" ht="12.75" customHeight="1">
      <c r="A126" s="178" t="s">
        <v>67</v>
      </c>
      <c r="B126" s="178"/>
      <c r="C126" s="178"/>
      <c r="D126" s="178"/>
      <c r="E126" s="179">
        <v>1</v>
      </c>
      <c r="F126" s="180" t="s">
        <v>68</v>
      </c>
      <c r="G126" s="181"/>
      <c r="H126" s="181">
        <f>IF(ISBLANK(E126),"",G126*E126)</f>
        <v>0</v>
      </c>
    </row>
    <row r="127" spans="1:8" ht="12.75" customHeight="1">
      <c r="A127" s="178" t="s">
        <v>71</v>
      </c>
      <c r="B127" s="178"/>
      <c r="C127" s="178"/>
      <c r="D127" s="178"/>
      <c r="E127" s="179">
        <v>1</v>
      </c>
      <c r="F127" s="180" t="s">
        <v>68</v>
      </c>
      <c r="G127" s="181"/>
      <c r="H127" s="181">
        <f>IF(ISBLANK(E127),"",G127*E127)</f>
        <v>0</v>
      </c>
    </row>
    <row r="128" spans="1:8" ht="12.75" customHeight="1">
      <c r="A128" s="178" t="s">
        <v>73</v>
      </c>
      <c r="B128" s="178"/>
      <c r="C128" s="178"/>
      <c r="D128" s="178"/>
      <c r="E128" s="179">
        <v>1</v>
      </c>
      <c r="F128" s="180" t="s">
        <v>68</v>
      </c>
      <c r="G128" s="181"/>
      <c r="H128" s="181">
        <f>IF(ISBLANK(E128),"",G128*E128)</f>
        <v>0</v>
      </c>
    </row>
    <row r="129" spans="1:8" ht="12.75" customHeight="1">
      <c r="A129" s="178" t="s">
        <v>70</v>
      </c>
      <c r="B129" s="178"/>
      <c r="C129" s="178"/>
      <c r="D129" s="178"/>
      <c r="E129" s="179">
        <v>1</v>
      </c>
      <c r="F129" s="180" t="s">
        <v>68</v>
      </c>
      <c r="G129" s="181"/>
      <c r="H129" s="181">
        <f>IF(ISBLANK(E129),"",G129*E129)</f>
        <v>0</v>
      </c>
    </row>
    <row r="130" spans="1:8" ht="38.25" customHeight="1">
      <c r="A130" s="186" t="s">
        <v>98</v>
      </c>
      <c r="B130" s="186"/>
      <c r="C130" s="186"/>
      <c r="D130" s="186"/>
      <c r="E130" s="179">
        <v>120</v>
      </c>
      <c r="F130" s="180" t="s">
        <v>79</v>
      </c>
      <c r="G130" s="181"/>
      <c r="H130" s="181">
        <f>IF(ISBLANK(E130),"",G130*E130)</f>
        <v>0</v>
      </c>
    </row>
    <row r="131" spans="1:8" ht="12.75" customHeight="1">
      <c r="A131" s="182" t="s">
        <v>65</v>
      </c>
      <c r="B131" s="182"/>
      <c r="C131" s="182"/>
      <c r="D131" s="182"/>
      <c r="E131" s="182"/>
      <c r="F131" s="182"/>
      <c r="G131" s="182"/>
      <c r="H131" s="183">
        <f>SUM(H117:H130)</f>
        <v>0</v>
      </c>
    </row>
    <row r="132" spans="1:8" ht="12.75">
      <c r="A132" s="189"/>
      <c r="B132" s="189"/>
      <c r="C132" s="189"/>
      <c r="D132" s="189"/>
      <c r="E132" s="189"/>
      <c r="F132" s="189"/>
      <c r="G132" s="189"/>
      <c r="H132" s="190"/>
    </row>
    <row r="133" spans="1:8" ht="12.75">
      <c r="A133" s="177" t="s">
        <v>103</v>
      </c>
      <c r="B133" s="177"/>
      <c r="C133" s="177"/>
      <c r="D133" s="177"/>
      <c r="E133" s="177"/>
      <c r="F133" s="177"/>
      <c r="G133" s="177"/>
      <c r="H133" s="177"/>
    </row>
    <row r="134" spans="1:8" ht="12.75" customHeight="1">
      <c r="A134" s="178" t="s">
        <v>82</v>
      </c>
      <c r="B134" s="178"/>
      <c r="C134" s="178"/>
      <c r="D134" s="178"/>
      <c r="E134" s="179">
        <v>20</v>
      </c>
      <c r="F134" s="180" t="s">
        <v>83</v>
      </c>
      <c r="G134" s="181"/>
      <c r="H134" s="181">
        <f>IF(ISBLANK(E134),"",G134*E134)</f>
        <v>0</v>
      </c>
    </row>
    <row r="135" spans="1:8" ht="12.75" customHeight="1">
      <c r="A135" s="178" t="s">
        <v>84</v>
      </c>
      <c r="B135" s="178"/>
      <c r="C135" s="178"/>
      <c r="D135" s="178"/>
      <c r="E135" s="179">
        <v>1</v>
      </c>
      <c r="F135" s="180" t="s">
        <v>64</v>
      </c>
      <c r="G135" s="181"/>
      <c r="H135" s="181">
        <f>IF(ISBLANK(E135),"",G135*E135)</f>
        <v>0</v>
      </c>
    </row>
    <row r="136" spans="1:8" ht="12.75" customHeight="1">
      <c r="A136" s="178" t="s">
        <v>85</v>
      </c>
      <c r="B136" s="178"/>
      <c r="C136" s="178"/>
      <c r="D136" s="178"/>
      <c r="E136" s="179">
        <v>90</v>
      </c>
      <c r="F136" s="180" t="s">
        <v>83</v>
      </c>
      <c r="G136" s="181"/>
      <c r="H136" s="181">
        <f>IF(ISBLANK(E136),"",G136*E136)</f>
        <v>0</v>
      </c>
    </row>
    <row r="137" spans="1:8" ht="12.75" customHeight="1">
      <c r="A137" s="178" t="s">
        <v>86</v>
      </c>
      <c r="B137" s="178"/>
      <c r="C137" s="178"/>
      <c r="D137" s="178"/>
      <c r="E137" s="179">
        <v>2</v>
      </c>
      <c r="F137" s="180" t="s">
        <v>68</v>
      </c>
      <c r="G137" s="181"/>
      <c r="H137" s="181">
        <f>IF(ISBLANK(E137),"",G137*E137)</f>
        <v>0</v>
      </c>
    </row>
    <row r="138" spans="1:8" ht="12.75" customHeight="1">
      <c r="A138" s="178" t="s">
        <v>70</v>
      </c>
      <c r="B138" s="178"/>
      <c r="C138" s="178"/>
      <c r="D138" s="178"/>
      <c r="E138" s="179">
        <v>2</v>
      </c>
      <c r="F138" s="180" t="s">
        <v>64</v>
      </c>
      <c r="G138" s="181"/>
      <c r="H138" s="181">
        <f>IF(ISBLANK(E138),"",G138*E138)</f>
        <v>0</v>
      </c>
    </row>
    <row r="139" spans="1:8" ht="25.5" customHeight="1">
      <c r="A139" s="186" t="s">
        <v>87</v>
      </c>
      <c r="B139" s="186"/>
      <c r="C139" s="186"/>
      <c r="D139" s="186"/>
      <c r="E139" s="179">
        <v>24</v>
      </c>
      <c r="F139" s="180" t="s">
        <v>79</v>
      </c>
      <c r="G139" s="181"/>
      <c r="H139" s="181">
        <f>IF(ISBLANK(E139),"",G139*E139)</f>
        <v>0</v>
      </c>
    </row>
    <row r="140" spans="1:8" ht="12.75" customHeight="1">
      <c r="A140" s="182" t="s">
        <v>65</v>
      </c>
      <c r="B140" s="182"/>
      <c r="C140" s="182"/>
      <c r="D140" s="182"/>
      <c r="E140" s="182"/>
      <c r="F140" s="182"/>
      <c r="G140" s="182"/>
      <c r="H140" s="183">
        <f>SUM(H134:H139)</f>
        <v>0</v>
      </c>
    </row>
    <row r="141" spans="1:8" ht="12.75">
      <c r="A141" s="189"/>
      <c r="B141" s="189"/>
      <c r="C141" s="189"/>
      <c r="D141" s="189"/>
      <c r="E141" s="189"/>
      <c r="F141" s="189"/>
      <c r="G141" s="189"/>
      <c r="H141" s="190"/>
    </row>
    <row r="142" spans="1:8" ht="12.75">
      <c r="A142" s="177" t="s">
        <v>104</v>
      </c>
      <c r="B142" s="177"/>
      <c r="C142" s="177"/>
      <c r="D142" s="177"/>
      <c r="E142" s="177"/>
      <c r="F142" s="177"/>
      <c r="G142" s="177"/>
      <c r="H142" s="177"/>
    </row>
    <row r="143" spans="1:8" ht="12.75">
      <c r="A143" s="188" t="s">
        <v>94</v>
      </c>
      <c r="B143" s="188"/>
      <c r="C143" s="188"/>
      <c r="D143" s="188"/>
      <c r="E143" s="188"/>
      <c r="F143" s="188"/>
      <c r="G143" s="188"/>
      <c r="H143" s="188"/>
    </row>
    <row r="144" spans="1:8" ht="12.75" customHeight="1">
      <c r="A144" s="178" t="s">
        <v>95</v>
      </c>
      <c r="B144" s="178"/>
      <c r="C144" s="178"/>
      <c r="D144" s="178"/>
      <c r="E144" s="179">
        <v>96</v>
      </c>
      <c r="F144" s="180" t="s">
        <v>83</v>
      </c>
      <c r="G144" s="181"/>
      <c r="H144" s="181">
        <f>IF(ISBLANK(E144),"",G144*E144)</f>
        <v>0</v>
      </c>
    </row>
    <row r="145" spans="1:8" ht="12.75" customHeight="1">
      <c r="A145" s="178" t="s">
        <v>96</v>
      </c>
      <c r="B145" s="178"/>
      <c r="C145" s="178"/>
      <c r="D145" s="178"/>
      <c r="E145" s="179">
        <v>1</v>
      </c>
      <c r="F145" s="180" t="s">
        <v>64</v>
      </c>
      <c r="G145" s="181"/>
      <c r="H145" s="181">
        <f>IF(ISBLANK(E145),"",G145*E145)</f>
        <v>0</v>
      </c>
    </row>
    <row r="146" spans="1:8" ht="12.75" customHeight="1">
      <c r="A146" s="178" t="s">
        <v>82</v>
      </c>
      <c r="B146" s="178"/>
      <c r="C146" s="178"/>
      <c r="D146" s="178"/>
      <c r="E146" s="179">
        <v>120</v>
      </c>
      <c r="F146" s="180" t="s">
        <v>83</v>
      </c>
      <c r="G146" s="181"/>
      <c r="H146" s="181">
        <f>IF(ISBLANK(E146),"",G146*E146)</f>
        <v>0</v>
      </c>
    </row>
    <row r="147" spans="1:8" ht="12.75" customHeight="1">
      <c r="A147" s="178" t="s">
        <v>92</v>
      </c>
      <c r="B147" s="178"/>
      <c r="C147" s="178"/>
      <c r="D147" s="178"/>
      <c r="E147" s="179">
        <v>1</v>
      </c>
      <c r="F147" s="180" t="s">
        <v>64</v>
      </c>
      <c r="G147" s="181"/>
      <c r="H147" s="181">
        <f>IF(ISBLANK(E147),"",G147*E147)</f>
        <v>0</v>
      </c>
    </row>
    <row r="148" spans="1:8" ht="12.75" customHeight="1">
      <c r="A148" s="178" t="s">
        <v>97</v>
      </c>
      <c r="B148" s="178"/>
      <c r="C148" s="178"/>
      <c r="D148" s="178"/>
      <c r="E148" s="179">
        <v>9</v>
      </c>
      <c r="F148" s="180" t="s">
        <v>68</v>
      </c>
      <c r="G148" s="181"/>
      <c r="H148" s="181">
        <f>IF(ISBLANK(E148),"",G148*E148)</f>
        <v>0</v>
      </c>
    </row>
    <row r="149" spans="1:8" ht="12.75" customHeight="1">
      <c r="A149" s="178" t="s">
        <v>85</v>
      </c>
      <c r="B149" s="178"/>
      <c r="C149" s="178"/>
      <c r="D149" s="178"/>
      <c r="E149" s="179">
        <v>790</v>
      </c>
      <c r="F149" s="180" t="s">
        <v>83</v>
      </c>
      <c r="G149" s="181"/>
      <c r="H149" s="181">
        <f>IF(ISBLANK(E149),"",G149*E149)</f>
        <v>0</v>
      </c>
    </row>
    <row r="150" spans="1:8" ht="12.75" customHeight="1">
      <c r="A150" s="178" t="s">
        <v>89</v>
      </c>
      <c r="B150" s="178"/>
      <c r="C150" s="178"/>
      <c r="D150" s="178"/>
      <c r="E150" s="179">
        <v>1</v>
      </c>
      <c r="F150" s="180" t="s">
        <v>68</v>
      </c>
      <c r="G150" s="181"/>
      <c r="H150" s="181">
        <f>IF(ISBLANK(E150),"",G150*E150)</f>
        <v>0</v>
      </c>
    </row>
    <row r="151" spans="1:8" ht="12.75" customHeight="1">
      <c r="A151" s="178" t="s">
        <v>77</v>
      </c>
      <c r="B151" s="178"/>
      <c r="C151" s="178"/>
      <c r="D151" s="178"/>
      <c r="E151" s="179">
        <v>1</v>
      </c>
      <c r="F151" s="180" t="s">
        <v>68</v>
      </c>
      <c r="G151" s="181"/>
      <c r="H151" s="181">
        <f>IF(ISBLANK(E151),"",G151*E151)</f>
        <v>0</v>
      </c>
    </row>
    <row r="152" spans="1:8" ht="12.75" customHeight="1">
      <c r="A152" s="178" t="s">
        <v>69</v>
      </c>
      <c r="B152" s="178"/>
      <c r="C152" s="178"/>
      <c r="D152" s="178"/>
      <c r="E152" s="179">
        <v>24</v>
      </c>
      <c r="F152" s="180" t="s">
        <v>68</v>
      </c>
      <c r="G152" s="181"/>
      <c r="H152" s="181">
        <f>IF(ISBLANK(E152),"",G152*E152)</f>
        <v>0</v>
      </c>
    </row>
    <row r="153" spans="1:8" ht="12.75" customHeight="1">
      <c r="A153" s="178" t="s">
        <v>67</v>
      </c>
      <c r="B153" s="178"/>
      <c r="C153" s="178"/>
      <c r="D153" s="178"/>
      <c r="E153" s="179">
        <v>1</v>
      </c>
      <c r="F153" s="180" t="s">
        <v>68</v>
      </c>
      <c r="G153" s="181"/>
      <c r="H153" s="181">
        <f>IF(ISBLANK(E153),"",G153*E153)</f>
        <v>0</v>
      </c>
    </row>
    <row r="154" spans="1:8" ht="12.75" customHeight="1">
      <c r="A154" s="178" t="s">
        <v>71</v>
      </c>
      <c r="B154" s="178"/>
      <c r="C154" s="178"/>
      <c r="D154" s="178"/>
      <c r="E154" s="179">
        <v>1</v>
      </c>
      <c r="F154" s="180" t="s">
        <v>68</v>
      </c>
      <c r="G154" s="181"/>
      <c r="H154" s="181">
        <f>IF(ISBLANK(E154),"",G154*E154)</f>
        <v>0</v>
      </c>
    </row>
    <row r="155" spans="1:8" ht="12.75" customHeight="1">
      <c r="A155" s="178" t="s">
        <v>73</v>
      </c>
      <c r="B155" s="178"/>
      <c r="C155" s="178"/>
      <c r="D155" s="178"/>
      <c r="E155" s="179">
        <v>1</v>
      </c>
      <c r="F155" s="180" t="s">
        <v>68</v>
      </c>
      <c r="G155" s="181"/>
      <c r="H155" s="181">
        <f>IF(ISBLANK(E155),"",G155*E155)</f>
        <v>0</v>
      </c>
    </row>
    <row r="156" spans="1:8" ht="12.75" customHeight="1">
      <c r="A156" s="178" t="s">
        <v>70</v>
      </c>
      <c r="B156" s="178"/>
      <c r="C156" s="178"/>
      <c r="D156" s="178"/>
      <c r="E156" s="179">
        <v>1</v>
      </c>
      <c r="F156" s="180" t="s">
        <v>68</v>
      </c>
      <c r="G156" s="181"/>
      <c r="H156" s="181">
        <f>IF(ISBLANK(E156),"",G156*E156)</f>
        <v>0</v>
      </c>
    </row>
    <row r="157" spans="1:8" ht="12.75" customHeight="1">
      <c r="A157" s="186" t="s">
        <v>98</v>
      </c>
      <c r="B157" s="186"/>
      <c r="C157" s="186"/>
      <c r="D157" s="186"/>
      <c r="E157" s="179">
        <v>120</v>
      </c>
      <c r="F157" s="180" t="s">
        <v>79</v>
      </c>
      <c r="G157" s="181"/>
      <c r="H157" s="181">
        <f>IF(ISBLANK(E157),"",G157*E157)</f>
        <v>0</v>
      </c>
    </row>
    <row r="158" spans="1:8" ht="12.75">
      <c r="A158" s="188" t="s">
        <v>105</v>
      </c>
      <c r="B158" s="188"/>
      <c r="C158" s="188"/>
      <c r="D158" s="188"/>
      <c r="E158" s="188"/>
      <c r="F158" s="188"/>
      <c r="G158" s="188"/>
      <c r="H158" s="188"/>
    </row>
    <row r="159" spans="1:8" ht="12.75" customHeight="1">
      <c r="A159" s="178" t="s">
        <v>95</v>
      </c>
      <c r="B159" s="178"/>
      <c r="C159" s="178"/>
      <c r="D159" s="178"/>
      <c r="E159" s="179">
        <v>96</v>
      </c>
      <c r="F159" s="180" t="s">
        <v>83</v>
      </c>
      <c r="G159" s="181"/>
      <c r="H159" s="181">
        <f>IF(ISBLANK(E159),"",G159*E159)</f>
        <v>0</v>
      </c>
    </row>
    <row r="160" spans="1:8" ht="12.75" customHeight="1">
      <c r="A160" s="178" t="s">
        <v>96</v>
      </c>
      <c r="B160" s="178"/>
      <c r="C160" s="178"/>
      <c r="D160" s="178"/>
      <c r="E160" s="179">
        <v>1</v>
      </c>
      <c r="F160" s="180" t="s">
        <v>64</v>
      </c>
      <c r="G160" s="181"/>
      <c r="H160" s="181">
        <f>IF(ISBLANK(E160),"",G160*E160)</f>
        <v>0</v>
      </c>
    </row>
    <row r="161" spans="1:8" ht="12.75" customHeight="1">
      <c r="A161" s="178" t="s">
        <v>82</v>
      </c>
      <c r="B161" s="178"/>
      <c r="C161" s="178"/>
      <c r="D161" s="178"/>
      <c r="E161" s="179">
        <v>120</v>
      </c>
      <c r="F161" s="180" t="s">
        <v>83</v>
      </c>
      <c r="G161" s="181"/>
      <c r="H161" s="181">
        <f>IF(ISBLANK(E161),"",G161*E161)</f>
        <v>0</v>
      </c>
    </row>
    <row r="162" spans="1:8" ht="12.75" customHeight="1">
      <c r="A162" s="178" t="s">
        <v>92</v>
      </c>
      <c r="B162" s="178"/>
      <c r="C162" s="178"/>
      <c r="D162" s="178"/>
      <c r="E162" s="179">
        <v>1</v>
      </c>
      <c r="F162" s="180" t="s">
        <v>64</v>
      </c>
      <c r="G162" s="181"/>
      <c r="H162" s="181">
        <f>IF(ISBLANK(E162),"",G162*E162)</f>
        <v>0</v>
      </c>
    </row>
    <row r="163" spans="1:8" ht="12.75" customHeight="1">
      <c r="A163" s="178" t="s">
        <v>97</v>
      </c>
      <c r="B163" s="178"/>
      <c r="C163" s="178"/>
      <c r="D163" s="178"/>
      <c r="E163" s="179">
        <v>9</v>
      </c>
      <c r="F163" s="180" t="s">
        <v>68</v>
      </c>
      <c r="G163" s="181"/>
      <c r="H163" s="181">
        <f>IF(ISBLANK(E163),"",G163*E163)</f>
        <v>0</v>
      </c>
    </row>
    <row r="164" spans="1:8" ht="12.75" customHeight="1">
      <c r="A164" s="178" t="s">
        <v>85</v>
      </c>
      <c r="B164" s="178"/>
      <c r="C164" s="178"/>
      <c r="D164" s="178"/>
      <c r="E164" s="179">
        <v>790</v>
      </c>
      <c r="F164" s="180" t="s">
        <v>83</v>
      </c>
      <c r="G164" s="181"/>
      <c r="H164" s="181">
        <f>IF(ISBLANK(E164),"",G164*E164)</f>
        <v>0</v>
      </c>
    </row>
    <row r="165" spans="1:8" ht="12.75" customHeight="1">
      <c r="A165" s="178" t="s">
        <v>89</v>
      </c>
      <c r="B165" s="178"/>
      <c r="C165" s="178"/>
      <c r="D165" s="178"/>
      <c r="E165" s="179">
        <v>1</v>
      </c>
      <c r="F165" s="180" t="s">
        <v>68</v>
      </c>
      <c r="G165" s="181"/>
      <c r="H165" s="181">
        <f>IF(ISBLANK(E165),"",G165*E165)</f>
        <v>0</v>
      </c>
    </row>
    <row r="166" spans="1:8" ht="12.75" customHeight="1">
      <c r="A166" s="178" t="s">
        <v>77</v>
      </c>
      <c r="B166" s="178"/>
      <c r="C166" s="178"/>
      <c r="D166" s="178"/>
      <c r="E166" s="179">
        <v>1</v>
      </c>
      <c r="F166" s="180" t="s">
        <v>68</v>
      </c>
      <c r="G166" s="181"/>
      <c r="H166" s="181">
        <f>IF(ISBLANK(E166),"",G166*E166)</f>
        <v>0</v>
      </c>
    </row>
    <row r="167" spans="1:8" ht="12.75" customHeight="1">
      <c r="A167" s="178" t="s">
        <v>69</v>
      </c>
      <c r="B167" s="178"/>
      <c r="C167" s="178"/>
      <c r="D167" s="178"/>
      <c r="E167" s="179">
        <v>24</v>
      </c>
      <c r="F167" s="180" t="s">
        <v>68</v>
      </c>
      <c r="G167" s="181"/>
      <c r="H167" s="181">
        <f>IF(ISBLANK(E167),"",G167*E167)</f>
        <v>0</v>
      </c>
    </row>
    <row r="168" spans="1:8" ht="12.75" customHeight="1">
      <c r="A168" s="178" t="s">
        <v>67</v>
      </c>
      <c r="B168" s="178"/>
      <c r="C168" s="178"/>
      <c r="D168" s="178"/>
      <c r="E168" s="179">
        <v>1</v>
      </c>
      <c r="F168" s="180" t="s">
        <v>68</v>
      </c>
      <c r="G168" s="181"/>
      <c r="H168" s="181">
        <f>IF(ISBLANK(E168),"",G168*E168)</f>
        <v>0</v>
      </c>
    </row>
    <row r="169" spans="1:8" ht="12.75" customHeight="1">
      <c r="A169" s="178" t="s">
        <v>71</v>
      </c>
      <c r="B169" s="178"/>
      <c r="C169" s="178"/>
      <c r="D169" s="178"/>
      <c r="E169" s="179">
        <v>1</v>
      </c>
      <c r="F169" s="180" t="s">
        <v>68</v>
      </c>
      <c r="G169" s="181"/>
      <c r="H169" s="181">
        <f>IF(ISBLANK(E169),"",G169*E169)</f>
        <v>0</v>
      </c>
    </row>
    <row r="170" spans="1:8" ht="12.75" customHeight="1">
      <c r="A170" s="178" t="s">
        <v>73</v>
      </c>
      <c r="B170" s="178"/>
      <c r="C170" s="178"/>
      <c r="D170" s="178"/>
      <c r="E170" s="179">
        <v>1</v>
      </c>
      <c r="F170" s="180" t="s">
        <v>68</v>
      </c>
      <c r="G170" s="181"/>
      <c r="H170" s="181">
        <f>IF(ISBLANK(E170),"",G170*E170)</f>
        <v>0</v>
      </c>
    </row>
    <row r="171" spans="1:8" ht="12.75" customHeight="1">
      <c r="A171" s="178" t="s">
        <v>70</v>
      </c>
      <c r="B171" s="178"/>
      <c r="C171" s="178"/>
      <c r="D171" s="178"/>
      <c r="E171" s="179">
        <v>1</v>
      </c>
      <c r="F171" s="180" t="s">
        <v>68</v>
      </c>
      <c r="G171" s="181"/>
      <c r="H171" s="181">
        <f>IF(ISBLANK(E171),"",G171*E171)</f>
        <v>0</v>
      </c>
    </row>
    <row r="172" spans="1:8" ht="12.75" customHeight="1">
      <c r="A172" s="186" t="s">
        <v>98</v>
      </c>
      <c r="B172" s="186"/>
      <c r="C172" s="186"/>
      <c r="D172" s="186"/>
      <c r="E172" s="179">
        <v>120</v>
      </c>
      <c r="F172" s="180" t="s">
        <v>79</v>
      </c>
      <c r="G172" s="181"/>
      <c r="H172" s="181">
        <f>IF(ISBLANK(E172),"",G172*E172)</f>
        <v>0</v>
      </c>
    </row>
    <row r="173" spans="1:8" ht="12.75" customHeight="1">
      <c r="A173" s="182" t="s">
        <v>65</v>
      </c>
      <c r="B173" s="182"/>
      <c r="C173" s="182"/>
      <c r="D173" s="182"/>
      <c r="E173" s="182"/>
      <c r="F173" s="182"/>
      <c r="G173" s="182"/>
      <c r="H173" s="183">
        <f>SUM(H144:H172)</f>
        <v>0</v>
      </c>
    </row>
    <row r="174" spans="1:8" ht="12.75">
      <c r="A174" s="189"/>
      <c r="B174" s="189"/>
      <c r="C174" s="189"/>
      <c r="D174" s="189"/>
      <c r="E174" s="189"/>
      <c r="F174" s="189"/>
      <c r="G174" s="189"/>
      <c r="H174" s="190"/>
    </row>
    <row r="175" spans="1:8" ht="12.75">
      <c r="A175" s="177" t="s">
        <v>106</v>
      </c>
      <c r="B175" s="177"/>
      <c r="C175" s="177"/>
      <c r="D175" s="177"/>
      <c r="E175" s="177"/>
      <c r="F175" s="177"/>
      <c r="G175" s="177"/>
      <c r="H175" s="177"/>
    </row>
    <row r="176" spans="1:8" ht="12.75">
      <c r="A176" s="188" t="s">
        <v>94</v>
      </c>
      <c r="B176" s="188"/>
      <c r="C176" s="188"/>
      <c r="D176" s="188"/>
      <c r="E176" s="188"/>
      <c r="F176" s="188"/>
      <c r="G176" s="188"/>
      <c r="H176" s="188"/>
    </row>
    <row r="177" spans="1:8" ht="12.75" customHeight="1">
      <c r="A177" s="178" t="s">
        <v>82</v>
      </c>
      <c r="B177" s="178"/>
      <c r="C177" s="178"/>
      <c r="D177" s="178"/>
      <c r="E177" s="179">
        <v>20</v>
      </c>
      <c r="F177" s="180" t="s">
        <v>83</v>
      </c>
      <c r="G177" s="181"/>
      <c r="H177" s="181">
        <f>IF(ISBLANK(E177),"",G177*E177)</f>
        <v>0</v>
      </c>
    </row>
    <row r="178" spans="1:8" ht="12.75" customHeight="1">
      <c r="A178" s="178" t="s">
        <v>84</v>
      </c>
      <c r="B178" s="178"/>
      <c r="C178" s="178"/>
      <c r="D178" s="178"/>
      <c r="E178" s="179">
        <v>1</v>
      </c>
      <c r="F178" s="180" t="s">
        <v>64</v>
      </c>
      <c r="G178" s="181"/>
      <c r="H178" s="181">
        <f>IF(ISBLANK(E178),"",G178*E178)</f>
        <v>0</v>
      </c>
    </row>
    <row r="179" spans="1:8" ht="12.75" customHeight="1">
      <c r="A179" s="178" t="s">
        <v>85</v>
      </c>
      <c r="B179" s="178"/>
      <c r="C179" s="178"/>
      <c r="D179" s="178"/>
      <c r="E179" s="179">
        <v>90</v>
      </c>
      <c r="F179" s="180" t="s">
        <v>83</v>
      </c>
      <c r="G179" s="181"/>
      <c r="H179" s="181">
        <f>IF(ISBLANK(E179),"",G179*E179)</f>
        <v>0</v>
      </c>
    </row>
    <row r="180" spans="1:8" ht="12.75" customHeight="1">
      <c r="A180" s="178" t="s">
        <v>86</v>
      </c>
      <c r="B180" s="178"/>
      <c r="C180" s="178"/>
      <c r="D180" s="178"/>
      <c r="E180" s="179">
        <v>2</v>
      </c>
      <c r="F180" s="180" t="s">
        <v>68</v>
      </c>
      <c r="G180" s="181"/>
      <c r="H180" s="181">
        <f>IF(ISBLANK(E180),"",G180*E180)</f>
        <v>0</v>
      </c>
    </row>
    <row r="181" spans="1:8" ht="12.75" customHeight="1">
      <c r="A181" s="178" t="s">
        <v>70</v>
      </c>
      <c r="B181" s="178"/>
      <c r="C181" s="178"/>
      <c r="D181" s="178"/>
      <c r="E181" s="179">
        <v>2</v>
      </c>
      <c r="F181" s="180" t="s">
        <v>64</v>
      </c>
      <c r="G181" s="181"/>
      <c r="H181" s="181">
        <f>IF(ISBLANK(E181),"",G181*E181)</f>
        <v>0</v>
      </c>
    </row>
    <row r="182" spans="1:8" ht="12.75" customHeight="1">
      <c r="A182" s="186" t="s">
        <v>87</v>
      </c>
      <c r="B182" s="186"/>
      <c r="C182" s="186"/>
      <c r="D182" s="186"/>
      <c r="E182" s="179">
        <v>32</v>
      </c>
      <c r="F182" s="180" t="s">
        <v>79</v>
      </c>
      <c r="G182" s="181"/>
      <c r="H182" s="181">
        <f>IF(ISBLANK(E182),"",G182*E182)</f>
        <v>0</v>
      </c>
    </row>
    <row r="183" spans="1:8" ht="12.75">
      <c r="A183" s="188" t="s">
        <v>105</v>
      </c>
      <c r="B183" s="188"/>
      <c r="C183" s="188"/>
      <c r="D183" s="188"/>
      <c r="E183" s="188"/>
      <c r="F183" s="188"/>
      <c r="G183" s="188"/>
      <c r="H183" s="188"/>
    </row>
    <row r="184" spans="1:8" ht="12.75" customHeight="1">
      <c r="A184" s="178" t="s">
        <v>82</v>
      </c>
      <c r="B184" s="178"/>
      <c r="C184" s="178"/>
      <c r="D184" s="178"/>
      <c r="E184" s="179">
        <v>20</v>
      </c>
      <c r="F184" s="180" t="s">
        <v>83</v>
      </c>
      <c r="G184" s="181"/>
      <c r="H184" s="181">
        <f>IF(ISBLANK(E184),"",G184*E184)</f>
        <v>0</v>
      </c>
    </row>
    <row r="185" spans="1:8" ht="12.75" customHeight="1">
      <c r="A185" s="178" t="s">
        <v>84</v>
      </c>
      <c r="B185" s="178"/>
      <c r="C185" s="178"/>
      <c r="D185" s="178"/>
      <c r="E185" s="179">
        <v>1</v>
      </c>
      <c r="F185" s="180" t="s">
        <v>64</v>
      </c>
      <c r="G185" s="181"/>
      <c r="H185" s="181">
        <f>IF(ISBLANK(E185),"",G185*E185)</f>
        <v>0</v>
      </c>
    </row>
    <row r="186" spans="1:8" ht="12.75" customHeight="1">
      <c r="A186" s="178" t="s">
        <v>85</v>
      </c>
      <c r="B186" s="178"/>
      <c r="C186" s="178"/>
      <c r="D186" s="178"/>
      <c r="E186" s="179">
        <v>90</v>
      </c>
      <c r="F186" s="180" t="s">
        <v>83</v>
      </c>
      <c r="G186" s="181"/>
      <c r="H186" s="181">
        <f>IF(ISBLANK(E186),"",G186*E186)</f>
        <v>0</v>
      </c>
    </row>
    <row r="187" spans="1:8" ht="12.75" customHeight="1">
      <c r="A187" s="178" t="s">
        <v>86</v>
      </c>
      <c r="B187" s="178"/>
      <c r="C187" s="178"/>
      <c r="D187" s="178"/>
      <c r="E187" s="179">
        <v>2</v>
      </c>
      <c r="F187" s="180" t="s">
        <v>68</v>
      </c>
      <c r="G187" s="181"/>
      <c r="H187" s="181">
        <f>IF(ISBLANK(E187),"",G187*E187)</f>
        <v>0</v>
      </c>
    </row>
    <row r="188" spans="1:8" ht="12.75" customHeight="1">
      <c r="A188" s="178" t="s">
        <v>70</v>
      </c>
      <c r="B188" s="178"/>
      <c r="C188" s="178"/>
      <c r="D188" s="178"/>
      <c r="E188" s="179">
        <v>2</v>
      </c>
      <c r="F188" s="180" t="s">
        <v>64</v>
      </c>
      <c r="G188" s="181"/>
      <c r="H188" s="181">
        <f>IF(ISBLANK(E188),"",G188*E188)</f>
        <v>0</v>
      </c>
    </row>
    <row r="189" spans="1:8" ht="12.75" customHeight="1">
      <c r="A189" s="186" t="s">
        <v>87</v>
      </c>
      <c r="B189" s="186"/>
      <c r="C189" s="186"/>
      <c r="D189" s="186"/>
      <c r="E189" s="179">
        <v>32</v>
      </c>
      <c r="F189" s="180" t="s">
        <v>79</v>
      </c>
      <c r="G189" s="181"/>
      <c r="H189" s="181">
        <f>IF(ISBLANK(E189),"",G189*E189)</f>
        <v>0</v>
      </c>
    </row>
    <row r="190" spans="1:8" ht="12.75" customHeight="1">
      <c r="A190" s="182" t="s">
        <v>65</v>
      </c>
      <c r="B190" s="182"/>
      <c r="C190" s="182"/>
      <c r="D190" s="182"/>
      <c r="E190" s="182"/>
      <c r="F190" s="182"/>
      <c r="G190" s="182"/>
      <c r="H190" s="183">
        <f>SUM(H177:H189)</f>
        <v>0</v>
      </c>
    </row>
    <row r="191" spans="1:8" ht="12.75">
      <c r="A191" s="189"/>
      <c r="B191" s="189"/>
      <c r="C191" s="189"/>
      <c r="D191" s="189"/>
      <c r="E191" s="189"/>
      <c r="F191" s="189"/>
      <c r="G191" s="189"/>
      <c r="H191" s="190"/>
    </row>
    <row r="192" spans="1:8" ht="12.75">
      <c r="A192" s="177" t="s">
        <v>107</v>
      </c>
      <c r="B192" s="177"/>
      <c r="C192" s="177"/>
      <c r="D192" s="177"/>
      <c r="E192" s="177"/>
      <c r="F192" s="177"/>
      <c r="G192" s="177"/>
      <c r="H192" s="177"/>
    </row>
    <row r="193" spans="1:8" ht="12.75" customHeight="1">
      <c r="A193" s="178" t="s">
        <v>95</v>
      </c>
      <c r="B193" s="178"/>
      <c r="C193" s="178"/>
      <c r="D193" s="178"/>
      <c r="E193" s="179">
        <v>20</v>
      </c>
      <c r="F193" s="180" t="s">
        <v>83</v>
      </c>
      <c r="G193" s="181"/>
      <c r="H193" s="181">
        <f>IF(ISBLANK(E193),"",G193*E193)</f>
        <v>0</v>
      </c>
    </row>
    <row r="194" spans="1:8" ht="12.75" customHeight="1">
      <c r="A194" s="178" t="s">
        <v>96</v>
      </c>
      <c r="B194" s="178"/>
      <c r="C194" s="178"/>
      <c r="D194" s="178"/>
      <c r="E194" s="179">
        <v>1</v>
      </c>
      <c r="F194" s="180" t="s">
        <v>64</v>
      </c>
      <c r="G194" s="181"/>
      <c r="H194" s="181">
        <f>IF(ISBLANK(E194),"",G194*E194)</f>
        <v>0</v>
      </c>
    </row>
    <row r="195" spans="1:8" ht="12.75" customHeight="1">
      <c r="A195" s="178" t="s">
        <v>82</v>
      </c>
      <c r="B195" s="178"/>
      <c r="C195" s="178"/>
      <c r="D195" s="178"/>
      <c r="E195" s="179">
        <v>40</v>
      </c>
      <c r="F195" s="180" t="s">
        <v>83</v>
      </c>
      <c r="G195" s="181"/>
      <c r="H195" s="181">
        <f>IF(ISBLANK(E195),"",G195*E195)</f>
        <v>0</v>
      </c>
    </row>
    <row r="196" spans="1:8" ht="12.75" customHeight="1">
      <c r="A196" s="178" t="s">
        <v>92</v>
      </c>
      <c r="B196" s="178"/>
      <c r="C196" s="178"/>
      <c r="D196" s="178"/>
      <c r="E196" s="179">
        <v>1</v>
      </c>
      <c r="F196" s="180" t="s">
        <v>64</v>
      </c>
      <c r="G196" s="181"/>
      <c r="H196" s="181">
        <f>IF(ISBLANK(E196),"",G196*E196)</f>
        <v>0</v>
      </c>
    </row>
    <row r="197" spans="1:8" ht="12.75" customHeight="1">
      <c r="A197" s="178" t="s">
        <v>97</v>
      </c>
      <c r="B197" s="178"/>
      <c r="C197" s="178"/>
      <c r="D197" s="178"/>
      <c r="E197" s="179">
        <v>3</v>
      </c>
      <c r="F197" s="180" t="s">
        <v>68</v>
      </c>
      <c r="G197" s="181"/>
      <c r="H197" s="181">
        <f>IF(ISBLANK(E197),"",G197*E197)</f>
        <v>0</v>
      </c>
    </row>
    <row r="198" spans="1:8" ht="12.75" customHeight="1">
      <c r="A198" s="178" t="s">
        <v>85</v>
      </c>
      <c r="B198" s="178"/>
      <c r="C198" s="178"/>
      <c r="D198" s="178"/>
      <c r="E198" s="179">
        <v>50</v>
      </c>
      <c r="F198" s="180" t="s">
        <v>83</v>
      </c>
      <c r="G198" s="181"/>
      <c r="H198" s="181">
        <f>IF(ISBLANK(E198),"",G198*E198)</f>
        <v>0</v>
      </c>
    </row>
    <row r="199" spans="1:8" ht="12.75" customHeight="1">
      <c r="A199" s="178" t="s">
        <v>89</v>
      </c>
      <c r="B199" s="178"/>
      <c r="C199" s="178"/>
      <c r="D199" s="178"/>
      <c r="E199" s="179">
        <v>1</v>
      </c>
      <c r="F199" s="180" t="s">
        <v>68</v>
      </c>
      <c r="G199" s="181"/>
      <c r="H199" s="181">
        <f>IF(ISBLANK(E199),"",G199*E199)</f>
        <v>0</v>
      </c>
    </row>
    <row r="200" spans="1:8" ht="12.75" customHeight="1">
      <c r="A200" s="178" t="s">
        <v>77</v>
      </c>
      <c r="B200" s="178"/>
      <c r="C200" s="178"/>
      <c r="D200" s="178"/>
      <c r="E200" s="179">
        <v>1</v>
      </c>
      <c r="F200" s="180" t="s">
        <v>68</v>
      </c>
      <c r="G200" s="181"/>
      <c r="H200" s="181">
        <f>IF(ISBLANK(E200),"",G200*E200)</f>
        <v>0</v>
      </c>
    </row>
    <row r="201" spans="1:8" ht="12.75" customHeight="1">
      <c r="A201" s="178" t="s">
        <v>69</v>
      </c>
      <c r="B201" s="178"/>
      <c r="C201" s="178"/>
      <c r="D201" s="178"/>
      <c r="E201" s="179">
        <v>24</v>
      </c>
      <c r="F201" s="180" t="s">
        <v>68</v>
      </c>
      <c r="G201" s="181"/>
      <c r="H201" s="181">
        <f>IF(ISBLANK(E201),"",G201*E201)</f>
        <v>0</v>
      </c>
    </row>
    <row r="202" spans="1:8" ht="12.75" customHeight="1">
      <c r="A202" s="178" t="s">
        <v>67</v>
      </c>
      <c r="B202" s="178"/>
      <c r="C202" s="178"/>
      <c r="D202" s="178"/>
      <c r="E202" s="179">
        <v>1</v>
      </c>
      <c r="F202" s="180" t="s">
        <v>68</v>
      </c>
      <c r="G202" s="181"/>
      <c r="H202" s="181">
        <f>IF(ISBLANK(E202),"",G202*E202)</f>
        <v>0</v>
      </c>
    </row>
    <row r="203" spans="1:8" ht="12.75" customHeight="1">
      <c r="A203" s="178" t="s">
        <v>71</v>
      </c>
      <c r="B203" s="178"/>
      <c r="C203" s="178"/>
      <c r="D203" s="178"/>
      <c r="E203" s="179">
        <v>1</v>
      </c>
      <c r="F203" s="180" t="s">
        <v>68</v>
      </c>
      <c r="G203" s="181"/>
      <c r="H203" s="181">
        <f>IF(ISBLANK(E203),"",G203*E203)</f>
        <v>0</v>
      </c>
    </row>
    <row r="204" spans="1:8" ht="12.75" customHeight="1">
      <c r="A204" s="178" t="s">
        <v>73</v>
      </c>
      <c r="B204" s="178"/>
      <c r="C204" s="178"/>
      <c r="D204" s="178"/>
      <c r="E204" s="179">
        <v>1</v>
      </c>
      <c r="F204" s="180" t="s">
        <v>68</v>
      </c>
      <c r="G204" s="181"/>
      <c r="H204" s="181">
        <f>IF(ISBLANK(E204),"",G204*E204)</f>
        <v>0</v>
      </c>
    </row>
    <row r="205" spans="1:8" ht="12.75" customHeight="1">
      <c r="A205" s="178" t="s">
        <v>74</v>
      </c>
      <c r="B205" s="178"/>
      <c r="C205" s="178"/>
      <c r="D205" s="178"/>
      <c r="E205" s="179">
        <v>1</v>
      </c>
      <c r="F205" s="180" t="s">
        <v>68</v>
      </c>
      <c r="G205" s="181"/>
      <c r="H205" s="181">
        <f>IF(ISBLANK(E205),"",G205*E205)</f>
        <v>0</v>
      </c>
    </row>
    <row r="206" spans="1:8" ht="12.75" customHeight="1">
      <c r="A206" s="178" t="s">
        <v>75</v>
      </c>
      <c r="B206" s="178"/>
      <c r="C206" s="178"/>
      <c r="D206" s="178"/>
      <c r="E206" s="179">
        <v>1</v>
      </c>
      <c r="F206" s="180" t="s">
        <v>68</v>
      </c>
      <c r="G206" s="181"/>
      <c r="H206" s="181">
        <f>IF(ISBLANK(E206),"",G206*E206)</f>
        <v>0</v>
      </c>
    </row>
    <row r="207" spans="1:8" ht="12.75" customHeight="1">
      <c r="A207" s="178" t="s">
        <v>70</v>
      </c>
      <c r="B207" s="178"/>
      <c r="C207" s="178"/>
      <c r="D207" s="178"/>
      <c r="E207" s="179">
        <v>1</v>
      </c>
      <c r="F207" s="180" t="s">
        <v>68</v>
      </c>
      <c r="G207" s="181"/>
      <c r="H207" s="181">
        <f>IF(ISBLANK(E207),"",G207*E207)</f>
        <v>0</v>
      </c>
    </row>
    <row r="208" spans="1:8" ht="38.25" customHeight="1">
      <c r="A208" s="186" t="s">
        <v>98</v>
      </c>
      <c r="B208" s="186"/>
      <c r="C208" s="186"/>
      <c r="D208" s="186"/>
      <c r="E208" s="179">
        <v>60</v>
      </c>
      <c r="F208" s="180" t="s">
        <v>79</v>
      </c>
      <c r="G208" s="181"/>
      <c r="H208" s="181">
        <f>IF(ISBLANK(E208),"",G208*E208)</f>
        <v>0</v>
      </c>
    </row>
    <row r="209" spans="1:8" ht="12.75" customHeight="1">
      <c r="A209" s="182" t="s">
        <v>65</v>
      </c>
      <c r="B209" s="182"/>
      <c r="C209" s="182"/>
      <c r="D209" s="182"/>
      <c r="E209" s="182"/>
      <c r="F209" s="182"/>
      <c r="G209" s="182"/>
      <c r="H209" s="183">
        <f>SUM(H193:H208)</f>
        <v>0</v>
      </c>
    </row>
    <row r="210" spans="1:8" ht="12.75">
      <c r="A210" s="189"/>
      <c r="B210" s="189"/>
      <c r="C210" s="189"/>
      <c r="D210" s="189"/>
      <c r="E210" s="189"/>
      <c r="F210" s="189"/>
      <c r="G210" s="189"/>
      <c r="H210" s="190"/>
    </row>
    <row r="211" spans="1:8" ht="12.75">
      <c r="A211" s="189"/>
      <c r="B211" s="189"/>
      <c r="C211" s="189"/>
      <c r="D211" s="189"/>
      <c r="E211" s="189"/>
      <c r="F211" s="189"/>
      <c r="G211" s="189"/>
      <c r="H211" s="190"/>
    </row>
    <row r="212" spans="1:8" ht="12.75">
      <c r="A212" s="189"/>
      <c r="B212" s="189"/>
      <c r="C212" s="189"/>
      <c r="D212" s="189"/>
      <c r="E212" s="189"/>
      <c r="F212" s="189"/>
      <c r="G212" s="189"/>
      <c r="H212" s="190"/>
    </row>
    <row r="213" spans="1:8" ht="12.75">
      <c r="A213" s="189"/>
      <c r="B213" s="189"/>
      <c r="C213" s="189"/>
      <c r="D213" s="189"/>
      <c r="E213" s="189"/>
      <c r="F213" s="189"/>
      <c r="G213" s="189"/>
      <c r="H213" s="190"/>
    </row>
    <row r="214" spans="1:8" ht="12.75">
      <c r="A214" s="189"/>
      <c r="B214" s="189"/>
      <c r="C214" s="189"/>
      <c r="D214" s="189"/>
      <c r="E214" s="189"/>
      <c r="F214" s="189"/>
      <c r="G214" s="189"/>
      <c r="H214" s="190"/>
    </row>
    <row r="215" spans="1:8" ht="12.75">
      <c r="A215" s="189"/>
      <c r="B215" s="189"/>
      <c r="C215" s="189"/>
      <c r="D215" s="189"/>
      <c r="E215" s="189"/>
      <c r="F215" s="189"/>
      <c r="G215" s="189"/>
      <c r="H215" s="190"/>
    </row>
    <row r="216" spans="1:8" ht="12.75">
      <c r="A216" s="189"/>
      <c r="B216" s="189"/>
      <c r="C216" s="189"/>
      <c r="D216" s="189"/>
      <c r="E216" s="189"/>
      <c r="F216" s="189"/>
      <c r="G216" s="189"/>
      <c r="H216" s="190"/>
    </row>
    <row r="217" spans="1:8" ht="12.75">
      <c r="A217" s="189"/>
      <c r="B217" s="189"/>
      <c r="C217" s="189"/>
      <c r="D217" s="189"/>
      <c r="E217" s="189"/>
      <c r="F217" s="189"/>
      <c r="G217" s="189"/>
      <c r="H217" s="190"/>
    </row>
    <row r="218" spans="1:8" ht="12.75">
      <c r="A218" s="189"/>
      <c r="B218" s="189"/>
      <c r="C218" s="189"/>
      <c r="D218" s="189"/>
      <c r="E218" s="189"/>
      <c r="F218" s="189"/>
      <c r="G218" s="189"/>
      <c r="H218" s="190"/>
    </row>
    <row r="219" spans="1:8" ht="12.75">
      <c r="A219" s="189"/>
      <c r="B219" s="189"/>
      <c r="C219" s="189"/>
      <c r="D219" s="189"/>
      <c r="E219" s="189"/>
      <c r="F219" s="189"/>
      <c r="G219" s="189"/>
      <c r="H219" s="190"/>
    </row>
    <row r="220" spans="1:8" ht="12.75">
      <c r="A220" s="189"/>
      <c r="B220" s="189"/>
      <c r="C220" s="189"/>
      <c r="D220" s="189"/>
      <c r="E220" s="189"/>
      <c r="F220" s="189"/>
      <c r="G220" s="189"/>
      <c r="H220" s="190"/>
    </row>
    <row r="221" spans="1:8" ht="12.75">
      <c r="A221" s="189"/>
      <c r="B221" s="189"/>
      <c r="C221" s="189"/>
      <c r="D221" s="189"/>
      <c r="E221" s="189"/>
      <c r="F221" s="189"/>
      <c r="G221" s="189"/>
      <c r="H221" s="190"/>
    </row>
    <row r="222" spans="1:8" ht="12.75">
      <c r="A222" s="168"/>
      <c r="B222" s="168"/>
      <c r="C222" s="168"/>
      <c r="D222" s="168"/>
      <c r="H222" s="163" t="str">
        <f>IF(ISBLANK(E222),"",G222*E222)</f>
        <v/>
      </c>
    </row>
    <row r="223" spans="1:8" ht="12.75">
      <c r="A223" s="168"/>
      <c r="B223" s="168"/>
      <c r="C223" s="168"/>
      <c r="D223" s="168"/>
      <c r="H223" s="163" t="str">
        <f>IF(ISBLANK(E223),"",G223*E223)</f>
        <v/>
      </c>
    </row>
    <row r="224" spans="1:8" ht="12.75">
      <c r="A224" s="168"/>
      <c r="B224" s="168"/>
      <c r="C224" s="168"/>
      <c r="D224" s="168"/>
      <c r="H224" s="163" t="str">
        <f>IF(ISBLANK(E224),"",G224*E224)</f>
        <v/>
      </c>
    </row>
    <row r="225" spans="1:8" ht="12.75">
      <c r="A225" s="168"/>
      <c r="B225" s="168"/>
      <c r="C225" s="168"/>
      <c r="D225" s="168"/>
      <c r="H225" s="163" t="str">
        <f>IF(ISBLANK(E225),"",G225*E225)</f>
        <v/>
      </c>
    </row>
    <row r="226" spans="1:8" ht="12.75">
      <c r="A226" s="168"/>
      <c r="B226" s="168"/>
      <c r="C226" s="168"/>
      <c r="D226" s="168"/>
      <c r="H226" s="163" t="str">
        <f>IF(ISBLANK(E226),"",G226*E226)</f>
        <v/>
      </c>
    </row>
    <row r="227" spans="1:8" ht="12.75">
      <c r="A227" s="168"/>
      <c r="B227" s="168"/>
      <c r="C227" s="168"/>
      <c r="D227" s="168"/>
      <c r="H227" s="163" t="str">
        <f>IF(ISBLANK(E227),"",G227*E227)</f>
        <v/>
      </c>
    </row>
    <row r="228" spans="1:8" ht="14.1" customHeight="1">
      <c r="A228" s="168"/>
      <c r="B228" s="168"/>
      <c r="C228" s="168"/>
      <c r="D228" s="168"/>
      <c r="H228" s="163" t="str">
        <f>IF(ISBLANK(E228),"",G228*E228)</f>
        <v/>
      </c>
    </row>
    <row r="229" spans="1:8" ht="13.5">
      <c r="A229" s="164"/>
      <c r="B229" s="164"/>
      <c r="C229" s="164"/>
      <c r="D229" s="164"/>
      <c r="E229" s="164"/>
      <c r="F229" s="164"/>
      <c r="G229" s="164"/>
      <c r="H229" s="164"/>
    </row>
    <row r="230" spans="1:8" ht="15">
      <c r="A230" s="191"/>
      <c r="B230" s="191"/>
      <c r="C230" s="191"/>
      <c r="D230" s="191"/>
      <c r="E230" s="191"/>
      <c r="F230" s="192" t="s">
        <v>108</v>
      </c>
      <c r="G230" s="192"/>
      <c r="H230" s="193">
        <f>SUM(H20,H35,H44,H55,H64,H97,H114,H131,H140,H173,H190,H209)</f>
        <v>0</v>
      </c>
    </row>
    <row r="231" spans="1:8" ht="12.75">
      <c r="A231" s="191"/>
      <c r="B231" s="191"/>
      <c r="C231" s="191"/>
      <c r="D231" s="191"/>
      <c r="E231" s="191"/>
      <c r="F231" s="194" t="s">
        <v>109</v>
      </c>
      <c r="G231" s="194"/>
      <c r="H231" s="195">
        <f>H232-H230</f>
        <v>0</v>
      </c>
    </row>
    <row r="232" spans="1:8" ht="14.1" customHeight="1">
      <c r="A232" s="191"/>
      <c r="B232" s="191"/>
      <c r="C232" s="191"/>
      <c r="D232" s="191"/>
      <c r="E232" s="191"/>
      <c r="F232" s="196" t="s">
        <v>110</v>
      </c>
      <c r="G232" s="196"/>
      <c r="H232" s="197">
        <f>ROUND(H230*1.21,0)</f>
        <v>0</v>
      </c>
    </row>
    <row r="233" spans="1:8" ht="12.75">
      <c r="A233" s="164"/>
      <c r="B233" s="164"/>
      <c r="C233" s="164"/>
      <c r="D233" s="164"/>
      <c r="E233" s="164"/>
      <c r="F233" s="164"/>
      <c r="G233" s="164"/>
      <c r="H233" s="164"/>
    </row>
    <row r="234" spans="1:8" ht="12.75" customHeight="1">
      <c r="A234" s="198"/>
      <c r="B234" s="198"/>
      <c r="C234" s="168"/>
      <c r="D234" s="168"/>
      <c r="E234" s="168"/>
      <c r="F234" s="168"/>
      <c r="G234" s="168"/>
      <c r="H234" s="168"/>
    </row>
    <row r="235" spans="1:8" ht="12.75" customHeight="1">
      <c r="A235" s="164"/>
      <c r="B235" s="164"/>
      <c r="C235" s="164"/>
      <c r="D235" s="164"/>
      <c r="E235" s="164"/>
      <c r="F235" s="164"/>
      <c r="G235" s="164"/>
      <c r="H235" s="164"/>
    </row>
    <row r="236" spans="1:8" ht="12.75" customHeight="1">
      <c r="A236" s="198"/>
      <c r="B236" s="198"/>
      <c r="C236" s="168"/>
      <c r="D236" s="168"/>
      <c r="E236" s="168"/>
      <c r="F236" s="168"/>
      <c r="G236" s="168"/>
      <c r="H236" s="168"/>
    </row>
    <row r="237" spans="1:8" ht="12.75" customHeight="1">
      <c r="A237" s="164"/>
      <c r="B237" s="164"/>
      <c r="C237" s="164"/>
      <c r="D237" s="164"/>
      <c r="E237" s="164"/>
      <c r="F237" s="164"/>
      <c r="G237" s="164"/>
      <c r="H237" s="164"/>
    </row>
    <row r="238" spans="1:8" ht="12.75" customHeight="1">
      <c r="A238" s="198"/>
      <c r="B238" s="198"/>
      <c r="C238" s="199"/>
      <c r="D238" s="199"/>
      <c r="E238" s="199"/>
      <c r="F238" s="199"/>
      <c r="G238" s="199"/>
      <c r="H238" s="199"/>
    </row>
    <row r="239" spans="1:8" ht="12.75" customHeight="1">
      <c r="A239" s="164"/>
      <c r="B239" s="164"/>
      <c r="C239" s="164"/>
      <c r="D239" s="164"/>
      <c r="E239" s="164"/>
      <c r="F239" s="164"/>
      <c r="G239" s="164"/>
      <c r="H239" s="164"/>
    </row>
    <row r="240" spans="1:8" ht="12.75" customHeight="1">
      <c r="A240" s="198"/>
      <c r="B240" s="198"/>
      <c r="C240" s="168"/>
      <c r="D240" s="168"/>
      <c r="E240" s="168"/>
      <c r="F240" s="168"/>
      <c r="G240" s="168"/>
      <c r="H240" s="168"/>
    </row>
    <row r="241" spans="4:8" ht="12.75" customHeight="1">
      <c r="D241" s="168"/>
      <c r="E241" s="168"/>
      <c r="F241" s="168"/>
      <c r="G241" s="168"/>
      <c r="H241" s="168"/>
    </row>
    <row r="242" spans="4:8" ht="12.75" customHeight="1">
      <c r="D242" s="200"/>
      <c r="E242" s="200"/>
      <c r="F242" s="200"/>
      <c r="G242" s="200"/>
      <c r="H242" s="200"/>
    </row>
    <row r="243" spans="1:8" ht="12.75" customHeight="1">
      <c r="A243" s="164"/>
      <c r="B243" s="164"/>
      <c r="C243" s="164"/>
      <c r="D243" s="164"/>
      <c r="E243" s="164"/>
      <c r="F243" s="164"/>
      <c r="G243" s="164"/>
      <c r="H243" s="164"/>
    </row>
    <row r="244" spans="1:8" ht="12.75" customHeight="1">
      <c r="A244" s="198"/>
      <c r="B244" s="198"/>
      <c r="C244" s="201"/>
      <c r="D244" s="201"/>
      <c r="E244" s="201"/>
      <c r="F244" s="201"/>
      <c r="G244" s="201"/>
      <c r="H244" s="201"/>
    </row>
    <row r="245" spans="1:8" ht="12.75" customHeight="1">
      <c r="A245" s="164"/>
      <c r="B245" s="164"/>
      <c r="C245" s="164"/>
      <c r="D245" s="164"/>
      <c r="E245" s="164"/>
      <c r="F245" s="164"/>
      <c r="G245" s="164"/>
      <c r="H245" s="164"/>
    </row>
    <row r="246" spans="1:8" ht="12.75" customHeight="1">
      <c r="A246" s="198"/>
      <c r="B246" s="198"/>
      <c r="C246" s="168"/>
      <c r="D246" s="168"/>
      <c r="E246" s="168"/>
      <c r="F246" s="168"/>
      <c r="G246" s="168"/>
      <c r="H246" s="168"/>
    </row>
  </sheetData>
  <mergeCells count="237">
    <mergeCell ref="A1:H1"/>
    <mergeCell ref="A2:H2"/>
    <mergeCell ref="A3:H3"/>
    <mergeCell ref="A4:H4"/>
    <mergeCell ref="A5:H5"/>
    <mergeCell ref="B6:H6"/>
    <mergeCell ref="B7:H7"/>
    <mergeCell ref="B8:H8"/>
    <mergeCell ref="B9:H9"/>
    <mergeCell ref="A10:H10"/>
    <mergeCell ref="B11:H11"/>
    <mergeCell ref="B12:H12"/>
    <mergeCell ref="B13:H13"/>
    <mergeCell ref="B14:H14"/>
    <mergeCell ref="A15:H15"/>
    <mergeCell ref="A16:D16"/>
    <mergeCell ref="A17:H17"/>
    <mergeCell ref="A18:H18"/>
    <mergeCell ref="A19:D19"/>
    <mergeCell ref="A20:G20"/>
    <mergeCell ref="A21:H21"/>
    <mergeCell ref="A22:H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G35"/>
    <mergeCell ref="A36:H36"/>
    <mergeCell ref="A37:H37"/>
    <mergeCell ref="A38:D38"/>
    <mergeCell ref="A39:D39"/>
    <mergeCell ref="A40:D40"/>
    <mergeCell ref="A41:D41"/>
    <mergeCell ref="A42:D42"/>
    <mergeCell ref="A43:D43"/>
    <mergeCell ref="A44:G44"/>
    <mergeCell ref="A45:H45"/>
    <mergeCell ref="A46:H46"/>
    <mergeCell ref="A47:D47"/>
    <mergeCell ref="A48:D48"/>
    <mergeCell ref="A49:D49"/>
    <mergeCell ref="A50:D50"/>
    <mergeCell ref="A51:D51"/>
    <mergeCell ref="A52:D52"/>
    <mergeCell ref="A53:D53"/>
    <mergeCell ref="A54:D54"/>
    <mergeCell ref="A55:G55"/>
    <mergeCell ref="A56:H56"/>
    <mergeCell ref="A57:H57"/>
    <mergeCell ref="A58:D58"/>
    <mergeCell ref="A59:D59"/>
    <mergeCell ref="A60:D60"/>
    <mergeCell ref="A61:D61"/>
    <mergeCell ref="A62:D62"/>
    <mergeCell ref="A63:D63"/>
    <mergeCell ref="A64:G64"/>
    <mergeCell ref="A65:H65"/>
    <mergeCell ref="A66:H66"/>
    <mergeCell ref="A67:H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H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G97"/>
    <mergeCell ref="A99:H99"/>
    <mergeCell ref="A100:H100"/>
    <mergeCell ref="A101:D101"/>
    <mergeCell ref="A102:D102"/>
    <mergeCell ref="A103:D103"/>
    <mergeCell ref="A104:D104"/>
    <mergeCell ref="A105:D105"/>
    <mergeCell ref="A106:D106"/>
    <mergeCell ref="A107:H107"/>
    <mergeCell ref="A108:D108"/>
    <mergeCell ref="A109:D109"/>
    <mergeCell ref="A110:D110"/>
    <mergeCell ref="A111:D111"/>
    <mergeCell ref="A112:D112"/>
    <mergeCell ref="A113:D113"/>
    <mergeCell ref="A114:G114"/>
    <mergeCell ref="A116:H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G131"/>
    <mergeCell ref="A133:H133"/>
    <mergeCell ref="A134:D134"/>
    <mergeCell ref="A135:D135"/>
    <mergeCell ref="A136:D136"/>
    <mergeCell ref="A137:D137"/>
    <mergeCell ref="A138:D138"/>
    <mergeCell ref="A139:D139"/>
    <mergeCell ref="A140:G140"/>
    <mergeCell ref="A142:H142"/>
    <mergeCell ref="A143:H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H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G173"/>
    <mergeCell ref="A175:H175"/>
    <mergeCell ref="A176:H176"/>
    <mergeCell ref="A177:D177"/>
    <mergeCell ref="A178:D178"/>
    <mergeCell ref="A179:D179"/>
    <mergeCell ref="A180:D180"/>
    <mergeCell ref="A181:D181"/>
    <mergeCell ref="A182:D182"/>
    <mergeCell ref="A183:H183"/>
    <mergeCell ref="A184:D184"/>
    <mergeCell ref="A185:D185"/>
    <mergeCell ref="A186:D186"/>
    <mergeCell ref="A187:D187"/>
    <mergeCell ref="A188:D188"/>
    <mergeCell ref="A189:D189"/>
    <mergeCell ref="A190:G190"/>
    <mergeCell ref="A192:H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G209"/>
    <mergeCell ref="A222:D222"/>
    <mergeCell ref="A223:D223"/>
    <mergeCell ref="A224:D224"/>
    <mergeCell ref="A225:D225"/>
    <mergeCell ref="A226:D226"/>
    <mergeCell ref="A227:D227"/>
    <mergeCell ref="A228:D228"/>
    <mergeCell ref="A229:H229"/>
    <mergeCell ref="A230:E230"/>
    <mergeCell ref="F230:G230"/>
    <mergeCell ref="A231:E231"/>
    <mergeCell ref="F231:G231"/>
    <mergeCell ref="A232:E232"/>
    <mergeCell ref="F232:G232"/>
    <mergeCell ref="A233:H233"/>
    <mergeCell ref="A234:B234"/>
    <mergeCell ref="C234:H234"/>
    <mergeCell ref="A235:H235"/>
    <mergeCell ref="A236:B236"/>
    <mergeCell ref="C236:H236"/>
    <mergeCell ref="A237:H237"/>
    <mergeCell ref="A238:B238"/>
    <mergeCell ref="C238:H238"/>
    <mergeCell ref="A239:H239"/>
    <mergeCell ref="A240:B240"/>
    <mergeCell ref="C240:H240"/>
    <mergeCell ref="D241:H241"/>
    <mergeCell ref="D242:H242"/>
    <mergeCell ref="A243:H243"/>
    <mergeCell ref="A244:B244"/>
    <mergeCell ref="C244:H244"/>
    <mergeCell ref="A245:H245"/>
    <mergeCell ref="A246:B246"/>
    <mergeCell ref="C246:H246"/>
  </mergeCells>
  <printOptions/>
  <pageMargins left="0.708333333333333" right="0.708333333333333" top="0.7875" bottom="0.7875" header="0.511805555555555" footer="0.511805555555555"/>
  <pageSetup fitToHeight="6" fitToWidth="1"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printOptions/>
  <pageMargins left="0.7" right="0.7" top="0.7875" bottom="0.7875" header="0.511805555555555" footer="0.511805555555555"/>
  <pageSetup horizontalDpi="300" verticalDpi="300" orientation="portrait" paperSize="9" copies="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ECC0D4F91C9841AE9D61F00DEEF697" ma:contentTypeVersion="8" ma:contentTypeDescription="Vytvoří nový dokument" ma:contentTypeScope="" ma:versionID="39c6251460d0766e24d1629e445487e1">
  <xsd:schema xmlns:xsd="http://www.w3.org/2001/XMLSchema" xmlns:xs="http://www.w3.org/2001/XMLSchema" xmlns:p="http://schemas.microsoft.com/office/2006/metadata/properties" xmlns:ns2="846ce3a8-405a-48c5-b953-024cc9ff8d5c" xmlns:ns3="eaeec678-e23f-4141-88a9-2d5ecc2ad676" targetNamespace="http://schemas.microsoft.com/office/2006/metadata/properties" ma:root="true" ma:fieldsID="c4b4e2c2cc860eeebdb250d7a9e7662e" ns2:_="" ns3:_="">
    <xsd:import namespace="846ce3a8-405a-48c5-b953-024cc9ff8d5c"/>
    <xsd:import namespace="eaeec678-e23f-4141-88a9-2d5ecc2ad6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ce3a8-405a-48c5-b953-024cc9ff8d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ec678-e23f-4141-88a9-2d5ecc2ad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9B9712-2CC9-4BA2-9A22-790691D238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138293-217C-421C-A72F-7481A1774A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C0353F-E872-4249-A0EE-252891D81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ce3a8-405a-48c5-b953-024cc9ff8d5c"/>
    <ds:schemaRef ds:uri="eaeec678-e23f-4141-88a9-2d5ecc2ad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LibreOffice/6.3.4.2$Windows_X86_64 LibreOffice_project/60da17e045e08f1793c57c00ba83cdfce946d0aa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 Zbyněk</dc:creator>
  <cp:keywords/>
  <dc:description/>
  <cp:lastModifiedBy>Marek Sýkora</cp:lastModifiedBy>
  <dcterms:created xsi:type="dcterms:W3CDTF">2019-03-01T10:03:16Z</dcterms:created>
  <dcterms:modified xsi:type="dcterms:W3CDTF">2019-12-16T09:04:57Z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0x01010019ECC0D4F91C9841AE9D61F00DEEF697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Jet Reports Function Literals">
    <vt:lpwstr>\ ; ; { } [@[{0}]] 1029</vt:lpwstr>
  </property>
  <property fmtid="{D5CDD505-2E9C-101B-9397-08002B2CF9AE}" pid="7" name="LinksUpToDate">
    <vt:bool>false</vt:bool>
  </property>
  <property fmtid="{D5CDD505-2E9C-101B-9397-08002B2CF9AE}" pid="8" name="Order">
    <vt:i4>79304400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